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9F0A064-A9C1-4CAD-9862-6EC5BED2DFF6}"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Invoice!$A$1:$K$443</definedName>
    <definedName name="_xlnm.Print_Area" localSheetId="2">'Shipping Invoice'!$A$1:$L$443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1" i="6"/>
  <c r="J440" i="2"/>
  <c r="K14" i="7" l="1"/>
  <c r="K17" i="7"/>
  <c r="K10" i="7"/>
  <c r="I117" i="7"/>
  <c r="I46" i="7"/>
  <c r="I413" i="7"/>
  <c r="N1" i="6"/>
  <c r="E425" i="6" s="1"/>
  <c r="F1001" i="6"/>
  <c r="D434" i="6"/>
  <c r="B438" i="7" s="1"/>
  <c r="D433" i="6"/>
  <c r="B437" i="7" s="1"/>
  <c r="D432" i="6"/>
  <c r="B436" i="7" s="1"/>
  <c r="D431" i="6"/>
  <c r="B435" i="7" s="1"/>
  <c r="D430" i="6"/>
  <c r="B434" i="7" s="1"/>
  <c r="D429" i="6"/>
  <c r="B433" i="7" s="1"/>
  <c r="D428" i="6"/>
  <c r="B432" i="7" s="1"/>
  <c r="D427" i="6"/>
  <c r="B431" i="7" s="1"/>
  <c r="D426" i="6"/>
  <c r="B430" i="7" s="1"/>
  <c r="D425" i="6"/>
  <c r="B429" i="7" s="1"/>
  <c r="D424" i="6"/>
  <c r="B428" i="7" s="1"/>
  <c r="D423" i="6"/>
  <c r="B427" i="7" s="1"/>
  <c r="D422" i="6"/>
  <c r="B426" i="7" s="1"/>
  <c r="D421" i="6"/>
  <c r="B425" i="7" s="1"/>
  <c r="D420" i="6"/>
  <c r="B424" i="7" s="1"/>
  <c r="D419" i="6"/>
  <c r="B423" i="7" s="1"/>
  <c r="D418" i="6"/>
  <c r="B422" i="7" s="1"/>
  <c r="D417" i="6"/>
  <c r="B421" i="7" s="1"/>
  <c r="D416" i="6"/>
  <c r="B420" i="7" s="1"/>
  <c r="D415" i="6"/>
  <c r="B419" i="7" s="1"/>
  <c r="D414" i="6"/>
  <c r="B418" i="7" s="1"/>
  <c r="D413" i="6"/>
  <c r="B417" i="7" s="1"/>
  <c r="D412" i="6"/>
  <c r="B416" i="7" s="1"/>
  <c r="D411" i="6"/>
  <c r="B415" i="7" s="1"/>
  <c r="D410" i="6"/>
  <c r="B414" i="7" s="1"/>
  <c r="D409" i="6"/>
  <c r="B413" i="7" s="1"/>
  <c r="D408" i="6"/>
  <c r="B412" i="7" s="1"/>
  <c r="D407" i="6"/>
  <c r="B411" i="7" s="1"/>
  <c r="D406" i="6"/>
  <c r="B410" i="7" s="1"/>
  <c r="D405" i="6"/>
  <c r="B409" i="7" s="1"/>
  <c r="D404" i="6"/>
  <c r="B408" i="7" s="1"/>
  <c r="D403" i="6"/>
  <c r="B407" i="7" s="1"/>
  <c r="D402" i="6"/>
  <c r="B406" i="7" s="1"/>
  <c r="D401" i="6"/>
  <c r="B405" i="7" s="1"/>
  <c r="D400" i="6"/>
  <c r="B404" i="7" s="1"/>
  <c r="D399" i="6"/>
  <c r="B403" i="7" s="1"/>
  <c r="D398" i="6"/>
  <c r="B402" i="7" s="1"/>
  <c r="D397" i="6"/>
  <c r="B401" i="7" s="1"/>
  <c r="D396" i="6"/>
  <c r="B400" i="7" s="1"/>
  <c r="D395" i="6"/>
  <c r="B399" i="7" s="1"/>
  <c r="D394" i="6"/>
  <c r="B398" i="7" s="1"/>
  <c r="D393" i="6"/>
  <c r="B397" i="7" s="1"/>
  <c r="D392" i="6"/>
  <c r="B396" i="7" s="1"/>
  <c r="D391" i="6"/>
  <c r="B395" i="7" s="1"/>
  <c r="D390" i="6"/>
  <c r="B394" i="7" s="1"/>
  <c r="D389" i="6"/>
  <c r="B393" i="7" s="1"/>
  <c r="D388" i="6"/>
  <c r="B392" i="7" s="1"/>
  <c r="D387" i="6"/>
  <c r="B391" i="7" s="1"/>
  <c r="D386" i="6"/>
  <c r="B390" i="7" s="1"/>
  <c r="D385" i="6"/>
  <c r="B389" i="7" s="1"/>
  <c r="D384" i="6"/>
  <c r="B388" i="7" s="1"/>
  <c r="D383" i="6"/>
  <c r="B387" i="7" s="1"/>
  <c r="D382" i="6"/>
  <c r="B386" i="7" s="1"/>
  <c r="D381" i="6"/>
  <c r="B385" i="7" s="1"/>
  <c r="D380" i="6"/>
  <c r="B384" i="7" s="1"/>
  <c r="D379" i="6"/>
  <c r="B383" i="7" s="1"/>
  <c r="D378" i="6"/>
  <c r="B382" i="7" s="1"/>
  <c r="D377" i="6"/>
  <c r="B381" i="7" s="1"/>
  <c r="D376" i="6"/>
  <c r="B380" i="7" s="1"/>
  <c r="D375" i="6"/>
  <c r="B379" i="7" s="1"/>
  <c r="D374" i="6"/>
  <c r="B378" i="7" s="1"/>
  <c r="D373" i="6"/>
  <c r="B377" i="7" s="1"/>
  <c r="D372" i="6"/>
  <c r="B376" i="7" s="1"/>
  <c r="D371" i="6"/>
  <c r="B375" i="7" s="1"/>
  <c r="D370" i="6"/>
  <c r="B374" i="7" s="1"/>
  <c r="D369" i="6"/>
  <c r="B373" i="7" s="1"/>
  <c r="D368" i="6"/>
  <c r="B372" i="7" s="1"/>
  <c r="D367" i="6"/>
  <c r="B371" i="7" s="1"/>
  <c r="D366" i="6"/>
  <c r="B370" i="7" s="1"/>
  <c r="D365" i="6"/>
  <c r="B369" i="7" s="1"/>
  <c r="D364" i="6"/>
  <c r="B368" i="7" s="1"/>
  <c r="D363" i="6"/>
  <c r="B367" i="7" s="1"/>
  <c r="D362" i="6"/>
  <c r="B366" i="7" s="1"/>
  <c r="D361" i="6"/>
  <c r="B365" i="7" s="1"/>
  <c r="D360" i="6"/>
  <c r="B364" i="7" s="1"/>
  <c r="D359" i="6"/>
  <c r="B363" i="7" s="1"/>
  <c r="D358" i="6"/>
  <c r="B362" i="7" s="1"/>
  <c r="D357" i="6"/>
  <c r="B361" i="7" s="1"/>
  <c r="D356" i="6"/>
  <c r="B360" i="7" s="1"/>
  <c r="D355" i="6"/>
  <c r="B359" i="7" s="1"/>
  <c r="D354" i="6"/>
  <c r="B358" i="7" s="1"/>
  <c r="D353" i="6"/>
  <c r="B357" i="7" s="1"/>
  <c r="D352" i="6"/>
  <c r="B356" i="7" s="1"/>
  <c r="D351" i="6"/>
  <c r="B355" i="7" s="1"/>
  <c r="D350" i="6"/>
  <c r="B354" i="7" s="1"/>
  <c r="D349" i="6"/>
  <c r="B353" i="7" s="1"/>
  <c r="D348" i="6"/>
  <c r="B352" i="7" s="1"/>
  <c r="D347" i="6"/>
  <c r="B351" i="7" s="1"/>
  <c r="D346" i="6"/>
  <c r="B350" i="7" s="1"/>
  <c r="D345" i="6"/>
  <c r="B349" i="7" s="1"/>
  <c r="D344" i="6"/>
  <c r="B348" i="7" s="1"/>
  <c r="D343" i="6"/>
  <c r="B347" i="7" s="1"/>
  <c r="D342" i="6"/>
  <c r="B346" i="7" s="1"/>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B331" i="7" s="1"/>
  <c r="D326" i="6"/>
  <c r="B330" i="7" s="1"/>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B318" i="7" s="1"/>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D294" i="6"/>
  <c r="B298" i="7" s="1"/>
  <c r="D293" i="6"/>
  <c r="B297" i="7" s="1"/>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439" i="2" l="1"/>
  <c r="J441" i="2" s="1"/>
  <c r="I33" i="7"/>
  <c r="I48" i="7"/>
  <c r="I77" i="7"/>
  <c r="I106" i="7"/>
  <c r="I165" i="7"/>
  <c r="K296" i="7"/>
  <c r="K408" i="7"/>
  <c r="I34" i="7"/>
  <c r="I49" i="7"/>
  <c r="I63" i="7"/>
  <c r="I78" i="7"/>
  <c r="I107" i="7"/>
  <c r="K107" i="7" s="1"/>
  <c r="I121" i="7"/>
  <c r="I137" i="7"/>
  <c r="K137" i="7" s="1"/>
  <c r="I152" i="7"/>
  <c r="K152" i="7" s="1"/>
  <c r="I166" i="7"/>
  <c r="I180" i="7"/>
  <c r="I194" i="7"/>
  <c r="I208" i="7"/>
  <c r="I222" i="7"/>
  <c r="I252" i="7"/>
  <c r="K252" i="7" s="1"/>
  <c r="I268" i="7"/>
  <c r="I282" i="7"/>
  <c r="K282" i="7" s="1"/>
  <c r="I295" i="7"/>
  <c r="I310" i="7"/>
  <c r="I324" i="7"/>
  <c r="I338" i="7"/>
  <c r="I352" i="7"/>
  <c r="K352" i="7" s="1"/>
  <c r="I367" i="7"/>
  <c r="I383" i="7"/>
  <c r="I398" i="7"/>
  <c r="K398" i="7" s="1"/>
  <c r="I414" i="7"/>
  <c r="I429" i="7"/>
  <c r="K153" i="7"/>
  <c r="K297" i="7"/>
  <c r="I35" i="7"/>
  <c r="K35" i="7" s="1"/>
  <c r="I50" i="7"/>
  <c r="I64" i="7"/>
  <c r="K78" i="7"/>
  <c r="I93" i="7"/>
  <c r="I108" i="7"/>
  <c r="I122" i="7"/>
  <c r="I138" i="7"/>
  <c r="K138" i="7" s="1"/>
  <c r="I153" i="7"/>
  <c r="I167" i="7"/>
  <c r="K167" i="7" s="1"/>
  <c r="I181" i="7"/>
  <c r="K181" i="7" s="1"/>
  <c r="I195" i="7"/>
  <c r="I209" i="7"/>
  <c r="I223" i="7"/>
  <c r="I237" i="7"/>
  <c r="I253" i="7"/>
  <c r="K268" i="7"/>
  <c r="I283" i="7"/>
  <c r="I296" i="7"/>
  <c r="I311" i="7"/>
  <c r="K311" i="7" s="1"/>
  <c r="I325" i="7"/>
  <c r="I339" i="7"/>
  <c r="I353" i="7"/>
  <c r="I368" i="7"/>
  <c r="K368" i="7" s="1"/>
  <c r="I384" i="7"/>
  <c r="I399" i="7"/>
  <c r="K399" i="7" s="1"/>
  <c r="I415" i="7"/>
  <c r="I430" i="7"/>
  <c r="K430" i="7" s="1"/>
  <c r="K314" i="7"/>
  <c r="I36" i="7"/>
  <c r="K36" i="7" s="1"/>
  <c r="I51" i="7"/>
  <c r="K51" i="7" s="1"/>
  <c r="I65" i="7"/>
  <c r="I79" i="7"/>
  <c r="I94" i="7"/>
  <c r="K108" i="7"/>
  <c r="I123" i="7"/>
  <c r="K123" i="7" s="1"/>
  <c r="I139" i="7"/>
  <c r="K139" i="7" s="1"/>
  <c r="I154" i="7"/>
  <c r="I168" i="7"/>
  <c r="K168" i="7" s="1"/>
  <c r="I182" i="7"/>
  <c r="I196" i="7"/>
  <c r="I210" i="7"/>
  <c r="I224" i="7"/>
  <c r="I238" i="7"/>
  <c r="I254" i="7"/>
  <c r="I269" i="7"/>
  <c r="K269" i="7" s="1"/>
  <c r="I284" i="7"/>
  <c r="K284" i="7" s="1"/>
  <c r="I297" i="7"/>
  <c r="I312" i="7"/>
  <c r="K312" i="7" s="1"/>
  <c r="I326" i="7"/>
  <c r="I340" i="7"/>
  <c r="I354" i="7"/>
  <c r="I369" i="7"/>
  <c r="K369" i="7" s="1"/>
  <c r="I385" i="7"/>
  <c r="I400" i="7"/>
  <c r="I416" i="7"/>
  <c r="K122" i="7"/>
  <c r="K154" i="7"/>
  <c r="K203" i="7"/>
  <c r="K283" i="7"/>
  <c r="I22" i="7"/>
  <c r="I37" i="7"/>
  <c r="K37" i="7" s="1"/>
  <c r="I52" i="7"/>
  <c r="K52" i="7" s="1"/>
  <c r="I66" i="7"/>
  <c r="I80" i="7"/>
  <c r="K94" i="7"/>
  <c r="I109" i="7"/>
  <c r="I124" i="7"/>
  <c r="K124" i="7" s="1"/>
  <c r="I140" i="7"/>
  <c r="K140" i="7" s="1"/>
  <c r="I155" i="7"/>
  <c r="K155" i="7" s="1"/>
  <c r="I169" i="7"/>
  <c r="K169" i="7" s="1"/>
  <c r="I183" i="7"/>
  <c r="K183" i="7" s="1"/>
  <c r="I197" i="7"/>
  <c r="I211" i="7"/>
  <c r="I225" i="7"/>
  <c r="I239" i="7"/>
  <c r="K239" i="7" s="1"/>
  <c r="I255" i="7"/>
  <c r="I270" i="7"/>
  <c r="I298" i="7"/>
  <c r="K298" i="7" s="1"/>
  <c r="I313" i="7"/>
  <c r="K313" i="7" s="1"/>
  <c r="I327" i="7"/>
  <c r="I341" i="7"/>
  <c r="I355" i="7"/>
  <c r="I370" i="7"/>
  <c r="I386" i="7"/>
  <c r="K386" i="7" s="1"/>
  <c r="I401" i="7"/>
  <c r="I417" i="7"/>
  <c r="K417" i="7" s="1"/>
  <c r="I431" i="7"/>
  <c r="I110" i="7"/>
  <c r="I198" i="7"/>
  <c r="K198" i="7" s="1"/>
  <c r="I226" i="7"/>
  <c r="I240" i="7"/>
  <c r="K240" i="7" s="1"/>
  <c r="K270" i="7"/>
  <c r="I299" i="7"/>
  <c r="K299" i="7" s="1"/>
  <c r="I314" i="7"/>
  <c r="I328" i="7"/>
  <c r="K328" i="7" s="1"/>
  <c r="I342" i="7"/>
  <c r="I356" i="7"/>
  <c r="I371" i="7"/>
  <c r="K371" i="7" s="1"/>
  <c r="I387" i="7"/>
  <c r="I402" i="7"/>
  <c r="I418" i="7"/>
  <c r="I432" i="7"/>
  <c r="K432" i="7" s="1"/>
  <c r="K106" i="7"/>
  <c r="I23" i="7"/>
  <c r="K23" i="7" s="1"/>
  <c r="I38" i="7"/>
  <c r="I53" i="7"/>
  <c r="I67" i="7"/>
  <c r="I81" i="7"/>
  <c r="I95" i="7"/>
  <c r="I125" i="7"/>
  <c r="I141" i="7"/>
  <c r="K141" i="7" s="1"/>
  <c r="I156" i="7"/>
  <c r="K156" i="7" s="1"/>
  <c r="I170" i="7"/>
  <c r="K170" i="7" s="1"/>
  <c r="I184" i="7"/>
  <c r="K184" i="7" s="1"/>
  <c r="I212" i="7"/>
  <c r="I256" i="7"/>
  <c r="K256" i="7" s="1"/>
  <c r="K77" i="7"/>
  <c r="K93" i="7"/>
  <c r="K109" i="7"/>
  <c r="K125" i="7"/>
  <c r="K237" i="7"/>
  <c r="K253" i="7"/>
  <c r="K413" i="7"/>
  <c r="K429" i="7"/>
  <c r="I24" i="7"/>
  <c r="K24" i="7" s="1"/>
  <c r="I39" i="7"/>
  <c r="I54" i="7"/>
  <c r="K54" i="7" s="1"/>
  <c r="I68" i="7"/>
  <c r="K68" i="7" s="1"/>
  <c r="I82" i="7"/>
  <c r="K82" i="7" s="1"/>
  <c r="I96" i="7"/>
  <c r="K110" i="7"/>
  <c r="I126" i="7"/>
  <c r="I142" i="7"/>
  <c r="I171" i="7"/>
  <c r="K171" i="7" s="1"/>
  <c r="I185" i="7"/>
  <c r="K185" i="7" s="1"/>
  <c r="I199" i="7"/>
  <c r="K199" i="7" s="1"/>
  <c r="I213" i="7"/>
  <c r="I227" i="7"/>
  <c r="I241" i="7"/>
  <c r="I257" i="7"/>
  <c r="K257" i="7" s="1"/>
  <c r="I271" i="7"/>
  <c r="K271" i="7" s="1"/>
  <c r="I285" i="7"/>
  <c r="K285" i="7" s="1"/>
  <c r="I300" i="7"/>
  <c r="K300" i="7" s="1"/>
  <c r="I315" i="7"/>
  <c r="K315" i="7" s="1"/>
  <c r="I329" i="7"/>
  <c r="K329" i="7" s="1"/>
  <c r="I343" i="7"/>
  <c r="I357" i="7"/>
  <c r="I372" i="7"/>
  <c r="I388" i="7"/>
  <c r="I403" i="7"/>
  <c r="I419" i="7"/>
  <c r="I433" i="7"/>
  <c r="K121" i="7"/>
  <c r="K126" i="7"/>
  <c r="K222" i="7"/>
  <c r="K238" i="7"/>
  <c r="K254" i="7"/>
  <c r="K414" i="7"/>
  <c r="I25" i="7"/>
  <c r="K25" i="7" s="1"/>
  <c r="I40" i="7"/>
  <c r="K40" i="7" s="1"/>
  <c r="I55" i="7"/>
  <c r="K55" i="7" s="1"/>
  <c r="I69" i="7"/>
  <c r="I83" i="7"/>
  <c r="I97" i="7"/>
  <c r="I111" i="7"/>
  <c r="K111" i="7" s="1"/>
  <c r="I127" i="7"/>
  <c r="K127" i="7" s="1"/>
  <c r="K142" i="7"/>
  <c r="I157" i="7"/>
  <c r="K157" i="7" s="1"/>
  <c r="I172" i="7"/>
  <c r="K172" i="7" s="1"/>
  <c r="I186" i="7"/>
  <c r="K186" i="7" s="1"/>
  <c r="I200" i="7"/>
  <c r="K200" i="7" s="1"/>
  <c r="I214" i="7"/>
  <c r="I228" i="7"/>
  <c r="I242" i="7"/>
  <c r="K242" i="7" s="1"/>
  <c r="I258" i="7"/>
  <c r="I272" i="7"/>
  <c r="K272" i="7" s="1"/>
  <c r="I286" i="7"/>
  <c r="I301" i="7"/>
  <c r="K301" i="7" s="1"/>
  <c r="I316" i="7"/>
  <c r="I330" i="7"/>
  <c r="K330" i="7" s="1"/>
  <c r="I344" i="7"/>
  <c r="K344" i="7" s="1"/>
  <c r="I358" i="7"/>
  <c r="I373" i="7"/>
  <c r="K373" i="7" s="1"/>
  <c r="I389" i="7"/>
  <c r="K389" i="7" s="1"/>
  <c r="I404" i="7"/>
  <c r="I420" i="7"/>
  <c r="I434" i="7"/>
  <c r="K63" i="7"/>
  <c r="K95" i="7"/>
  <c r="K143" i="7"/>
  <c r="K383" i="7"/>
  <c r="K415" i="7"/>
  <c r="I26" i="7"/>
  <c r="K26" i="7" s="1"/>
  <c r="I41" i="7"/>
  <c r="I70" i="7"/>
  <c r="I98" i="7"/>
  <c r="I128" i="7"/>
  <c r="K128" i="7" s="1"/>
  <c r="I187" i="7"/>
  <c r="K187" i="7" s="1"/>
  <c r="I201" i="7"/>
  <c r="K201" i="7" s="1"/>
  <c r="I229" i="7"/>
  <c r="I243" i="7"/>
  <c r="I259" i="7"/>
  <c r="I273" i="7"/>
  <c r="K286" i="7"/>
  <c r="I302" i="7"/>
  <c r="K302" i="7" s="1"/>
  <c r="K316" i="7"/>
  <c r="I331" i="7"/>
  <c r="K331" i="7" s="1"/>
  <c r="I345" i="7"/>
  <c r="K345" i="7" s="1"/>
  <c r="I359" i="7"/>
  <c r="K359" i="7" s="1"/>
  <c r="I374" i="7"/>
  <c r="I390" i="7"/>
  <c r="I405" i="7"/>
  <c r="I435" i="7"/>
  <c r="K79" i="7"/>
  <c r="K223" i="7"/>
  <c r="K255" i="7"/>
  <c r="K287" i="7"/>
  <c r="K367" i="7"/>
  <c r="K431" i="7"/>
  <c r="I56" i="7"/>
  <c r="K56" i="7" s="1"/>
  <c r="I84" i="7"/>
  <c r="I112" i="7"/>
  <c r="K112" i="7" s="1"/>
  <c r="I143" i="7"/>
  <c r="I158" i="7"/>
  <c r="I215" i="7"/>
  <c r="I421" i="7"/>
  <c r="K48" i="7"/>
  <c r="K64" i="7"/>
  <c r="K80" i="7"/>
  <c r="K96" i="7"/>
  <c r="K208" i="7"/>
  <c r="K224" i="7"/>
  <c r="K320" i="7"/>
  <c r="K384" i="7"/>
  <c r="K400" i="7"/>
  <c r="K416" i="7"/>
  <c r="I27" i="7"/>
  <c r="K27" i="7" s="1"/>
  <c r="I42" i="7"/>
  <c r="K42" i="7" s="1"/>
  <c r="I57" i="7"/>
  <c r="K57" i="7" s="1"/>
  <c r="I71" i="7"/>
  <c r="I85" i="7"/>
  <c r="I99" i="7"/>
  <c r="K99" i="7" s="1"/>
  <c r="I113" i="7"/>
  <c r="K113" i="7" s="1"/>
  <c r="I129" i="7"/>
  <c r="K129" i="7" s="1"/>
  <c r="I144" i="7"/>
  <c r="K144" i="7" s="1"/>
  <c r="K158" i="7"/>
  <c r="I173" i="7"/>
  <c r="K173" i="7" s="1"/>
  <c r="I188" i="7"/>
  <c r="I202" i="7"/>
  <c r="K202" i="7" s="1"/>
  <c r="I216" i="7"/>
  <c r="K216" i="7" s="1"/>
  <c r="I230" i="7"/>
  <c r="I244" i="7"/>
  <c r="K244" i="7" s="1"/>
  <c r="I260" i="7"/>
  <c r="I274" i="7"/>
  <c r="K274" i="7" s="1"/>
  <c r="I287" i="7"/>
  <c r="I317" i="7"/>
  <c r="K317" i="7" s="1"/>
  <c r="I332" i="7"/>
  <c r="K332" i="7" s="1"/>
  <c r="I346" i="7"/>
  <c r="K346" i="7" s="1"/>
  <c r="I360" i="7"/>
  <c r="K360" i="7" s="1"/>
  <c r="I375" i="7"/>
  <c r="K375" i="7" s="1"/>
  <c r="I391" i="7"/>
  <c r="K391" i="7" s="1"/>
  <c r="I406" i="7"/>
  <c r="I422" i="7"/>
  <c r="K422" i="7" s="1"/>
  <c r="I436" i="7"/>
  <c r="K33" i="7"/>
  <c r="K65" i="7"/>
  <c r="K97" i="7"/>
  <c r="K241" i="7"/>
  <c r="K273" i="7"/>
  <c r="K353" i="7"/>
  <c r="K385" i="7"/>
  <c r="K433" i="7"/>
  <c r="I43" i="7"/>
  <c r="K43" i="7" s="1"/>
  <c r="I58" i="7"/>
  <c r="K58" i="7" s="1"/>
  <c r="I86" i="7"/>
  <c r="I100" i="7"/>
  <c r="I114" i="7"/>
  <c r="K114" i="7" s="1"/>
  <c r="I130" i="7"/>
  <c r="K130" i="7" s="1"/>
  <c r="I145" i="7"/>
  <c r="I174" i="7"/>
  <c r="K188" i="7"/>
  <c r="I203" i="7"/>
  <c r="I217" i="7"/>
  <c r="K217" i="7" s="1"/>
  <c r="I231" i="7"/>
  <c r="K231" i="7" s="1"/>
  <c r="I245" i="7"/>
  <c r="K245" i="7" s="1"/>
  <c r="I261" i="7"/>
  <c r="I275" i="7"/>
  <c r="K275" i="7" s="1"/>
  <c r="I288" i="7"/>
  <c r="K288" i="7" s="1"/>
  <c r="I303" i="7"/>
  <c r="K303" i="7" s="1"/>
  <c r="I318" i="7"/>
  <c r="I347" i="7"/>
  <c r="K347" i="7" s="1"/>
  <c r="I376" i="7"/>
  <c r="K376" i="7" s="1"/>
  <c r="I392" i="7"/>
  <c r="K392" i="7" s="1"/>
  <c r="I407" i="7"/>
  <c r="K407" i="7" s="1"/>
  <c r="I423" i="7"/>
  <c r="I437" i="7"/>
  <c r="K41" i="7"/>
  <c r="K49" i="7"/>
  <c r="K81" i="7"/>
  <c r="K145" i="7"/>
  <c r="K209" i="7"/>
  <c r="K225" i="7"/>
  <c r="K401" i="7"/>
  <c r="I28" i="7"/>
  <c r="K28" i="7" s="1"/>
  <c r="I72" i="7"/>
  <c r="K72" i="7" s="1"/>
  <c r="I159" i="7"/>
  <c r="K159" i="7" s="1"/>
  <c r="I361" i="7"/>
  <c r="K361" i="7" s="1"/>
  <c r="K34" i="7"/>
  <c r="K50" i="7"/>
  <c r="K66" i="7"/>
  <c r="K98" i="7"/>
  <c r="K194" i="7"/>
  <c r="K210" i="7"/>
  <c r="K226" i="7"/>
  <c r="K258" i="7"/>
  <c r="K338" i="7"/>
  <c r="K354" i="7"/>
  <c r="K370" i="7"/>
  <c r="K402" i="7"/>
  <c r="K418" i="7"/>
  <c r="K434" i="7"/>
  <c r="I29" i="7"/>
  <c r="K29" i="7" s="1"/>
  <c r="I44" i="7"/>
  <c r="K44" i="7" s="1"/>
  <c r="I59" i="7"/>
  <c r="K59" i="7" s="1"/>
  <c r="I73" i="7"/>
  <c r="K73" i="7" s="1"/>
  <c r="I87" i="7"/>
  <c r="K87" i="7" s="1"/>
  <c r="I101" i="7"/>
  <c r="I115" i="7"/>
  <c r="I131" i="7"/>
  <c r="I146" i="7"/>
  <c r="K146" i="7" s="1"/>
  <c r="I160" i="7"/>
  <c r="K160" i="7" s="1"/>
  <c r="K174" i="7"/>
  <c r="I189" i="7"/>
  <c r="K189" i="7" s="1"/>
  <c r="I204" i="7"/>
  <c r="K204" i="7" s="1"/>
  <c r="I218" i="7"/>
  <c r="K218" i="7" s="1"/>
  <c r="I232" i="7"/>
  <c r="K232" i="7" s="1"/>
  <c r="I246" i="7"/>
  <c r="K246" i="7" s="1"/>
  <c r="I262" i="7"/>
  <c r="I276" i="7"/>
  <c r="K276" i="7" s="1"/>
  <c r="I289" i="7"/>
  <c r="K289" i="7" s="1"/>
  <c r="I304" i="7"/>
  <c r="K304" i="7" s="1"/>
  <c r="K318" i="7"/>
  <c r="I348" i="7"/>
  <c r="K348" i="7" s="1"/>
  <c r="I362" i="7"/>
  <c r="K362" i="7" s="1"/>
  <c r="I377" i="7"/>
  <c r="K377" i="7" s="1"/>
  <c r="I393" i="7"/>
  <c r="K393" i="7" s="1"/>
  <c r="I408" i="7"/>
  <c r="I424" i="7"/>
  <c r="K424" i="7" s="1"/>
  <c r="I438" i="7"/>
  <c r="K438" i="7" s="1"/>
  <c r="K211" i="7"/>
  <c r="K227" i="7"/>
  <c r="K243" i="7"/>
  <c r="K259" i="7"/>
  <c r="K339" i="7"/>
  <c r="K355" i="7"/>
  <c r="K387" i="7"/>
  <c r="K403" i="7"/>
  <c r="K419" i="7"/>
  <c r="K435" i="7"/>
  <c r="I30" i="7"/>
  <c r="K30" i="7" s="1"/>
  <c r="I45" i="7"/>
  <c r="K45" i="7" s="1"/>
  <c r="I60" i="7"/>
  <c r="I74" i="7"/>
  <c r="K74" i="7" s="1"/>
  <c r="I88" i="7"/>
  <c r="K88" i="7" s="1"/>
  <c r="I102" i="7"/>
  <c r="K102" i="7" s="1"/>
  <c r="I116" i="7"/>
  <c r="K116" i="7" s="1"/>
  <c r="I132" i="7"/>
  <c r="K132" i="7" s="1"/>
  <c r="I147" i="7"/>
  <c r="K147" i="7" s="1"/>
  <c r="I161" i="7"/>
  <c r="K161" i="7" s="1"/>
  <c r="I175" i="7"/>
  <c r="K175" i="7" s="1"/>
  <c r="I190" i="7"/>
  <c r="I219" i="7"/>
  <c r="K219" i="7" s="1"/>
  <c r="I233" i="7"/>
  <c r="K233" i="7" s="1"/>
  <c r="I247" i="7"/>
  <c r="K247" i="7" s="1"/>
  <c r="I263" i="7"/>
  <c r="K263" i="7" s="1"/>
  <c r="I277" i="7"/>
  <c r="K277" i="7" s="1"/>
  <c r="I290" i="7"/>
  <c r="K290" i="7" s="1"/>
  <c r="I305" i="7"/>
  <c r="K305" i="7" s="1"/>
  <c r="I319" i="7"/>
  <c r="K319" i="7" s="1"/>
  <c r="I333" i="7"/>
  <c r="K333" i="7" s="1"/>
  <c r="I363" i="7"/>
  <c r="K363" i="7" s="1"/>
  <c r="I378" i="7"/>
  <c r="K378" i="7" s="1"/>
  <c r="I394" i="7"/>
  <c r="K394" i="7" s="1"/>
  <c r="I409" i="7"/>
  <c r="K409" i="7" s="1"/>
  <c r="I425" i="7"/>
  <c r="K425" i="7" s="1"/>
  <c r="K388" i="7"/>
  <c r="K190" i="7"/>
  <c r="I205" i="7"/>
  <c r="K205" i="7" s="1"/>
  <c r="I234" i="7"/>
  <c r="K234" i="7" s="1"/>
  <c r="I264" i="7"/>
  <c r="K264" i="7" s="1"/>
  <c r="I278" i="7"/>
  <c r="I291" i="7"/>
  <c r="K291" i="7" s="1"/>
  <c r="I306" i="7"/>
  <c r="K306" i="7" s="1"/>
  <c r="I320" i="7"/>
  <c r="I334" i="7"/>
  <c r="K334" i="7" s="1"/>
  <c r="I364" i="7"/>
  <c r="K364" i="7" s="1"/>
  <c r="I379" i="7"/>
  <c r="K379" i="7" s="1"/>
  <c r="I395" i="7"/>
  <c r="K395" i="7" s="1"/>
  <c r="I410" i="7"/>
  <c r="K410" i="7" s="1"/>
  <c r="I426" i="7"/>
  <c r="K426" i="7" s="1"/>
  <c r="K115" i="7"/>
  <c r="K131" i="7"/>
  <c r="K84" i="7"/>
  <c r="K196" i="7"/>
  <c r="K228" i="7"/>
  <c r="K260" i="7"/>
  <c r="K324" i="7"/>
  <c r="K372" i="7"/>
  <c r="K420" i="7"/>
  <c r="I75" i="7"/>
  <c r="K75" i="7" s="1"/>
  <c r="I103" i="7"/>
  <c r="I148" i="7"/>
  <c r="K148" i="7" s="1"/>
  <c r="I220" i="7"/>
  <c r="K220" i="7" s="1"/>
  <c r="K53" i="7"/>
  <c r="K85" i="7"/>
  <c r="K101" i="7"/>
  <c r="K117" i="7"/>
  <c r="K197" i="7"/>
  <c r="K213" i="7"/>
  <c r="K229" i="7"/>
  <c r="K261" i="7"/>
  <c r="K325" i="7"/>
  <c r="K341" i="7"/>
  <c r="K357" i="7"/>
  <c r="K405" i="7"/>
  <c r="K421" i="7"/>
  <c r="K437" i="7"/>
  <c r="I31" i="7"/>
  <c r="K31" i="7" s="1"/>
  <c r="K46" i="7"/>
  <c r="I61" i="7"/>
  <c r="K61" i="7" s="1"/>
  <c r="I76" i="7"/>
  <c r="I90" i="7"/>
  <c r="K90" i="7" s="1"/>
  <c r="I104" i="7"/>
  <c r="K104" i="7" s="1"/>
  <c r="I118" i="7"/>
  <c r="I134" i="7"/>
  <c r="I149" i="7"/>
  <c r="K149" i="7" s="1"/>
  <c r="I163" i="7"/>
  <c r="K163" i="7" s="1"/>
  <c r="I177" i="7"/>
  <c r="K177" i="7" s="1"/>
  <c r="I191" i="7"/>
  <c r="K191" i="7" s="1"/>
  <c r="I206" i="7"/>
  <c r="I235" i="7"/>
  <c r="K235" i="7" s="1"/>
  <c r="I249" i="7"/>
  <c r="K249" i="7" s="1"/>
  <c r="I265" i="7"/>
  <c r="K265" i="7" s="1"/>
  <c r="I279" i="7"/>
  <c r="K279" i="7" s="1"/>
  <c r="I292" i="7"/>
  <c r="K292" i="7" s="1"/>
  <c r="I307" i="7"/>
  <c r="K307" i="7" s="1"/>
  <c r="I321" i="7"/>
  <c r="K321" i="7" s="1"/>
  <c r="I335" i="7"/>
  <c r="K335" i="7" s="1"/>
  <c r="I349" i="7"/>
  <c r="K349" i="7" s="1"/>
  <c r="I380" i="7"/>
  <c r="K380" i="7" s="1"/>
  <c r="I396" i="7"/>
  <c r="K396" i="7" s="1"/>
  <c r="I411" i="7"/>
  <c r="K411" i="7" s="1"/>
  <c r="I427" i="7"/>
  <c r="K427" i="7" s="1"/>
  <c r="K83" i="7"/>
  <c r="K100" i="7"/>
  <c r="K180" i="7"/>
  <c r="K212" i="7"/>
  <c r="K340" i="7"/>
  <c r="K356" i="7"/>
  <c r="K404" i="7"/>
  <c r="K436" i="7"/>
  <c r="K60" i="7"/>
  <c r="I89" i="7"/>
  <c r="K89" i="7" s="1"/>
  <c r="I133" i="7"/>
  <c r="K133" i="7" s="1"/>
  <c r="I162" i="7"/>
  <c r="K162" i="7" s="1"/>
  <c r="I176" i="7"/>
  <c r="K176" i="7" s="1"/>
  <c r="I248" i="7"/>
  <c r="K248" i="7" s="1"/>
  <c r="K69" i="7"/>
  <c r="K165" i="7"/>
  <c r="K38" i="7"/>
  <c r="K70" i="7"/>
  <c r="K86" i="7"/>
  <c r="K118" i="7"/>
  <c r="K134" i="7"/>
  <c r="K150" i="7"/>
  <c r="K166" i="7"/>
  <c r="K182" i="7"/>
  <c r="K214" i="7"/>
  <c r="K230" i="7"/>
  <c r="K262" i="7"/>
  <c r="K278" i="7"/>
  <c r="K310" i="7"/>
  <c r="K326" i="7"/>
  <c r="K342" i="7"/>
  <c r="K358" i="7"/>
  <c r="K374" i="7"/>
  <c r="K390" i="7"/>
  <c r="K406" i="7"/>
  <c r="I32" i="7"/>
  <c r="K32" i="7" s="1"/>
  <c r="I47" i="7"/>
  <c r="K47" i="7" s="1"/>
  <c r="I62" i="7"/>
  <c r="K62" i="7" s="1"/>
  <c r="K76" i="7"/>
  <c r="I91" i="7"/>
  <c r="K91" i="7" s="1"/>
  <c r="I105" i="7"/>
  <c r="K105" i="7" s="1"/>
  <c r="I119" i="7"/>
  <c r="K119" i="7" s="1"/>
  <c r="I135" i="7"/>
  <c r="I150" i="7"/>
  <c r="I164" i="7"/>
  <c r="K164" i="7" s="1"/>
  <c r="I178" i="7"/>
  <c r="K178" i="7" s="1"/>
  <c r="I192" i="7"/>
  <c r="K192" i="7" s="1"/>
  <c r="K206" i="7"/>
  <c r="I236" i="7"/>
  <c r="K236" i="7" s="1"/>
  <c r="I250" i="7"/>
  <c r="K250" i="7" s="1"/>
  <c r="I266" i="7"/>
  <c r="K266" i="7" s="1"/>
  <c r="I280" i="7"/>
  <c r="K280" i="7" s="1"/>
  <c r="I293" i="7"/>
  <c r="K293" i="7" s="1"/>
  <c r="I308" i="7"/>
  <c r="K308" i="7" s="1"/>
  <c r="I322" i="7"/>
  <c r="K322" i="7" s="1"/>
  <c r="I336" i="7"/>
  <c r="K336" i="7" s="1"/>
  <c r="I350" i="7"/>
  <c r="K350" i="7" s="1"/>
  <c r="I365" i="7"/>
  <c r="K365" i="7" s="1"/>
  <c r="I381" i="7"/>
  <c r="K381" i="7" s="1"/>
  <c r="I412" i="7"/>
  <c r="K412" i="7" s="1"/>
  <c r="I428" i="7"/>
  <c r="K428" i="7" s="1"/>
  <c r="K67" i="7"/>
  <c r="K195" i="7"/>
  <c r="K39" i="7"/>
  <c r="K71" i="7"/>
  <c r="K103" i="7"/>
  <c r="K135" i="7"/>
  <c r="K215" i="7"/>
  <c r="K295" i="7"/>
  <c r="K327" i="7"/>
  <c r="K343" i="7"/>
  <c r="K423" i="7"/>
  <c r="I92" i="7"/>
  <c r="K92" i="7" s="1"/>
  <c r="I120" i="7"/>
  <c r="K120" i="7" s="1"/>
  <c r="I136" i="7"/>
  <c r="K136" i="7" s="1"/>
  <c r="I151" i="7"/>
  <c r="K151" i="7" s="1"/>
  <c r="I179" i="7"/>
  <c r="K179" i="7" s="1"/>
  <c r="I193" i="7"/>
  <c r="K193" i="7" s="1"/>
  <c r="I207" i="7"/>
  <c r="K207" i="7" s="1"/>
  <c r="I221" i="7"/>
  <c r="K221" i="7" s="1"/>
  <c r="I251" i="7"/>
  <c r="K251" i="7" s="1"/>
  <c r="I267" i="7"/>
  <c r="K267" i="7" s="1"/>
  <c r="I281" i="7"/>
  <c r="K281" i="7" s="1"/>
  <c r="I294" i="7"/>
  <c r="K294" i="7" s="1"/>
  <c r="I309" i="7"/>
  <c r="K309" i="7" s="1"/>
  <c r="I323" i="7"/>
  <c r="K323" i="7" s="1"/>
  <c r="I337" i="7"/>
  <c r="K337" i="7" s="1"/>
  <c r="I351" i="7"/>
  <c r="K351" i="7" s="1"/>
  <c r="I366" i="7"/>
  <c r="K366" i="7" s="1"/>
  <c r="I382" i="7"/>
  <c r="K382" i="7" s="1"/>
  <c r="I397" i="7"/>
  <c r="K397" i="7" s="1"/>
  <c r="E265" i="6"/>
  <c r="E26" i="6"/>
  <c r="E42" i="6"/>
  <c r="E58" i="6"/>
  <c r="E74" i="6"/>
  <c r="E90" i="6"/>
  <c r="E106" i="6"/>
  <c r="E122" i="6"/>
  <c r="E138" i="6"/>
  <c r="E154" i="6"/>
  <c r="E170" i="6"/>
  <c r="E186" i="6"/>
  <c r="E202" i="6"/>
  <c r="E218" i="6"/>
  <c r="E234" i="6"/>
  <c r="E250" i="6"/>
  <c r="E266" i="6"/>
  <c r="E282" i="6"/>
  <c r="E298" i="6"/>
  <c r="E314" i="6"/>
  <c r="E330" i="6"/>
  <c r="E346" i="6"/>
  <c r="E362" i="6"/>
  <c r="E378" i="6"/>
  <c r="E394" i="6"/>
  <c r="E410" i="6"/>
  <c r="E426" i="6"/>
  <c r="E43" i="6"/>
  <c r="E59" i="6"/>
  <c r="E91" i="6"/>
  <c r="E107" i="6"/>
  <c r="E123" i="6"/>
  <c r="E139" i="6"/>
  <c r="E155" i="6"/>
  <c r="E171" i="6"/>
  <c r="E187" i="6"/>
  <c r="E203" i="6"/>
  <c r="E219" i="6"/>
  <c r="E235" i="6"/>
  <c r="E251" i="6"/>
  <c r="E267" i="6"/>
  <c r="E283" i="6"/>
  <c r="E299" i="6"/>
  <c r="E315" i="6"/>
  <c r="E331" i="6"/>
  <c r="E347" i="6"/>
  <c r="E363" i="6"/>
  <c r="E379" i="6"/>
  <c r="E395" i="6"/>
  <c r="E427" i="6"/>
  <c r="E27" i="6"/>
  <c r="E75" i="6"/>
  <c r="E411" i="6"/>
  <c r="E28" i="6"/>
  <c r="E44" i="6"/>
  <c r="E60" i="6"/>
  <c r="E76" i="6"/>
  <c r="E92" i="6"/>
  <c r="E108" i="6"/>
  <c r="E124" i="6"/>
  <c r="E140" i="6"/>
  <c r="E156" i="6"/>
  <c r="E172" i="6"/>
  <c r="E188" i="6"/>
  <c r="E204" i="6"/>
  <c r="E220" i="6"/>
  <c r="E236" i="6"/>
  <c r="E252" i="6"/>
  <c r="E268" i="6"/>
  <c r="E284" i="6"/>
  <c r="E300" i="6"/>
  <c r="E316" i="6"/>
  <c r="E332" i="6"/>
  <c r="E348" i="6"/>
  <c r="E364" i="6"/>
  <c r="E380" i="6"/>
  <c r="E396" i="6"/>
  <c r="E412" i="6"/>
  <c r="E428" i="6"/>
  <c r="E29" i="6"/>
  <c r="E45" i="6"/>
  <c r="E61" i="6"/>
  <c r="E77" i="6"/>
  <c r="E93" i="6"/>
  <c r="E109" i="6"/>
  <c r="E125" i="6"/>
  <c r="E141" i="6"/>
  <c r="E157" i="6"/>
  <c r="E173" i="6"/>
  <c r="E189" i="6"/>
  <c r="E205" i="6"/>
  <c r="E221" i="6"/>
  <c r="E237" i="6"/>
  <c r="E253" i="6"/>
  <c r="E269" i="6"/>
  <c r="E285" i="6"/>
  <c r="E301" i="6"/>
  <c r="E317" i="6"/>
  <c r="E333" i="6"/>
  <c r="E349" i="6"/>
  <c r="E365" i="6"/>
  <c r="E381" i="6"/>
  <c r="E397" i="6"/>
  <c r="E413" i="6"/>
  <c r="E429" i="6"/>
  <c r="E30" i="6"/>
  <c r="E46" i="6"/>
  <c r="E62" i="6"/>
  <c r="E78" i="6"/>
  <c r="E94" i="6"/>
  <c r="E110" i="6"/>
  <c r="E126" i="6"/>
  <c r="E142" i="6"/>
  <c r="E158" i="6"/>
  <c r="E174" i="6"/>
  <c r="E190" i="6"/>
  <c r="E206" i="6"/>
  <c r="E222" i="6"/>
  <c r="E238" i="6"/>
  <c r="E254" i="6"/>
  <c r="E270" i="6"/>
  <c r="E286" i="6"/>
  <c r="E302" i="6"/>
  <c r="E318" i="6"/>
  <c r="E334" i="6"/>
  <c r="E350" i="6"/>
  <c r="E366" i="6"/>
  <c r="E382" i="6"/>
  <c r="E398" i="6"/>
  <c r="E414" i="6"/>
  <c r="E430" i="6"/>
  <c r="E31" i="6"/>
  <c r="E47" i="6"/>
  <c r="E63" i="6"/>
  <c r="E79" i="6"/>
  <c r="E95" i="6"/>
  <c r="E111" i="6"/>
  <c r="E127" i="6"/>
  <c r="E143" i="6"/>
  <c r="E159" i="6"/>
  <c r="E175" i="6"/>
  <c r="E191" i="6"/>
  <c r="E207" i="6"/>
  <c r="E223" i="6"/>
  <c r="E239" i="6"/>
  <c r="E255" i="6"/>
  <c r="E271" i="6"/>
  <c r="E287" i="6"/>
  <c r="E303" i="6"/>
  <c r="E319" i="6"/>
  <c r="E335" i="6"/>
  <c r="E351" i="6"/>
  <c r="E367" i="6"/>
  <c r="E383" i="6"/>
  <c r="E399" i="6"/>
  <c r="E415" i="6"/>
  <c r="E431" i="6"/>
  <c r="E32" i="6"/>
  <c r="E48" i="6"/>
  <c r="E64" i="6"/>
  <c r="E80" i="6"/>
  <c r="E96" i="6"/>
  <c r="E112" i="6"/>
  <c r="E128" i="6"/>
  <c r="E144" i="6"/>
  <c r="E160" i="6"/>
  <c r="E176" i="6"/>
  <c r="E192" i="6"/>
  <c r="E208" i="6"/>
  <c r="E224" i="6"/>
  <c r="E240" i="6"/>
  <c r="E256" i="6"/>
  <c r="E272" i="6"/>
  <c r="E288" i="6"/>
  <c r="E304" i="6"/>
  <c r="E320" i="6"/>
  <c r="E336" i="6"/>
  <c r="E352" i="6"/>
  <c r="E368" i="6"/>
  <c r="E384" i="6"/>
  <c r="E400" i="6"/>
  <c r="E416" i="6"/>
  <c r="E432" i="6"/>
  <c r="E33" i="6"/>
  <c r="E49" i="6"/>
  <c r="E65" i="6"/>
  <c r="E81" i="6"/>
  <c r="E97" i="6"/>
  <c r="E113" i="6"/>
  <c r="E129" i="6"/>
  <c r="E145" i="6"/>
  <c r="E161" i="6"/>
  <c r="E177" i="6"/>
  <c r="E193" i="6"/>
  <c r="E209" i="6"/>
  <c r="E225" i="6"/>
  <c r="E241" i="6"/>
  <c r="E257" i="6"/>
  <c r="E273" i="6"/>
  <c r="E289" i="6"/>
  <c r="E305" i="6"/>
  <c r="E321" i="6"/>
  <c r="E337" i="6"/>
  <c r="E353" i="6"/>
  <c r="E369" i="6"/>
  <c r="E385" i="6"/>
  <c r="E401" i="6"/>
  <c r="E417" i="6"/>
  <c r="E433" i="6"/>
  <c r="E18" i="6"/>
  <c r="E34" i="6"/>
  <c r="E50" i="6"/>
  <c r="E66" i="6"/>
  <c r="E82" i="6"/>
  <c r="E98" i="6"/>
  <c r="E114" i="6"/>
  <c r="E130" i="6"/>
  <c r="E146" i="6"/>
  <c r="E162" i="6"/>
  <c r="E178" i="6"/>
  <c r="E194" i="6"/>
  <c r="E210" i="6"/>
  <c r="E226" i="6"/>
  <c r="E242" i="6"/>
  <c r="E258" i="6"/>
  <c r="E274" i="6"/>
  <c r="E290" i="6"/>
  <c r="E306" i="6"/>
  <c r="E322" i="6"/>
  <c r="E338" i="6"/>
  <c r="E354" i="6"/>
  <c r="E370" i="6"/>
  <c r="E386" i="6"/>
  <c r="E402" i="6"/>
  <c r="E418" i="6"/>
  <c r="E434" i="6"/>
  <c r="E19" i="6"/>
  <c r="E35" i="6"/>
  <c r="E51" i="6"/>
  <c r="E67" i="6"/>
  <c r="E83" i="6"/>
  <c r="E99" i="6"/>
  <c r="E115" i="6"/>
  <c r="E131" i="6"/>
  <c r="E147" i="6"/>
  <c r="E163" i="6"/>
  <c r="E179" i="6"/>
  <c r="E195" i="6"/>
  <c r="E211" i="6"/>
  <c r="E227" i="6"/>
  <c r="E243" i="6"/>
  <c r="E259" i="6"/>
  <c r="E275" i="6"/>
  <c r="E291" i="6"/>
  <c r="E307" i="6"/>
  <c r="E323" i="6"/>
  <c r="E339" i="6"/>
  <c r="E355" i="6"/>
  <c r="E371" i="6"/>
  <c r="E387" i="6"/>
  <c r="E403" i="6"/>
  <c r="E419" i="6"/>
  <c r="E20" i="6"/>
  <c r="E36" i="6"/>
  <c r="E52" i="6"/>
  <c r="E68" i="6"/>
  <c r="E84" i="6"/>
  <c r="E100" i="6"/>
  <c r="E116" i="6"/>
  <c r="E132" i="6"/>
  <c r="E148" i="6"/>
  <c r="E164" i="6"/>
  <c r="E180" i="6"/>
  <c r="E196" i="6"/>
  <c r="E212" i="6"/>
  <c r="E228" i="6"/>
  <c r="E244" i="6"/>
  <c r="E260" i="6"/>
  <c r="E276" i="6"/>
  <c r="E292" i="6"/>
  <c r="E308" i="6"/>
  <c r="E324" i="6"/>
  <c r="E340" i="6"/>
  <c r="E356" i="6"/>
  <c r="E372" i="6"/>
  <c r="E388" i="6"/>
  <c r="E404" i="6"/>
  <c r="E420" i="6"/>
  <c r="E21" i="6"/>
  <c r="E37" i="6"/>
  <c r="E53" i="6"/>
  <c r="E69" i="6"/>
  <c r="E85" i="6"/>
  <c r="E101" i="6"/>
  <c r="E117" i="6"/>
  <c r="E133" i="6"/>
  <c r="E149" i="6"/>
  <c r="E165" i="6"/>
  <c r="E181" i="6"/>
  <c r="E197" i="6"/>
  <c r="E213" i="6"/>
  <c r="E229" i="6"/>
  <c r="E245" i="6"/>
  <c r="E261" i="6"/>
  <c r="E277" i="6"/>
  <c r="E293" i="6"/>
  <c r="E309" i="6"/>
  <c r="E325" i="6"/>
  <c r="E341" i="6"/>
  <c r="E357" i="6"/>
  <c r="E373" i="6"/>
  <c r="E389" i="6"/>
  <c r="E405" i="6"/>
  <c r="E421" i="6"/>
  <c r="E22" i="6"/>
  <c r="E38" i="6"/>
  <c r="E54" i="6"/>
  <c r="E70" i="6"/>
  <c r="E86" i="6"/>
  <c r="E102" i="6"/>
  <c r="E118" i="6"/>
  <c r="E134" i="6"/>
  <c r="E150" i="6"/>
  <c r="E166" i="6"/>
  <c r="E182" i="6"/>
  <c r="E198" i="6"/>
  <c r="E214" i="6"/>
  <c r="E230" i="6"/>
  <c r="E246" i="6"/>
  <c r="E262" i="6"/>
  <c r="E278" i="6"/>
  <c r="E294" i="6"/>
  <c r="E310" i="6"/>
  <c r="E326" i="6"/>
  <c r="E342" i="6"/>
  <c r="E358" i="6"/>
  <c r="E374" i="6"/>
  <c r="E390" i="6"/>
  <c r="E406" i="6"/>
  <c r="E422" i="6"/>
  <c r="E23" i="6"/>
  <c r="E39" i="6"/>
  <c r="E55" i="6"/>
  <c r="E71" i="6"/>
  <c r="E87" i="6"/>
  <c r="E103" i="6"/>
  <c r="E119" i="6"/>
  <c r="E135" i="6"/>
  <c r="E151" i="6"/>
  <c r="E167" i="6"/>
  <c r="E183" i="6"/>
  <c r="E199" i="6"/>
  <c r="E215" i="6"/>
  <c r="E231" i="6"/>
  <c r="E247" i="6"/>
  <c r="E263" i="6"/>
  <c r="E279" i="6"/>
  <c r="E295" i="6"/>
  <c r="E311" i="6"/>
  <c r="E327" i="6"/>
  <c r="E343" i="6"/>
  <c r="E359" i="6"/>
  <c r="E375" i="6"/>
  <c r="E391" i="6"/>
  <c r="E407" i="6"/>
  <c r="E423" i="6"/>
  <c r="E24" i="6"/>
  <c r="E40" i="6"/>
  <c r="E56" i="6"/>
  <c r="E72" i="6"/>
  <c r="E88" i="6"/>
  <c r="E104" i="6"/>
  <c r="E120" i="6"/>
  <c r="E136" i="6"/>
  <c r="E152" i="6"/>
  <c r="E168" i="6"/>
  <c r="E184" i="6"/>
  <c r="E200" i="6"/>
  <c r="E216" i="6"/>
  <c r="E232" i="6"/>
  <c r="E248" i="6"/>
  <c r="E264" i="6"/>
  <c r="E280" i="6"/>
  <c r="E296" i="6"/>
  <c r="E312" i="6"/>
  <c r="E328" i="6"/>
  <c r="E344" i="6"/>
  <c r="E360" i="6"/>
  <c r="E376" i="6"/>
  <c r="E392" i="6"/>
  <c r="E408" i="6"/>
  <c r="E424" i="6"/>
  <c r="E25" i="6"/>
  <c r="E41" i="6"/>
  <c r="E57" i="6"/>
  <c r="E73" i="6"/>
  <c r="E89" i="6"/>
  <c r="E105" i="6"/>
  <c r="E121" i="6"/>
  <c r="E137" i="6"/>
  <c r="E153" i="6"/>
  <c r="E169" i="6"/>
  <c r="E185" i="6"/>
  <c r="E201" i="6"/>
  <c r="E217" i="6"/>
  <c r="E233" i="6"/>
  <c r="E249" i="6"/>
  <c r="E281" i="6"/>
  <c r="E297" i="6"/>
  <c r="E313" i="6"/>
  <c r="E329" i="6"/>
  <c r="E345" i="6"/>
  <c r="E361" i="6"/>
  <c r="E377" i="6"/>
  <c r="E393" i="6"/>
  <c r="E409" i="6"/>
  <c r="K22" i="7"/>
  <c r="B439" i="7"/>
  <c r="J442" i="2"/>
  <c r="I446" i="2" s="1"/>
  <c r="M11" i="6"/>
  <c r="I449" i="2" s="1"/>
  <c r="F1002" i="6" l="1"/>
  <c r="K439" i="7"/>
  <c r="K44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442"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48" i="2" s="1"/>
  <c r="I452" i="2" l="1"/>
  <c r="I450" i="2" s="1"/>
  <c r="I453" i="2"/>
  <c r="I4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<sst xmlns="http://schemas.openxmlformats.org/spreadsheetml/2006/main" count="8048" uniqueCount="1455">
  <si>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</si>
  <si>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</si>
  <si>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</si>
  <si>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</si>
  <si>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</si>
  <si>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</si>
  <si>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</si>
  <si>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</si>
  <si>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</si>
  <si>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</si>
  <si>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</si>
  <si>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</si>
  <si>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</si>
  <si>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</si>
  <si>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</si>
  <si>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</si>
  <si>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</si>
  <si>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</si>
  <si>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</si>
  <si>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</si>
  <si>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</si>
  <si>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</si>
  <si>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</si>
  <si>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</si>
  <si>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</si>
  <si>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</si>
  <si>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</si>
  <si>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</si>
  <si>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</si>
  <si>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</si>
  <si>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</si>
  <si>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</si>
  <si>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</si>
  <si>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</si>
  <si>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</si>
  <si>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</si>
  <si>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</si>
  <si>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</si>
  <si>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</si>
  <si>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</si>
  <si>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</si>
  <si>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</si>
  <si>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</si>
  <si>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</si>
  <si>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</si>
  <si>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</si>
  <si>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</si>
  <si>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</si>
  <si>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</si>
  <si>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</si>
  <si>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</si>
  <si>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</si>
  <si>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</si>
  <si>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</si>
  <si>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</si>
  <si>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</si>
  <si>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</si>
  <si>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</si>
  <si>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</si>
  <si>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</si>
  <si>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</si>
  <si>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</si>
  <si>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</si>
  <si>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</si>
  <si>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</si>
  <si>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</si>
  <si>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</si>
  <si>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</si>
  <si>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</si>
  <si>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</si>
  <si>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</si>
  <si>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</si>
  <si>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</si>
  <si>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</si>
  <si>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</si>
  <si>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</si>
  <si>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</si>
  <si>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</si>
  <si>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</si>
  <si>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</si>
  <si>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</si>
  <si>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</si>
  <si>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</si>
  <si>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</si>
  <si>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</si>
  <si>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</si>
  <si>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</si>
  <si>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</si>
  <si>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</si>
  <si>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</si>
  <si>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</si>
  <si>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</si>
  <si>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</si>
  <si>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</si>
  <si>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</si>
  <si>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</si>
  <si>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</si>
  <si>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</si>
  <si>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</si>
  <si>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</si>
  <si>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</si>
  <si>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</si>
  <si>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</si>
  <si>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</si>
  <si>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</si>
  <si>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</si>
  <si>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</si>
  <si>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</si>
  <si>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</si>
  <si>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</si>
  <si>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</si>
  <si>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</si>
  <si>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</si>
  <si>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</si>
  <si>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</si>
  <si>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</si>
  <si>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</si>
  <si>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</si>
  <si>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</si>
  <si>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</si>
  <si>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</si>
  <si>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</si>
  <si>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</si>
  <si>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</si>
  <si>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</si>
  <si>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</si>
  <si>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</si>
  <si>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</si>
  <si>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</si>
  <si>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</si>
  <si>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</si>
  <si>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</si>
  <si>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</si>
  <si>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</si>
  <si>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</si>
  <si>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</si>
  <si>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</si>
  <si>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</si>
  <si>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</si>
  <si>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</si>
  <si>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</si>
  <si>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</si>
  <si>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</si>
  <si>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</si>
  <si>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</si>
  <si>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</si>
  <si>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</si>
  <si>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</si>
  <si>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</si>
  <si>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</si>
  <si>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</si>
  <si>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</si>
  <si>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</si>
  <si>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</si>
  <si>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</si>
  <si>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</si>
  <si>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</si>
  <si>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</si>
  <si>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</si>
  <si>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</si>
  <si>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</si>
  <si>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</si>
  <si>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</si>
  <si>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</si>
  <si>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</si>
  <si>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</si>
  <si>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</si>
  <si>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</si>
  <si>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</si>
  <si>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</si>
  <si>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</si>
  <si>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</si>
  <si>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</si>
  <si>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</si>
  <si>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</si>
  <si>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</si>
  <si>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</si>
  <si>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</si>
  <si>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</si>
  <si>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</si>
  <si>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</si>
  <si>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</si>
  <si>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</si>
  <si>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</si>
  <si>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</si>
  <si>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</si>
  <si>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</si>
  <si>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</si>
  <si>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</si>
  <si>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</si>
  <si>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</si>
  <si>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</si>
  <si>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</si>
  <si>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</si>
  <si>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</si>
  <si>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</si>
  <si>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</si>
  <si>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</si>
  <si>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</si>
  <si>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</si>
  <si>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</si>
  <si>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</si>
  <si>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</si>
  <si>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</si>
  <si>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</si>
  <si>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</si>
  <si>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</si>
  <si>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</si>
  <si>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</si>
  <si>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</si>
  <si>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</si>
  <si>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</si>
  <si>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</si>
  <si>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</si>
  <si>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</si>
  <si>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</si>
  <si>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</si>
  <si>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</si>
  <si>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</si>
  <si>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</si>
  <si>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</si>
  <si>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</si>
  <si>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</si>
  <si>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</si>
  <si>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</si>
  <si>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</si>
  <si>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</si>
  <si>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</si>
  <si>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</si>
  <si>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</si>
  <si>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</si>
  <si>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</si>
  <si>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</si>
  <si>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</si>
  <si>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</si>
  <si>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</si>
  <si>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</si>
  <si>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</si>
  <si>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</si>
  <si>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</si>
  <si>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</si>
  <si>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</si>
  <si>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</si>
  <si>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</si>
  <si>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</si>
  <si>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</si>
  <si>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</si>
  <si>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</si>
  <si>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</si>
  <si>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</si>
  <si>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</si>
  <si>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</si>
  <si>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</si>
  <si>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</si>
  <si>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</si>
  <si>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</si>
  <si>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</si>
  <si>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</si>
  <si>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</si>
  <si>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</si>
  <si>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</si>
  <si>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</si>
  <si>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</si>
  <si>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</si>
  <si>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</si>
  <si>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</si>
  <si>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</si>
  <si>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</si>
  <si>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</si>
  <si>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</si>
  <si>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</si>
  <si>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</si>
  <si>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</si>
  <si>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</si>
  <si>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</si>
  <si>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</si>
  <si>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</si>
  <si>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</si>
  <si>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</si>
  <si>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</si>
  <si>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</si>
  <si>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</si>
  <si>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</si>
  <si>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</si>
  <si>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</si>
  <si>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</si>
  <si>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</si>
  <si>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</si>
  <si>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</si>
  <si>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</si>
  <si>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</si>
  <si>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</si>
  <si>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</si>
  <si>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</si>
  <si>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</si>
  <si>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</si>
  <si>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</si>
  <si>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</si>
  <si>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</si>
  <si>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</si>
  <si>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</si>
  <si>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</si>
  <si>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</si>
  <si>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</si>
  <si>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</si>
  <si>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</si>
  <si>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</si>
  <si>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</si>
  <si>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</si>
  <si>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</si>
  <si>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</si>
  <si>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</si>
  <si>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</si>
  <si>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</si>
  <si>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</si>
  <si>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</si>
  <si>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</si>
  <si>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</si>
  <si>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</si>
  <si>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</si>
  <si>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</si>
  <si>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</si>
  <si>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</si>
  <si>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</si>
  <si>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</si>
  <si>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</si>
  <si>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</si>
  <si>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</si>
  <si>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</si>
  <si>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</si>
  <si>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</si>
  <si>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</si>
  <si>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</si>
  <si>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</si>
  <si>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</si>
  <si>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</si>
  <si>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</si>
  <si>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</si>
  <si>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</si>
  <si>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</si>
  <si>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</si>
  <si>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</si>
  <si>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</si>
  <si>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</si>
  <si>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</si>
  <si>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</si>
  <si>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</si>
  <si>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</si>
  <si>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</si>
  <si>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</si>
  <si>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</si>
  <si>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</si>
  <si>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</si>
  <si>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</si>
  <si>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</si>
  <si>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</si>
  <si>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</si>
  <si>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</si>
  <si>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</si>
  <si>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</si>
  <si>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</si>
  <si>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</si>
  <si>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</si>
  <si>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</si>
  <si>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</si>
  <si>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</si>
  <si>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</si>
  <si>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</si>
  <si>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</si>
  <si>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</si>
  <si>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</si>
  <si>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</si>
  <si>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</si>
  <si>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</si>
  <si>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</si>
  <si>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</si>
  <si>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</si>
  <si>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</si>
  <si>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</si>
  <si>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</si>
  <si>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</si>
  <si>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</si>
  <si>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</si>
  <si>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</si>
  <si>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</si>
  <si>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</si>
  <si>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</si>
  <si>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</si>
  <si>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</si>
  <si>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</si>
  <si>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</si>
  <si>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</si>
  <si>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</si>
  <si>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</si>
  <si>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</si>
  <si>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</si>
  <si>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</si>
  <si>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</si>
  <si>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</si>
  <si>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</si>
  <si>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</si>
  <si>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</si>
  <si>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</si>
  <si>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</si>
  <si>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</si>
  <si>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</si>
  <si>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</si>
  <si>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</si>
  <si>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</si>
  <si>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</si>
  <si>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</si>
  <si>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</si>
  <si>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</si>
  <si>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</si>
  <si>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</si>
  <si>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</si>
  <si>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</si>
  <si>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</si>
  <si>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</si>
  <si>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</si>
  <si>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</si>
  <si>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</si>
  <si>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</si>
  <si>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</si>
  <si>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</si>
  <si>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</si>
  <si>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</si>
  <si>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</si>
  <si>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</si>
  <si>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</si>
  <si>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</si>
  <si>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</si>
  <si>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</si>
  <si>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</si>
  <si>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</si>
  <si>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</si>
  <si>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</si>
  <si>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</si>
  <si>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</si>
  <si>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</si>
  <si>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</si>
  <si>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</si>
  <si>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</si>
  <si>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</si>
  <si>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</si>
  <si>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</si>
  <si>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</si>
  <si>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</si>
  <si>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</si>
  <si>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</si>
  <si>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</si>
  <si>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</si>
  <si>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</si>
  <si>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</si>
  <si>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</si>
  <si>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</si>
  <si>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</si>
  <si>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</si>
  <si>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</si>
  <si>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</si>
  <si>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</si>
  <si>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</si>
  <si>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</si>
  <si>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</si>
  <si>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</si>
  <si>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</si>
  <si>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</si>
  <si>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</si>
  <si>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</si>
  <si>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</si>
  <si>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</si>
  <si>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</si>
  <si>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</si>
  <si>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</si>
  <si>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</si>
  <si>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</si>
  <si>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</si>
  <si>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</si>
  <si>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</si>
  <si>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</si>
  <si>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</si>
  <si>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</si>
  <si>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</si>
  <si>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</si>
  <si>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</si>
  <si>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</si>
  <si>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</si>
  <si>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</si>
  <si>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</si>
  <si>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</si>
  <si>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</si>
  <si>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</si>
  <si>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</si>
  <si>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</si>
  <si>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</si>
  <si>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</si>
  <si>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</si>
  <si>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</si>
  <si>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</si>
  <si>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</si>
  <si>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</si>
  <si>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</si>
  <si>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</si>
  <si>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</si>
  <si>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</si>
  <si>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</si>
  <si>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</si>
  <si>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</si>
  <si>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</si>
  <si>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</si>
  <si>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</si>
  <si>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</si>
  <si>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</si>
  <si>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</si>
  <si>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</si>
  <si>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</si>
  <si>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</si>
  <si>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</si>
  <si>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</si>
  <si>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</si>
  <si>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</si>
  <si>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</si>
  <si>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</si>
  <si>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</si>
  <si>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</si>
  <si>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</si>
  <si>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</si>
  <si>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</si>
  <si>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</si>
  <si>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</si>
  <si>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</si>
  <si>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</si>
  <si>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</si>
  <si>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</si>
  <si>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</si>
  <si>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</si>
  <si>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</si>
  <si>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</si>
  <si>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</si>
  <si>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</si>
  <si>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</si>
  <si>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</si>
  <si>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</si>
  <si>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</si>
  <si>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</si>
  <si>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</si>
  <si>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</si>
  <si>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</si>
  <si>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</si>
  <si>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</si>
  <si>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</si>
  <si>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</si>
  <si>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</si>
  <si>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</si>
  <si>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</si>
  <si>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</si>
  <si>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</si>
  <si>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</si>
  <si>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</si>
  <si>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</si>
  <si>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</si>
  <si>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</si>
  <si>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</si>
  <si>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</si>
  <si>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</si>
  <si>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</si>
  <si>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</si>
  <si>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</si>
  <si>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</si>
  <si>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</si>
  <si>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</si>
  <si>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</si>
  <si>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</si>
  <si>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</si>
  <si>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</si>
  <si>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</si>
  <si>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</si>
  <si>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</si>
  <si>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</si>
  <si>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</si>
  <si>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</si>
  <si>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</si>
  <si>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</si>
  <si>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</si>
  <si>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</si>
  <si>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</si>
  <si>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</si>
  <si>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</si>
  <si>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</si>
  <si>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</si>
  <si>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</si>
  <si>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</si>
  <si>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</si>
  <si>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</si>
  <si>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</si>
  <si>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</si>
  <si>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</si>
  <si>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</si>
  <si>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</si>
  <si>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</si>
  <si>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</si>
  <si>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</si>
  <si>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</si>
  <si>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</si>
  <si>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</si>
  <si>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</si>
  <si>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</si>
  <si>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</si>
  <si>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</si>
  <si>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</si>
  <si>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</si>
  <si>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</si>
  <si>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</si>
  <si>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</si>
  <si>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</si>
  <si>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</si>
  <si>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</si>
  <si>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</si>
  <si>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</si>
  <si>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</si>
  <si>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</si>
  <si>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</si>
  <si>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</si>
  <si>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</si>
  <si>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</si>
  <si>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</si>
  <si>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</si>
  <si>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</si>
  <si>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</si>
  <si>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</si>
  <si>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</si>
  <si>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</si>
  <si>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</si>
  <si>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</si>
  <si>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</si>
  <si>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</si>
  <si>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</si>
  <si>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</si>
  <si>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</si>
  <si>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</si>
  <si>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</si>
  <si>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</si>
  <si>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</si>
  <si>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</si>
  <si>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</si>
  <si>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</si>
  <si>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</si>
  <si>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</si>
  <si>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</si>
  <si>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</si>
  <si>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</si>
  <si>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</si>
  <si>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</si>
  <si>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</si>
  <si>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</si>
  <si>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</si>
  <si>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</si>
  <si>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</si>
  <si>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</si>
  <si>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</si>
  <si>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</si>
  <si>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</si>
  <si>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</si>
  <si>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</si>
  <si>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</si>
  <si>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</si>
  <si>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</si>
  <si>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</si>
  <si>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</si>
  <si>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</si>
  <si>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</si>
  <si>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</si>
  <si>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</si>
  <si>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</si>
  <si>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</si>
  <si>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</si>
  <si>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</si>
  <si>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</si>
  <si>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</si>
  <si>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</si>
  <si>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</si>
  <si>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</si>
  <si>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</si>
  <si>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</si>
  <si>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</si>
  <si>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</si>
  <si>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</si>
  <si>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</si>
  <si>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</si>
  <si>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</si>
  <si>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</si>
  <si>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</si>
  <si>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</si>
  <si>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</si>
  <si>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</si>
  <si>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</si>
  <si>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</si>
  <si>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</si>
  <si>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</si>
  <si>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</si>
  <si>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</si>
  <si>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</si>
  <si>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</si>
  <si>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</si>
  <si>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</si>
  <si>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</si>
  <si>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</si>
  <si>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</si>
  <si>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</si>
  <si>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</si>
  <si>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</si>
  <si>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6 Garden Place</t>
  </si>
  <si>
    <t>3204 Hamilton</t>
  </si>
  <si>
    <t>Exchange Rate NZD-THB</t>
  </si>
  <si>
    <t>The Piercing Shop (Keen on Piercing)</t>
  </si>
  <si>
    <t>Jewellery Importers Sue Thompson</t>
  </si>
  <si>
    <t>Tel: +64 78399100</t>
  </si>
  <si>
    <t>Email: suzyjoneas@gmail.com</t>
  </si>
  <si>
    <t>18NWZBC</t>
  </si>
  <si>
    <t>Display box with 36 pcs. of 18k gold plated + E-coating to protect scratching 925 silver nose screws, 22g (0.6mm) with prong set 1.5mm clear CZs (Cubic Zirconia)</t>
  </si>
  <si>
    <t>18WZ2XC</t>
  </si>
  <si>
    <t>Display box with 36 pcs. of 18k gold plated + E-coating to protect scratching 925 silver nose screws, 22g (0.6mm) with prong set 2mm clear CZs (Cubic Zirconia)</t>
  </si>
  <si>
    <t>ACCO</t>
  </si>
  <si>
    <t>Gauge: 3mm</t>
  </si>
  <si>
    <t>Acrylic solid &amp; UV spiral coil taper</t>
  </si>
  <si>
    <t>ACCOR</t>
  </si>
  <si>
    <t>Gauge: 5mm</t>
  </si>
  <si>
    <t>Acrylic solid &amp; UV spiral coil taper with two rubber O-rings</t>
  </si>
  <si>
    <t>Gauge: 6mm</t>
  </si>
  <si>
    <t>Gauge: 8mm</t>
  </si>
  <si>
    <t>Gauge: 14mm</t>
  </si>
  <si>
    <t>316L steel industrial barbell, 14g 1.6mm) with two forward facing 5mm jewel balls</t>
  </si>
  <si>
    <t>316L steel Industrial barbell, 14g (1.6mm) with two 5mm balls</t>
  </si>
  <si>
    <t>BBITB</t>
  </si>
  <si>
    <t>Premium PVD plated surgical steel industrial Barbell, 14g (1.6mm) with two 5mm balls</t>
  </si>
  <si>
    <t>Color: Green</t>
  </si>
  <si>
    <t>Color: Rose-gold</t>
  </si>
  <si>
    <t>Length: 12mm with 5mm jewel balls</t>
  </si>
  <si>
    <t>316L steel nipple barbell, 14g (1.6mm) with two forward facing from 4mm to 6mm jewel balls</t>
  </si>
  <si>
    <t>Length: 14mm with 5mm jewel balls</t>
  </si>
  <si>
    <t>BBNPSDI5</t>
  </si>
  <si>
    <t>Surgical steel nipple barbell, 14g (1.6mm) with two 5mm dice</t>
  </si>
  <si>
    <t>BBNPTWG</t>
  </si>
  <si>
    <t>Anodized surgical steel nipple barbell, 14g (1.6mm) with two small wings</t>
  </si>
  <si>
    <t>Surgical steel tongue barbell, 14g (1.6mm) with two 5mm balls</t>
  </si>
  <si>
    <t>BBTB5</t>
  </si>
  <si>
    <t>Anodized surgical steel nipple or tongue barbell, 14g (1.6mm) with two 5mm balls</t>
  </si>
  <si>
    <t>BLK02</t>
  </si>
  <si>
    <t>Bulk body jewelry: 100 pcs. assortment of surgical steel tongue barbells, 14g (1.6mm) with two 6mm balls</t>
  </si>
  <si>
    <t>BLK18A</t>
  </si>
  <si>
    <t>Bulk body jewelry: 100 pcs. pack of 16g (1.2mm) surgical steel eyebrow bananas with 3mm balls</t>
  </si>
  <si>
    <t>BLK497</t>
  </si>
  <si>
    <t>BLK500</t>
  </si>
  <si>
    <t>316L steel belly banana, 14g (1.6m) with a 8mm and a 5mm bezel set jewel ball using original Czech Preciosa crystals.</t>
  </si>
  <si>
    <t>BNETB</t>
  </si>
  <si>
    <t>Premium PVD plated surgical steel eyebrow banana, 16g (1.2mm) with two 3mm balls</t>
  </si>
  <si>
    <t>BNRZ413</t>
  </si>
  <si>
    <t>Surgical steel casting belly banana, 14g (1.6mm) with 8mm prong set cubic zirconia (CZ) stone with dangling flower shape with prong set CZ stone (dangling part is made from silver plated brass)</t>
  </si>
  <si>
    <t>BNRZ730C</t>
  </si>
  <si>
    <t>Surgical steel casting belly banana, 14g (1.6mm) with 8mm prong set cubic zirconia (CZ) stone with dangling vintage moon with a single star</t>
  </si>
  <si>
    <t>BNT2CG</t>
  </si>
  <si>
    <t>Color: Black Anodized w/ Clear crystal</t>
  </si>
  <si>
    <t>Color: Black Anodized w/ Aquamarine crystal</t>
  </si>
  <si>
    <t>Color: Black Anodized w/ AB crystal</t>
  </si>
  <si>
    <t>Color: Gold Anodized w/ Clear crystal</t>
  </si>
  <si>
    <t>Color: Green Anodized w/ Clear crystal</t>
  </si>
  <si>
    <t>Color: Gold Anodized w/ AB crystal</t>
  </si>
  <si>
    <t>Color: Rainbow Anodized w/ AB crystal</t>
  </si>
  <si>
    <t>CBETB</t>
  </si>
  <si>
    <t>Premium PVD plated surgical steel circular barbell, 16g (1.2mm) with two 3mm balls</t>
  </si>
  <si>
    <t>CBETCN</t>
  </si>
  <si>
    <t>Premium PVD plated surgical steel circular barbell, 16g (1.2mm) with two 3mm cones</t>
  </si>
  <si>
    <t>DPWK</t>
  </si>
  <si>
    <t>Gauge: 10mm</t>
  </si>
  <si>
    <t>Areng wood double flared flesh tunnel</t>
  </si>
  <si>
    <t>DPWY</t>
  </si>
  <si>
    <t>Crocodile wood double flared flesh tunnel</t>
  </si>
  <si>
    <t>FPG</t>
  </si>
  <si>
    <t>Mirror polished surgical steel screw-fit flesh tunnel</t>
  </si>
  <si>
    <t>Gauge: 16mm</t>
  </si>
  <si>
    <t>FTPG</t>
  </si>
  <si>
    <t>PVD plated surgical steel screw-fit flesh tunnel</t>
  </si>
  <si>
    <t>Gauge: 12mm</t>
  </si>
  <si>
    <t>Gauge: 22mm</t>
  </si>
  <si>
    <t>HBCRC16</t>
  </si>
  <si>
    <t>High polished surgical steel hinged ball closure ring, 16g (1.2mm) with 3mm ball with bezel set crystal</t>
  </si>
  <si>
    <t>HBCRCT16</t>
  </si>
  <si>
    <t>Anodized 316L steel hinged ball closure ring, 16g (1.2mm) with 3mm ball with bezel set crystal</t>
  </si>
  <si>
    <t>Color: Rose gold Anodized w/ Clear crystal</t>
  </si>
  <si>
    <t>HCCR16</t>
  </si>
  <si>
    <t>Surgical steel heart shaped ball closure ring, 16g (1.2mm) with 3mm bezel set crystal closure ball</t>
  </si>
  <si>
    <t>INTAW</t>
  </si>
  <si>
    <t>Anodized surgical steel industrial barbell, 14g (1.6mm) with a 5mm cone and casted arrow end</t>
  </si>
  <si>
    <t>IPTE</t>
  </si>
  <si>
    <t>Sawo wood spiral coil taper</t>
  </si>
  <si>
    <t>Gauge: 4mm</t>
  </si>
  <si>
    <t>LBIO</t>
  </si>
  <si>
    <t>Surgical steel internally threaded labret, 16g (1.2mm) with synthetic opal flat head sized 3mm to 5mm, in a surgical steel cup, for triple tragus piercings</t>
  </si>
  <si>
    <t>LBTB3</t>
  </si>
  <si>
    <t>Premium PVD plated surgical steel labret, 16g (1.2mm) with a 3mm ball</t>
  </si>
  <si>
    <t>Color: Purple</t>
  </si>
  <si>
    <t>MCD628</t>
  </si>
  <si>
    <t>MCD681</t>
  </si>
  <si>
    <t>MCD713</t>
  </si>
  <si>
    <t>316L steel belly banana, 14g (1.6mm) with a 7mm prong set CZ stone and a dangling long drop shaped SwarovskiⓇ crystal</t>
  </si>
  <si>
    <t>MCD724</t>
  </si>
  <si>
    <t>316L steel belly banana, 14g (1.6mm) with a lower 8mm bezel set jewel ball and a dangling snake with crystals</t>
  </si>
  <si>
    <t>MCD753</t>
  </si>
  <si>
    <t>Surgical steel belly banana, 14g (1.6mm) with a lower casted skull</t>
  </si>
  <si>
    <t>MCD764</t>
  </si>
  <si>
    <t>Surgical steel belly banana, 14g (1.6mm) with a lower 8mm bezel set jewel ball and a dangling crystal studded mushroom (dangling part is made from silver plated brass)</t>
  </si>
  <si>
    <t>MCDZ359</t>
  </si>
  <si>
    <t>316L steel belly banana, 14g (1.6mm) with a 7mm round prong set CZ stone and a dangling vine design with prong set CZ stones</t>
  </si>
  <si>
    <t>MCDZ730</t>
  </si>
  <si>
    <t>Surgical steel belly banana, 14g (1.6mm) with a 7mm round prong set CZ stone and a modern dangling with a single CZ stone (dangling is made from silver plated brass)</t>
  </si>
  <si>
    <t>MDK710</t>
  </si>
  <si>
    <t>Size: 6x10mm</t>
  </si>
  <si>
    <t>Gold anodized 316L steel belly banana, 1.6mm (14g) with 5mm upper ball and 7mm prong set round Cubic Zirconia (CZ) stone with 6*10mm and 9*15mm dangling drop shape crystal (cup part is made from gold plated brass)</t>
  </si>
  <si>
    <t>MDK715</t>
  </si>
  <si>
    <t>Gold anodized 316L steel belly banana, 1.6mm (14g) with 5mm upper ball and 7mm prong set round Cubic Zirconia (CZ) stone with 10mm and 14mm dangling heart shape crystal (cup part is made from gold plated brass)</t>
  </si>
  <si>
    <t>MFR3</t>
  </si>
  <si>
    <t>3mm multi-crystal ferido glued ball with resin cover and 16g (1.2mm) threading (sold per pcs)</t>
  </si>
  <si>
    <t>NLSPGX</t>
  </si>
  <si>
    <t>Gauge: 2.5mm</t>
  </si>
  <si>
    <t>High polished surgical steel taper with double rubber O-rings</t>
  </si>
  <si>
    <t>NPFR5</t>
  </si>
  <si>
    <t>NPOP5</t>
  </si>
  <si>
    <t>316L steel nipple barbell, 14g (1.6mm) with a 5mm synthetic opal ball on both sides</t>
  </si>
  <si>
    <t>Color: Dark green</t>
  </si>
  <si>
    <t>Color: Pink</t>
  </si>
  <si>
    <t>NPSH23</t>
  </si>
  <si>
    <t>316L steel nipple barbell, 14g (1.6mm) Small pistol with black accents (pistol is made from 925 Silver plated brass)</t>
  </si>
  <si>
    <t>NPSH25</t>
  </si>
  <si>
    <t>Surgical steel nipple barbell, 14g (1.6mm) with small wings with a single crystals on both ends (wings are made from 925 Silver plated brass)</t>
  </si>
  <si>
    <t>NPTSH8</t>
  </si>
  <si>
    <t>Black and gold anodized 316L steel nipple barbell, 14g (1.6mm) with a 5mm cone and casted arrow end</t>
  </si>
  <si>
    <t>NS05BL</t>
  </si>
  <si>
    <t>Color: Red</t>
  </si>
  <si>
    <t>Color: Aqua</t>
  </si>
  <si>
    <t>NS06RS</t>
  </si>
  <si>
    <t>NS07BL</t>
  </si>
  <si>
    <t>Surgical steel nose screw, 20g (0.8mm) with 2mm half ball shaped round crystal top</t>
  </si>
  <si>
    <t>Anodized surgical steel nose screw, 20g (0.8mm) with 2mm ball top</t>
  </si>
  <si>
    <t>NSTC</t>
  </si>
  <si>
    <t>Anodized surgical steel nose screw, 20g (0.8mm) with 2mm round crystal tops</t>
  </si>
  <si>
    <t>Surgical steel nose screw, 20g (0.8mm) with prong set 1.5mm round CZ stone</t>
  </si>
  <si>
    <t>Cz Color: Aquamarine</t>
  </si>
  <si>
    <t>Cz Color: Amethyst</t>
  </si>
  <si>
    <t>Cz Color: Jet</t>
  </si>
  <si>
    <t>NSWZR2</t>
  </si>
  <si>
    <t>Surgical steel nose screw, 20g (0.8mm) with prong set 2mm round CZ stone</t>
  </si>
  <si>
    <t>Cz Color: Garnet</t>
  </si>
  <si>
    <t>OPI3</t>
  </si>
  <si>
    <t>3mm synthetic opal ball with 16g (1.2mm) threading</t>
  </si>
  <si>
    <t>PGSBB</t>
  </si>
  <si>
    <t>Moon stone double flare plug (opalite)</t>
  </si>
  <si>
    <t>PGSCC</t>
  </si>
  <si>
    <t>Rose quartz double flared stone plug</t>
  </si>
  <si>
    <t>PGSHH</t>
  </si>
  <si>
    <t>Black Onyx double flared stone plug</t>
  </si>
  <si>
    <t>Gauge: 20mm</t>
  </si>
  <si>
    <t>PGSNN</t>
  </si>
  <si>
    <t>Double flared White Howlite stone plug</t>
  </si>
  <si>
    <t>PGSPP</t>
  </si>
  <si>
    <t>Lapislazuli double flare stone plug</t>
  </si>
  <si>
    <t>PWKK</t>
  </si>
  <si>
    <t>Double flare areng wood plug</t>
  </si>
  <si>
    <t>PWY</t>
  </si>
  <si>
    <t>Crocodile wood double flared solid plug</t>
  </si>
  <si>
    <t>High polished surgical steel hinged segment ring, 16g (1.2mm)</t>
  </si>
  <si>
    <t>SEGH18</t>
  </si>
  <si>
    <t>High polished surgical steel hinged segment ring, 18g (1.0mm)</t>
  </si>
  <si>
    <t>SEGH20</t>
  </si>
  <si>
    <t>High polished surgical steel hinged segment ring, 20g (0.8mm)</t>
  </si>
  <si>
    <t>SEGHT14</t>
  </si>
  <si>
    <t>PVD plated surgical steel hinged segment ring, 14g (1.6mm)</t>
  </si>
  <si>
    <t>PVD plated surgical steel hinged segment ring, 16g (1.2mm)</t>
  </si>
  <si>
    <t>SGSH1</t>
  </si>
  <si>
    <t>316L steel hinged segment ring, 1.2mm (16g) with CNC set Cubic Zirconia (CZ) stones in crescent moon shape design</t>
  </si>
  <si>
    <t>SGSH15</t>
  </si>
  <si>
    <t>316L steel hinged segment ring, 1.2mm (16g) with side facing CNC set Cubic Zirconia ( CZ) stones in pear shape design and inner diameter from 8mm to 10mm</t>
  </si>
  <si>
    <t>SGSH17</t>
  </si>
  <si>
    <t>316L steel hinged segment ring, 1.2mm (16g), bohemian design with side facing CNC set Cubic Zirconia (CZ) stones and inner diameter from 8mm to 10mm</t>
  </si>
  <si>
    <t>SGSH2</t>
  </si>
  <si>
    <t>316L steel hinged segment ring, 1.2mm (16g) with moon shape design and inner diameter from 8mm to 10mm</t>
  </si>
  <si>
    <t>SGTSH15</t>
  </si>
  <si>
    <t>Gold anodized 316L steel hinged segment ring, 1.2mm (16g) with round Cubic Zirconia (CZ) stones in pear shape design and inner diameter from 8mm to 10mm</t>
  </si>
  <si>
    <t>SGTSH28</t>
  </si>
  <si>
    <t>Color: Gold 8mm</t>
  </si>
  <si>
    <t>PVD plated 316L steel hinged segment ring, 1.2mm (16g) with Cubic Zirconia (CZ) stones at the side</t>
  </si>
  <si>
    <t>SGTSH30</t>
  </si>
  <si>
    <t>Color: Rose Gold 8mm</t>
  </si>
  <si>
    <t>PVD plated 316L steel hinged segment ring, 1.2mm (16g) with leaves design Cubic Zirconia (CZ) stones</t>
  </si>
  <si>
    <t>Color: Rose Gold 10mm</t>
  </si>
  <si>
    <t>Color: Black 8mm</t>
  </si>
  <si>
    <t>Color: Black 10mm</t>
  </si>
  <si>
    <t>SIUT</t>
  </si>
  <si>
    <t>Silicone Ultra Thin double flared flesh tunnel</t>
  </si>
  <si>
    <t>Color: Skin Tone</t>
  </si>
  <si>
    <t>Gauge: 18mm</t>
  </si>
  <si>
    <t>STPG</t>
  </si>
  <si>
    <t>PVD plated surgical steel single flared flesh tunnel with rubber O-ring</t>
  </si>
  <si>
    <t>TPTER</t>
  </si>
  <si>
    <t>Sawo wood taper with double rubber O-rings</t>
  </si>
  <si>
    <t>TPUVK</t>
  </si>
  <si>
    <t>Acrylic taper with double rubber O-rings</t>
  </si>
  <si>
    <t>UBBINDZT</t>
  </si>
  <si>
    <t>Color: Black 34mm</t>
  </si>
  <si>
    <t>PVD plated titanium G23 industrial barbell, 1.6mm (14g) with two 5mm plain balls and six round 1.5mm Cubic Zirconia (CZ) stones set on the barbell</t>
  </si>
  <si>
    <t>Color: Rainbow 34mm</t>
  </si>
  <si>
    <t>Color: Gold 34mm</t>
  </si>
  <si>
    <t>UFPG</t>
  </si>
  <si>
    <t>High polished titanium G23 screw-fit flesh tunnel</t>
  </si>
  <si>
    <t>USGSH25</t>
  </si>
  <si>
    <t>Titanium G23 hinged segment ring, 1.2mm (16g) with side facing CNC set Cubic Zirconia (CZ) stones in diamond pattern design</t>
  </si>
  <si>
    <t>USGTSH10</t>
  </si>
  <si>
    <t>PVD plated polished titanium G23 hinged segment ring, 1.2mm (16g) with outward facing CNC set Cubic Zirconia (CZ) stones</t>
  </si>
  <si>
    <t>XBT3S</t>
  </si>
  <si>
    <t>Pack of 10 pcs. of 3mm anodized surgical steel balls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</si>
  <si>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</si>
  <si>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</si>
  <si>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</si>
  <si>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</si>
  <si>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ACCO8</t>
  </si>
  <si>
    <t>ACCOR4</t>
  </si>
  <si>
    <t>ACCOR2</t>
  </si>
  <si>
    <t>ACCOR0</t>
  </si>
  <si>
    <t>ACCOR9/16</t>
  </si>
  <si>
    <t>BBINDX14A</t>
  </si>
  <si>
    <t>BLK18AA</t>
  </si>
  <si>
    <t>BLK497A</t>
  </si>
  <si>
    <t>BLK500A</t>
  </si>
  <si>
    <t>DPWK00</t>
  </si>
  <si>
    <t>DPWY8</t>
  </si>
  <si>
    <t>DPWY00</t>
  </si>
  <si>
    <t>FPG2</t>
  </si>
  <si>
    <t>FPG0</t>
  </si>
  <si>
    <t>FPG00</t>
  </si>
  <si>
    <t>FPG9/16</t>
  </si>
  <si>
    <t>FPG5/8</t>
  </si>
  <si>
    <t>FTPG2</t>
  </si>
  <si>
    <t>FTPG00</t>
  </si>
  <si>
    <t>FTPG1/2</t>
  </si>
  <si>
    <t>FTPG5/8</t>
  </si>
  <si>
    <t>FTPG7/8</t>
  </si>
  <si>
    <t>IPTE8</t>
  </si>
  <si>
    <t>IPTE6</t>
  </si>
  <si>
    <t>IPTE4</t>
  </si>
  <si>
    <t>IPTE2</t>
  </si>
  <si>
    <t>IPTE0</t>
  </si>
  <si>
    <t>IPTE00</t>
  </si>
  <si>
    <t>IPTE1/2</t>
  </si>
  <si>
    <t>LBIO4</t>
  </si>
  <si>
    <t>MDK710S</t>
  </si>
  <si>
    <t>MDK715S</t>
  </si>
  <si>
    <t>NLSPGX10</t>
  </si>
  <si>
    <t>NLSPGX8</t>
  </si>
  <si>
    <t>NLSPGX4</t>
  </si>
  <si>
    <t>NLSPGX00</t>
  </si>
  <si>
    <t>NPSH25A</t>
  </si>
  <si>
    <t>NPSH25B</t>
  </si>
  <si>
    <t>NPSH25C</t>
  </si>
  <si>
    <t>NS05RB</t>
  </si>
  <si>
    <t>NS06RB</t>
  </si>
  <si>
    <t>PGSBB6</t>
  </si>
  <si>
    <t>PGSBB0</t>
  </si>
  <si>
    <t>PGSCC6</t>
  </si>
  <si>
    <t>PGSHH4</t>
  </si>
  <si>
    <t>PGSHH13/16</t>
  </si>
  <si>
    <t>PGSNN6</t>
  </si>
  <si>
    <t>PGSNN4</t>
  </si>
  <si>
    <t>PGSNN2</t>
  </si>
  <si>
    <t>PGSNN00</t>
  </si>
  <si>
    <t>PGSNN1/2</t>
  </si>
  <si>
    <t>PGSPP9/16</t>
  </si>
  <si>
    <t>PWKK9/16</t>
  </si>
  <si>
    <t>PWY2</t>
  </si>
  <si>
    <t>PWY00</t>
  </si>
  <si>
    <t>SGSH1B</t>
  </si>
  <si>
    <t>SGSH15A</t>
  </si>
  <si>
    <t>SGSH15B</t>
  </si>
  <si>
    <t>SGSH17A</t>
  </si>
  <si>
    <t>SGSH17B</t>
  </si>
  <si>
    <t>SGSH2A</t>
  </si>
  <si>
    <t>SGSH2B</t>
  </si>
  <si>
    <t>SGTSH15A</t>
  </si>
  <si>
    <t>SGTSH15B</t>
  </si>
  <si>
    <t>SGTSH28X16G8</t>
  </si>
  <si>
    <t>SGTSH30X16R8</t>
  </si>
  <si>
    <t>SGTSH30X16R10</t>
  </si>
  <si>
    <t>SGTSH30X16K8</t>
  </si>
  <si>
    <t>SGTSH30X16K10</t>
  </si>
  <si>
    <t>SIUT2</t>
  </si>
  <si>
    <t>SIUT0</t>
  </si>
  <si>
    <t>SIUT5/8</t>
  </si>
  <si>
    <t>SIUT11/16</t>
  </si>
  <si>
    <t>STPG8</t>
  </si>
  <si>
    <t>STPG6</t>
  </si>
  <si>
    <t>STPG2</t>
  </si>
  <si>
    <t>STPG13/16</t>
  </si>
  <si>
    <t>TPTER6</t>
  </si>
  <si>
    <t>TPTER4</t>
  </si>
  <si>
    <t>TPTER2</t>
  </si>
  <si>
    <t>TPTER0</t>
  </si>
  <si>
    <t>TPTER1/2</t>
  </si>
  <si>
    <t>TPTER9/16</t>
  </si>
  <si>
    <t>TPUVK8</t>
  </si>
  <si>
    <t>TPUVK2</t>
  </si>
  <si>
    <t>TPUVK00</t>
  </si>
  <si>
    <t>TPUVK1/2</t>
  </si>
  <si>
    <t>UBBINDZT14X34K5</t>
  </si>
  <si>
    <t>UBBINDZT14X34RB5</t>
  </si>
  <si>
    <t>UBBINDZT14X34G5</t>
  </si>
  <si>
    <t>UFPG8</t>
  </si>
  <si>
    <t>USGSH25A</t>
  </si>
  <si>
    <t>USGSH25B</t>
  </si>
  <si>
    <t>USGTSH10A</t>
  </si>
  <si>
    <t>Four Thousand Nine Hundred Forty One and 22 cents NZD</t>
  </si>
  <si>
    <t>Wholesale silver nose piercing bulk of 1000, 500, 250 or 100 pcs. of 925 sterling silver ''Bend it yourself'' nose studs, 22g (0.6mm) with 1.5mm round prong set crystal</t>
  </si>
  <si>
    <t>Wholesale silver nose piercing bulk of 1000, 500, 250 or 100 pcs. of 925 sterling silver ''Bend it yourself'' nose studs, 22g (0.6mm) with 2mm round prong set crystal</t>
  </si>
  <si>
    <t>PVD plated surgical steel belly banana, 14g (1.6mm) with 5 &amp; 8mm bezel set jewel balls - length 3/8'' (10mm)</t>
  </si>
  <si>
    <t>Surgical steel belly banana, 14g (1.6mm) with an 8mm bezel set lower jewel ball and two dangling 5 &amp; 6mm ferido glued multi crystals balls with resin cover - length 3/8'' (10mm)</t>
  </si>
  <si>
    <t>Surgical steel belly banana, 14g (1.6mm) with a lower 8mm bezel set jewel ball and a dangling crystal studded octopus - length 3/8'' (10mm)</t>
  </si>
  <si>
    <t>Surgical steel nipple barbell, 14g (1.6mm) with a 5mm ferido glued multi crystal ball with resin cover on both sides - length 1/4'' - 5/8'' (6m - 16mm)</t>
  </si>
  <si>
    <t>Color-plated sterling silver nose hoop, 22g (0.6mm) with ball and an outer diameter of 5/16'' (8mm) - 1 piece</t>
  </si>
  <si>
    <t>Color-plated sterling silver nose hoop, 22g (0.6mm) with ball and an outer diameter of 3/8'' (10mm) - 1 piece</t>
  </si>
  <si>
    <t>925 sterling silver nose hoop with ball with rose gold plating 22g (0.6mm) with an outer diameter of 3/8'' (10mm) - 1 piece</t>
  </si>
  <si>
    <t>Color-plated sterling silver nose hoop, 22g (0.6mm) with ball and an outer diameter of 1/2'' (12mm) - 1 piece</t>
  </si>
  <si>
    <t>Didi</t>
  </si>
  <si>
    <t>3204 Hamilton, Waikato</t>
  </si>
  <si>
    <t>Express Preparation Fee:</t>
  </si>
  <si>
    <r>
      <t xml:space="preserve">40% Discount as per </t>
    </r>
    <r>
      <rPr>
        <b/>
        <sz val="10"/>
        <color indexed="8"/>
        <rFont val="Arial"/>
        <family val="2"/>
      </rPr>
      <t>Platinum Membership</t>
    </r>
    <r>
      <rPr>
        <sz val="10"/>
        <color indexed="8"/>
        <rFont val="Arial"/>
        <family val="2"/>
      </rPr>
      <t>:</t>
    </r>
  </si>
  <si>
    <t>Customer Prepaid</t>
  </si>
  <si>
    <t>Refund</t>
  </si>
  <si>
    <t>Three Thousand Three Hundred Ten and 99 cents NZD</t>
  </si>
  <si>
    <r>
      <t xml:space="preserve">Free Shipping to New Zealand via DHL as per </t>
    </r>
    <r>
      <rPr>
        <b/>
        <sz val="10"/>
        <color indexed="8"/>
        <rFont val="Arial"/>
        <family val="2"/>
      </rPr>
      <t>Platinum Membership</t>
    </r>
    <r>
      <rPr>
        <sz val="10"/>
        <color indexed="8"/>
        <rFont val="Arial"/>
        <family val="2"/>
      </rPr>
      <t>:</t>
    </r>
  </si>
  <si>
    <t>Nine Hundred Eighty Eight and 24 cents NZD</t>
  </si>
  <si>
    <t>SKU</t>
  </si>
  <si>
    <t>18NWZBC-000000</t>
  </si>
  <si>
    <t>18WZ2XC-000000</t>
  </si>
  <si>
    <t>ACCO-D08A09</t>
  </si>
  <si>
    <t>ACCOR-D10A07</t>
  </si>
  <si>
    <t>ACCOR-D11A07</t>
  </si>
  <si>
    <t>ACCOR-D11A08</t>
  </si>
  <si>
    <t>ACCOR-D12A07</t>
  </si>
  <si>
    <t>ACCOR-D12A08</t>
  </si>
  <si>
    <t>ACCOR-D15A08</t>
  </si>
  <si>
    <t>BBCC38-F19B01</t>
  </si>
  <si>
    <t>BBCC38-F19B02</t>
  </si>
  <si>
    <t>BBCC38-F19B03</t>
  </si>
  <si>
    <t>BBCC38-F19B04</t>
  </si>
  <si>
    <t>BBCC38-F19B06</t>
  </si>
  <si>
    <t>BBCC38-F19B07</t>
  </si>
  <si>
    <t>BBCC38-F19B12</t>
  </si>
  <si>
    <t>BBCC38-F21B02</t>
  </si>
  <si>
    <t>BBCC38-F21B03</t>
  </si>
  <si>
    <t>BBCC38-F21B12</t>
  </si>
  <si>
    <t>BBIND-F18000</t>
  </si>
  <si>
    <t>BBIND-F19000</t>
  </si>
  <si>
    <t>BBITB-F18A10</t>
  </si>
  <si>
    <t>BBITB-F18A11</t>
  </si>
  <si>
    <t>BBITB-F19A12</t>
  </si>
  <si>
    <t>BBITB-F21A07</t>
  </si>
  <si>
    <t>BBITB-F21A20</t>
  </si>
  <si>
    <t>BBITB-F21A44</t>
  </si>
  <si>
    <t>BBNP2C-Q71B01</t>
  </si>
  <si>
    <t>BBNP2C-Q71B02</t>
  </si>
  <si>
    <t>BBNP2C-Q71B04</t>
  </si>
  <si>
    <t>BBNP2C-Q71B05</t>
  </si>
  <si>
    <t>BBNP2C-Q71B06</t>
  </si>
  <si>
    <t>BBNP2C-Q71B07</t>
  </si>
  <si>
    <t>BBNP2C-Q72B01</t>
  </si>
  <si>
    <t>BBNP2C-Q72B03</t>
  </si>
  <si>
    <t>BBNP2C-Q72B04</t>
  </si>
  <si>
    <t>BBNP2C-Q72B08</t>
  </si>
  <si>
    <t>BBNP2C-Q72B12</t>
  </si>
  <si>
    <t>BBNP2C-Q72B16</t>
  </si>
  <si>
    <t>BBNPSDI5-F08000</t>
  </si>
  <si>
    <t>BBNPSDI5-F10000</t>
  </si>
  <si>
    <t>BBNPSDI5-F11000</t>
  </si>
  <si>
    <t>BBNPTWG-F08A12</t>
  </si>
  <si>
    <t>BBNPTWG-F10A07</t>
  </si>
  <si>
    <t>BBNPTWG-F10A12</t>
  </si>
  <si>
    <t>BBS-F13000</t>
  </si>
  <si>
    <t>BBS-F15000</t>
  </si>
  <si>
    <t>BBTB5-F08A07</t>
  </si>
  <si>
    <t>BBTB5-F08A10</t>
  </si>
  <si>
    <t>BBTB5-F08A12</t>
  </si>
  <si>
    <t>BBTB5-F08A44</t>
  </si>
  <si>
    <t>BBTB5-F10A10</t>
  </si>
  <si>
    <t>BBTB5-F10A12</t>
  </si>
  <si>
    <t>BBTB5-F10A44</t>
  </si>
  <si>
    <t>BBTB5-F11A12</t>
  </si>
  <si>
    <t>BBTB5-F11A44</t>
  </si>
  <si>
    <t>BLK02-F48000</t>
  </si>
  <si>
    <t>BLK18A-F11000</t>
  </si>
  <si>
    <t>BLK497-I13B08</t>
  </si>
  <si>
    <t>BLK497-I13B12</t>
  </si>
  <si>
    <t>BLK497-I13B13</t>
  </si>
  <si>
    <t>BLK500-I13B03</t>
  </si>
  <si>
    <t>BLK500-I13B04</t>
  </si>
  <si>
    <t>BLK500-I13B05</t>
  </si>
  <si>
    <t>BLK500-I13B06</t>
  </si>
  <si>
    <t>BLK500-I13B07</t>
  </si>
  <si>
    <t>BLK500-I13B09</t>
  </si>
  <si>
    <t>BLK500-I13B13</t>
  </si>
  <si>
    <t>BN2CG-F06B01</t>
  </si>
  <si>
    <t>BN2CG-F06B02</t>
  </si>
  <si>
    <t>BN2CG-F06B03</t>
  </si>
  <si>
    <t>BN2CG-F06B04</t>
  </si>
  <si>
    <t>BN2CG-F06B06</t>
  </si>
  <si>
    <t>BN2CG-F06B07</t>
  </si>
  <si>
    <t>BN2CG-F06B08</t>
  </si>
  <si>
    <t>BN2CG-F06B15</t>
  </si>
  <si>
    <t>BN2CG-F08B01</t>
  </si>
  <si>
    <t>BN2CS-F06B01</t>
  </si>
  <si>
    <t>BN2CS-F06B02</t>
  </si>
  <si>
    <t>BN2CS-F06B03</t>
  </si>
  <si>
    <t>BN2CS-F06B04</t>
  </si>
  <si>
    <t>BN2CS-F06B05</t>
  </si>
  <si>
    <t>BN2CS-F06B06</t>
  </si>
  <si>
    <t>BN2CS-F06B08</t>
  </si>
  <si>
    <t>BN2CS-F06B09</t>
  </si>
  <si>
    <t>BN2CS-F06B10</t>
  </si>
  <si>
    <t>BN2CS-F06B12</t>
  </si>
  <si>
    <t>BN2CS-F06B13</t>
  </si>
  <si>
    <t>BN2CS-F06B16</t>
  </si>
  <si>
    <t>BNETB-F02A07</t>
  </si>
  <si>
    <t>BNETB-F02A10</t>
  </si>
  <si>
    <t>BNETB-F02A12</t>
  </si>
  <si>
    <t>BNETB-F02A44</t>
  </si>
  <si>
    <t>BNETB-F04A07</t>
  </si>
  <si>
    <t>BNETB-F04A11</t>
  </si>
  <si>
    <t>BNETB-F04A12</t>
  </si>
  <si>
    <t>BNETB-F04A44</t>
  </si>
  <si>
    <t>BNETB-F06A07</t>
  </si>
  <si>
    <t>BNETB-F06A10</t>
  </si>
  <si>
    <t>BNETB-F06A12</t>
  </si>
  <si>
    <t>BNETB-F06A44</t>
  </si>
  <si>
    <t>BNETB-F08A07</t>
  </si>
  <si>
    <t>BNETB-F08A44</t>
  </si>
  <si>
    <t>BNRZ413-F06C02</t>
  </si>
  <si>
    <t>BNRZ413-F06C03</t>
  </si>
  <si>
    <t>BNRZ730C-F04C02</t>
  </si>
  <si>
    <t>BNRZ730C-F04C03</t>
  </si>
  <si>
    <t>BNT2CG-P01000</t>
  </si>
  <si>
    <t>BNT2CG-P05000</t>
  </si>
  <si>
    <t>BNT2CG-P08000</t>
  </si>
  <si>
    <t>BNT2CG-P13000</t>
  </si>
  <si>
    <t>BNT2CG-P20000</t>
  </si>
  <si>
    <t>BNT2CG-P23000</t>
  </si>
  <si>
    <t>BNT2CG-P84000</t>
  </si>
  <si>
    <t>CBETB-F04A07</t>
  </si>
  <si>
    <t>CBETB-F04A10</t>
  </si>
  <si>
    <t>CBETB-F04A11</t>
  </si>
  <si>
    <t>CBETB-F04A12</t>
  </si>
  <si>
    <t>CBETB-F06A07</t>
  </si>
  <si>
    <t>CBETB-F06A10</t>
  </si>
  <si>
    <t>CBETB-F06A11</t>
  </si>
  <si>
    <t>CBETB-F06A12</t>
  </si>
  <si>
    <t>CBETB-F08A07</t>
  </si>
  <si>
    <t>CBETCN-F02A12</t>
  </si>
  <si>
    <t>CBETCN-F04A07</t>
  </si>
  <si>
    <t>CBETCN-F04A12</t>
  </si>
  <si>
    <t>CBETCN-F04A44</t>
  </si>
  <si>
    <t>CBETCN-F06A07</t>
  </si>
  <si>
    <t>CBETCN-F06A11</t>
  </si>
  <si>
    <t>CBETCN-F06A12</t>
  </si>
  <si>
    <t>CBETCN-F06A44</t>
  </si>
  <si>
    <t>DPWK-D13000</t>
  </si>
  <si>
    <t>DPWY-D08000</t>
  </si>
  <si>
    <t>DPWY-D13000</t>
  </si>
  <si>
    <t>FPG-D11000</t>
  </si>
  <si>
    <t>FPG-D12000</t>
  </si>
  <si>
    <t>FPG-D13000</t>
  </si>
  <si>
    <t>FPG-D15000</t>
  </si>
  <si>
    <t>FPG-D16000</t>
  </si>
  <si>
    <t>FTPG-D11A07</t>
  </si>
  <si>
    <t>FTPG-D13A07</t>
  </si>
  <si>
    <t>FTPG-D14A07</t>
  </si>
  <si>
    <t>FTPG-D16A07</t>
  </si>
  <si>
    <t>FTPG-D20A12</t>
  </si>
  <si>
    <t>HBCRC16-F04B01</t>
  </si>
  <si>
    <t>HBCRC16-F04B02</t>
  </si>
  <si>
    <t>HBCRC16-F04B03</t>
  </si>
  <si>
    <t>HBCRC16-F04B05</t>
  </si>
  <si>
    <t>HBCRC16-F04B12</t>
  </si>
  <si>
    <t>HBCRC16-F06B01</t>
  </si>
  <si>
    <t>HBCRC16-F06B02</t>
  </si>
  <si>
    <t>HBCRC16-F06B03</t>
  </si>
  <si>
    <t>HBCRC16-F06B05</t>
  </si>
  <si>
    <t>HBCRC16-F06B12</t>
  </si>
  <si>
    <t>HBCRCT16-F04P13</t>
  </si>
  <si>
    <t>HBCRCT16-F06P01</t>
  </si>
  <si>
    <t>HBCRCT16-F06P13</t>
  </si>
  <si>
    <t>HBCRCT16-F06P49</t>
  </si>
  <si>
    <t>HCCR16-B01000</t>
  </si>
  <si>
    <t>HCCR16-B02000</t>
  </si>
  <si>
    <t>HCCR16-B03000</t>
  </si>
  <si>
    <t>HCCR16-B04000</t>
  </si>
  <si>
    <t>HCCR16-B05000</t>
  </si>
  <si>
    <t>HCCR16-B06000</t>
  </si>
  <si>
    <t>HCCR16-B07000</t>
  </si>
  <si>
    <t>HCCR16-B09000</t>
  </si>
  <si>
    <t>HCCR16-B12000</t>
  </si>
  <si>
    <t>HCCR16-B13000</t>
  </si>
  <si>
    <t>INTAW-F19A12</t>
  </si>
  <si>
    <t>INTAW-F21A07</t>
  </si>
  <si>
    <t>IPTE-D08000</t>
  </si>
  <si>
    <t>IPTE-D09000</t>
  </si>
  <si>
    <t>IPTE-D10000</t>
  </si>
  <si>
    <t>IPTE-D11000</t>
  </si>
  <si>
    <t>IPTE-D12000</t>
  </si>
  <si>
    <t>IPTE-D13000</t>
  </si>
  <si>
    <t>IPTE-D14000</t>
  </si>
  <si>
    <t>LBB3-F05000</t>
  </si>
  <si>
    <t>LBIO-F62A09</t>
  </si>
  <si>
    <t>LBTB3-F04A44</t>
  </si>
  <si>
    <t>LBTB3-F06A12</t>
  </si>
  <si>
    <t>LBTB3-F06A35</t>
  </si>
  <si>
    <t>LBTB3-F06A44</t>
  </si>
  <si>
    <t>LBTB3-F08A10</t>
  </si>
  <si>
    <t>LBTB3-F08A12</t>
  </si>
  <si>
    <t>MCD628-F06B02</t>
  </si>
  <si>
    <t>MCD628-F06B03</t>
  </si>
  <si>
    <t>MCD628-F06B04</t>
  </si>
  <si>
    <t>MCD628-F06B07</t>
  </si>
  <si>
    <t>MCD628-F06B08</t>
  </si>
  <si>
    <t>MCD628-F06B09</t>
  </si>
  <si>
    <t>MCD681-F06B01</t>
  </si>
  <si>
    <t>MCD681-F06B02</t>
  </si>
  <si>
    <t>MCD681-F06B07</t>
  </si>
  <si>
    <t>MCD681-F06B08</t>
  </si>
  <si>
    <t>MCD681-F06B12</t>
  </si>
  <si>
    <t>MCD681-F06B13</t>
  </si>
  <si>
    <t>MCD713-F06000</t>
  </si>
  <si>
    <t>MCD724-F06B01</t>
  </si>
  <si>
    <t>MCD724-F06B02</t>
  </si>
  <si>
    <t>MCD724-F06B03</t>
  </si>
  <si>
    <t>MCD724-F06B04</t>
  </si>
  <si>
    <t>MCD724-F06B07</t>
  </si>
  <si>
    <t>MCD724-F06B08</t>
  </si>
  <si>
    <t>MCD753-F06000</t>
  </si>
  <si>
    <t>MCD764-F04B02</t>
  </si>
  <si>
    <t>MCD764-F04B04</t>
  </si>
  <si>
    <t>MCD764-F04B07</t>
  </si>
  <si>
    <t>MCD764-F04B08</t>
  </si>
  <si>
    <t>MCDZ359-F06C02</t>
  </si>
  <si>
    <t>MCDZ730-F06C01</t>
  </si>
  <si>
    <t>MCDZ730-F06C02</t>
  </si>
  <si>
    <t>MCDZ730-F06C03</t>
  </si>
  <si>
    <t>MDK710-F06L33</t>
  </si>
  <si>
    <t>MDK715-F06L10</t>
  </si>
  <si>
    <t>MFR3-B01000</t>
  </si>
  <si>
    <t>MFR3-B02000</t>
  </si>
  <si>
    <t>MFR3-B04000</t>
  </si>
  <si>
    <t>MFR3-B06000</t>
  </si>
  <si>
    <t>NLSPGX-D07000</t>
  </si>
  <si>
    <t>NLSPGX-D08000</t>
  </si>
  <si>
    <t>NLSPGX-D10000</t>
  </si>
  <si>
    <t>NLSPGX-D13000</t>
  </si>
  <si>
    <t>NPFR5-F08B01</t>
  </si>
  <si>
    <t>NPFR5-F08B03</t>
  </si>
  <si>
    <t>NPFR5-F08B04</t>
  </si>
  <si>
    <t>NPFR5-F08B05</t>
  </si>
  <si>
    <t>NPFR5-F08B06</t>
  </si>
  <si>
    <t>NPFR5-F08B07</t>
  </si>
  <si>
    <t>NPFR5-F08B08</t>
  </si>
  <si>
    <t>NPFR5-F08B12</t>
  </si>
  <si>
    <t>NPFR5-F08B13</t>
  </si>
  <si>
    <t>NPFR5-F10B01</t>
  </si>
  <si>
    <t>NPFR5-F10B02</t>
  </si>
  <si>
    <t>NPFR5-F10B03</t>
  </si>
  <si>
    <t>NPFR5-F10B13</t>
  </si>
  <si>
    <t>NPFR5-F11B02</t>
  </si>
  <si>
    <t>NPFR5-F11B03</t>
  </si>
  <si>
    <t>NPFR5-F11B12</t>
  </si>
  <si>
    <t>NPFR5-F11B13</t>
  </si>
  <si>
    <t>NPOP5-F08A15</t>
  </si>
  <si>
    <t>NPOP5-F08A22</t>
  </si>
  <si>
    <t>NPOP5-F08A32</t>
  </si>
  <si>
    <t>NPOP5-F10A09</t>
  </si>
  <si>
    <t>NPOP5-F10A22</t>
  </si>
  <si>
    <t>NPOP5-F11A15</t>
  </si>
  <si>
    <t>NPSH23-F08000</t>
  </si>
  <si>
    <t>NPSH25-F08B01</t>
  </si>
  <si>
    <t>NPSH25-F08B02</t>
  </si>
  <si>
    <t>NPSH25-F10B01</t>
  </si>
  <si>
    <t>NPSH25-F10B02</t>
  </si>
  <si>
    <t>NPSH25-F11B01</t>
  </si>
  <si>
    <t>NPSH25-F11B02</t>
  </si>
  <si>
    <t>NPTSH8-F10A07</t>
  </si>
  <si>
    <t>NPTSH8-F11A12</t>
  </si>
  <si>
    <t>NS05BL-A11000</t>
  </si>
  <si>
    <t>NS05BL-A32000</t>
  </si>
  <si>
    <t>NS05BL-A35000</t>
  </si>
  <si>
    <t>NS05BL-A42000</t>
  </si>
  <si>
    <t>NS06BL-A08000</t>
  </si>
  <si>
    <t>NS06BL-A10000</t>
  </si>
  <si>
    <t>NS06BL-A11000</t>
  </si>
  <si>
    <t>NS06BL-A14000</t>
  </si>
  <si>
    <t>NS06BL-A20000</t>
  </si>
  <si>
    <t>NS06BL-A32000</t>
  </si>
  <si>
    <t>NS06BL-A35000</t>
  </si>
  <si>
    <t>NS06BL-A42000</t>
  </si>
  <si>
    <t>NS06RS-000000</t>
  </si>
  <si>
    <t>NS07BL-A08000</t>
  </si>
  <si>
    <t>NS07BL-A14000</t>
  </si>
  <si>
    <t>NSC-B02000</t>
  </si>
  <si>
    <t>NSC-B03000</t>
  </si>
  <si>
    <t>NSC-B06000</t>
  </si>
  <si>
    <t>NSC-B07000</t>
  </si>
  <si>
    <t>NSC-B09000</t>
  </si>
  <si>
    <t>NSC-B10000</t>
  </si>
  <si>
    <t>NSTB-A07000</t>
  </si>
  <si>
    <t>NSTB-A10000</t>
  </si>
  <si>
    <t>NSTB-A11000</t>
  </si>
  <si>
    <t>NSTC-A07B01</t>
  </si>
  <si>
    <t>NSTC-A10B01</t>
  </si>
  <si>
    <t>NSWZR15-C02000</t>
  </si>
  <si>
    <t>NSWZR15-C04000</t>
  </si>
  <si>
    <t>NSWZR15-C06000</t>
  </si>
  <si>
    <t>NSWZR15-C07000</t>
  </si>
  <si>
    <t>NSWZR2-C02000</t>
  </si>
  <si>
    <t>NSWZR2-C03000</t>
  </si>
  <si>
    <t>NSWZR2-C04000</t>
  </si>
  <si>
    <t>NSWZR2-C06000</t>
  </si>
  <si>
    <t>NSWZR2-C07000</t>
  </si>
  <si>
    <t>NSWZR2-C08000</t>
  </si>
  <si>
    <t>OPI3-A07000</t>
  </si>
  <si>
    <t>OPI3-A09000</t>
  </si>
  <si>
    <t>OPI3-A15000</t>
  </si>
  <si>
    <t>OPI3-A22000</t>
  </si>
  <si>
    <t>OPI3-A32000</t>
  </si>
  <si>
    <t>PGSBB-D09000</t>
  </si>
  <si>
    <t>PGSBB-D12000</t>
  </si>
  <si>
    <t>PGSCC-D09000</t>
  </si>
  <si>
    <t>PGSHH-D10000</t>
  </si>
  <si>
    <t>PGSHH-D19000</t>
  </si>
  <si>
    <t>PGSNN-D09000</t>
  </si>
  <si>
    <t>PGSNN-D10000</t>
  </si>
  <si>
    <t>PGSNN-D11000</t>
  </si>
  <si>
    <t>PGSNN-D13000</t>
  </si>
  <si>
    <t>PGSNN-D14000</t>
  </si>
  <si>
    <t>PGSPP-D15000</t>
  </si>
  <si>
    <t>PWKK-D15000</t>
  </si>
  <si>
    <t>PWY-D11000</t>
  </si>
  <si>
    <t>PWY-D13000</t>
  </si>
  <si>
    <t>SEGH14-F03000</t>
  </si>
  <si>
    <t>SEGH14-F04000</t>
  </si>
  <si>
    <t>SEGH14-F11000</t>
  </si>
  <si>
    <t>SEGH16-F02000</t>
  </si>
  <si>
    <t>SEGH16-F03000</t>
  </si>
  <si>
    <t>SEGH16-F04000</t>
  </si>
  <si>
    <t>SEGH16-F05000</t>
  </si>
  <si>
    <t>SEGH16-F06000</t>
  </si>
  <si>
    <t>SEGH16-F08000</t>
  </si>
  <si>
    <t>SEGH18-F02000</t>
  </si>
  <si>
    <t>SEGH18-F03000</t>
  </si>
  <si>
    <t>SEGH18-F04000</t>
  </si>
  <si>
    <t>SEGH20-F02000</t>
  </si>
  <si>
    <t>SEGH20-F03000</t>
  </si>
  <si>
    <t>SEGH20-F04000</t>
  </si>
  <si>
    <t>SEGHT14-F05A07</t>
  </si>
  <si>
    <t>SEGHT16-F02A11</t>
  </si>
  <si>
    <t>SEGHT16-F03A11</t>
  </si>
  <si>
    <t>SEGHT16-F03A12</t>
  </si>
  <si>
    <t>SEGHT16-F04A07</t>
  </si>
  <si>
    <t>SEGHT16-F04A10</t>
  </si>
  <si>
    <t>SEGHT16-F04A11</t>
  </si>
  <si>
    <t>SEGHT16-F06A07</t>
  </si>
  <si>
    <t>SEGHT16-F06A10</t>
  </si>
  <si>
    <t>SEGHT16-F06A11</t>
  </si>
  <si>
    <t>SEGHT16-F08A10</t>
  </si>
  <si>
    <t>SEGHT16-F08A11</t>
  </si>
  <si>
    <t>SEGHT20-F02A44</t>
  </si>
  <si>
    <t>SEGHT20-F03A07</t>
  </si>
  <si>
    <t>SEGHT20-F03A10</t>
  </si>
  <si>
    <t>SEGHT20-F03A11</t>
  </si>
  <si>
    <t>SEGHT20-F03A44</t>
  </si>
  <si>
    <t>SEGHT20-F04A10</t>
  </si>
  <si>
    <t>SEGHT20-F04A11</t>
  </si>
  <si>
    <t>SEGHT20-F05A44</t>
  </si>
  <si>
    <t>SEGHT20-F06A10</t>
  </si>
  <si>
    <t>SEGHT20-F06A11</t>
  </si>
  <si>
    <t>SEGHT20-L06A07</t>
  </si>
  <si>
    <t>SEGHT20-L06A12</t>
  </si>
  <si>
    <t>SEGHT20-L08A07</t>
  </si>
  <si>
    <t>SEGHT20-L10A07</t>
  </si>
  <si>
    <t>SGSH1-F06000</t>
  </si>
  <si>
    <t>SGSH15-F04000</t>
  </si>
  <si>
    <t>SGSH15-F06000</t>
  </si>
  <si>
    <t>SGSH17-F04000</t>
  </si>
  <si>
    <t>SGSH17-F06000</t>
  </si>
  <si>
    <t>SGSH2-F04000</t>
  </si>
  <si>
    <t>SGSH2-F06000</t>
  </si>
  <si>
    <t>SGTSH15-F04A07</t>
  </si>
  <si>
    <t>SGTSH15-F04A12</t>
  </si>
  <si>
    <t>SGTSH15-F04A44</t>
  </si>
  <si>
    <t>SGTSH15-F06A07</t>
  </si>
  <si>
    <t>SGTSH15-F06A12</t>
  </si>
  <si>
    <t>SGTSH15-F06A44</t>
  </si>
  <si>
    <t>SGTSH28-P56000</t>
  </si>
  <si>
    <t>SGTSH30-P58000</t>
  </si>
  <si>
    <t>SGTSH30-P59000</t>
  </si>
  <si>
    <t>SGTSH30-P62000</t>
  </si>
  <si>
    <t>SGTSH30-P63000</t>
  </si>
  <si>
    <t>SIUT-D11A09</t>
  </si>
  <si>
    <t>SIUT-D12A09</t>
  </si>
  <si>
    <t>SIUT-D12A45</t>
  </si>
  <si>
    <t>SIUT-D16A08</t>
  </si>
  <si>
    <t>SIUT-D17A08</t>
  </si>
  <si>
    <t>STPG-D08A11</t>
  </si>
  <si>
    <t>STPG-D09A12</t>
  </si>
  <si>
    <t>STPG-D11A11</t>
  </si>
  <si>
    <t>STPG-D11A12</t>
  </si>
  <si>
    <t>STPG-D19A12</t>
  </si>
  <si>
    <t>TPTER-D09000</t>
  </si>
  <si>
    <t>TPTER-D10000</t>
  </si>
  <si>
    <t>TPTER-D11000</t>
  </si>
  <si>
    <t>TPTER-D12000</t>
  </si>
  <si>
    <t>TPTER-D14000</t>
  </si>
  <si>
    <t>TPTER-D15000</t>
  </si>
  <si>
    <t>TPUVK-D08A09</t>
  </si>
  <si>
    <t>TPUVK-D08A10</t>
  </si>
  <si>
    <t>TPUVK-D11A20</t>
  </si>
  <si>
    <t>TPUVK-D11A42</t>
  </si>
  <si>
    <t>TPUVK-D13A20</t>
  </si>
  <si>
    <t>TPUVK-D14A20</t>
  </si>
  <si>
    <t>TPUVK-D14A42</t>
  </si>
  <si>
    <t>UBBINDZT-P97000</t>
  </si>
  <si>
    <t>UBBINDZT-S01000</t>
  </si>
  <si>
    <t>UBBINDZT-S07000</t>
  </si>
  <si>
    <t>UFPG-D08000</t>
  </si>
  <si>
    <t>USGSH25-F04000</t>
  </si>
  <si>
    <t>USGSH25-F06000</t>
  </si>
  <si>
    <t>USGTSH10-P56000</t>
  </si>
  <si>
    <t>USGTSH10-P58000</t>
  </si>
  <si>
    <t>USGTSH10-P62000</t>
  </si>
  <si>
    <t>XBT3S-A07000</t>
  </si>
  <si>
    <t>XBT3S-A10000</t>
  </si>
  <si>
    <t>XBT3S-A12000</t>
  </si>
  <si>
    <t>XHJB3-B03000</t>
  </si>
  <si>
    <t>XHJB3-B04000</t>
  </si>
  <si>
    <t>XHJB3-B06000</t>
  </si>
  <si>
    <t>XHJB3-B07000</t>
  </si>
  <si>
    <t>XHJB3-B10000</t>
  </si>
  <si>
    <t>XHJB3-B12000</t>
  </si>
  <si>
    <t>XJB3-B03000</t>
  </si>
  <si>
    <t>XJB3-B07000</t>
  </si>
  <si>
    <t>XJB3-B15000</t>
  </si>
  <si>
    <t>SEGHT20-F04A44</t>
  </si>
  <si>
    <t>SEGHT20-F05A07</t>
  </si>
  <si>
    <t>SEGHT20-F05A10</t>
  </si>
  <si>
    <t>SEGHT20-F05A11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</si>
</sst>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43" fontId="2" fillId="0" borderId="0" applyFont="0" applyFill="0" applyBorder="0" applyAlignment="0" applyProtection="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 fontId="31" fillId="0" borderId="0" xfId="0" applyNumberFormat="1" applyFont="1"/>
    <xf numFmtId="2" fontId="32" fillId="2" borderId="0" xfId="0" applyNumberFormat="1" applyFont="1" applyFill="1" applyAlignment="1">
      <alignment horizontal="right"/>
    </xf>
    <xf numFmtId="0" fontId="31" fillId="0" borderId="0" xfId="0" applyFont="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43" fontId="18" fillId="2" borderId="0" xfId="5353" applyFont="1" applyFill="1" applyAlignment="1">
      <alignment horizontal="right"/>
    </xf>
  </cellXfs>
  <cellStyles count="5354">
    <cellStyle name="Comma" xfId="5353" builtinId="3"/>
    <cellStyle name="Comma 2" xfId="7" xr:uid="{3AED1A44-3FB6-4778-930E-C2214B649CBF}"/>
    <cellStyle name="Comma 2 2" xfId="4430" xr:uid="{5E8D7358-0ECA-42E5-94A8-18246ED595DC}"/>
    <cellStyle name="Comma 2 2 2" xfId="4755" xr:uid="{3FE767F3-0D3F-4092-9F15-27F74BC693CB}"/>
    <cellStyle name="Comma 2 2 2 2" xfId="5326" xr:uid="{A45FDCE0-03EC-4231-9870-F20387E82F92}"/>
    <cellStyle name="Comma 2 2 3" xfId="4591" xr:uid="{D38DF8EA-3B46-4034-813C-0A07F25A4E33}"/>
    <cellStyle name="Comma 2 2 4" xfId="5348" xr:uid="{A6AD22EB-3C56-4391-8A57-0A98187DC331}"/>
    <cellStyle name="Comma 3" xfId="4318" xr:uid="{A714C977-A570-4626-BD00-FADE592C546A}"/>
    <cellStyle name="Comma 3 2" xfId="4432" xr:uid="{4E0A0055-4DC0-474B-9840-B0D3EE3E5E06}"/>
    <cellStyle name="Comma 3 2 2" xfId="4756" xr:uid="{468C263B-CD28-4C6D-B46F-D7049207027F}"/>
    <cellStyle name="Comma 3 2 2 2" xfId="5327" xr:uid="{FE4F3405-6B15-46FF-AA69-8FAA1652CB56}"/>
    <cellStyle name="Comma 3 2 3" xfId="5325" xr:uid="{BF296874-0B52-4A44-8B04-6C6A4F6490DD}"/>
    <cellStyle name="Comma 3 2 4" xfId="5349" xr:uid="{BD8DD8DC-1577-41EB-92C3-9F87D2AC2493}"/>
    <cellStyle name="Currency 10" xfId="8" xr:uid="{817FD1DC-BD78-45BA-9FBE-4081CF464892}"/>
    <cellStyle name="Currency 10 2" xfId="9" xr:uid="{688BA2D1-8E9B-47F5-8006-576B49241B73}"/>
    <cellStyle name="Currency 10 2 2" xfId="203" xr:uid="{15E2AF2C-BC62-4DAB-8411-F97FA57025F6}"/>
    <cellStyle name="Currency 10 2 2 2" xfId="4616" xr:uid="{441739DD-65F7-46BE-8E56-84528FBA26A9}"/>
    <cellStyle name="Currency 10 2 3" xfId="4511" xr:uid="{ED5D98F2-A4CD-41EA-B625-0DAD498CE46C}"/>
    <cellStyle name="Currency 10 3" xfId="10" xr:uid="{A01D8E2F-F902-4307-B682-FDDCAC2D8F89}"/>
    <cellStyle name="Currency 10 3 2" xfId="204" xr:uid="{6F4CFE6A-883D-4599-BFB2-DAE00111B9AD}"/>
    <cellStyle name="Currency 10 3 2 2" xfId="4617" xr:uid="{FC567287-563F-4774-B551-DD3E6262BACB}"/>
    <cellStyle name="Currency 10 3 3" xfId="4512" xr:uid="{ED941296-D411-48AD-AD7F-6391C346AA71}"/>
    <cellStyle name="Currency 10 4" xfId="205" xr:uid="{CDB8DCB6-C529-4B5F-B600-BD2E27193F29}"/>
    <cellStyle name="Currency 10 4 2" xfId="4618" xr:uid="{87936203-ED39-4365-92A8-E86E1D4D6BD3}"/>
    <cellStyle name="Currency 10 5" xfId="4437" xr:uid="{C9F4EA5E-4124-45F4-BEF3-E51E94C50A99}"/>
    <cellStyle name="Currency 10 6" xfId="4510" xr:uid="{9C6BD281-9FB7-4BD3-B93A-D7744CA61FE4}"/>
    <cellStyle name="Currency 11" xfId="11" xr:uid="{9B503B05-A262-4EFF-9155-AF85B0FE0916}"/>
    <cellStyle name="Currency 11 2" xfId="12" xr:uid="{A9F85FA0-C054-4F09-AFF3-CE68BFF71D0C}"/>
    <cellStyle name="Currency 11 2 2" xfId="206" xr:uid="{BD62662D-CCA5-4241-B723-DAC3F0D2F948}"/>
    <cellStyle name="Currency 11 2 2 2" xfId="4619" xr:uid="{F55480FF-7DEF-400D-A329-73BE19F8D30E}"/>
    <cellStyle name="Currency 11 2 3" xfId="4514" xr:uid="{C86BB1D3-F3BB-40E0-9333-1F7189D724E5}"/>
    <cellStyle name="Currency 11 3" xfId="13" xr:uid="{4A0AB8BD-D62B-42BF-BEB6-296189E402DE}"/>
    <cellStyle name="Currency 11 3 2" xfId="207" xr:uid="{F4D133FA-985D-4328-AB4B-8430F9B674F0}"/>
    <cellStyle name="Currency 11 3 2 2" xfId="4620" xr:uid="{2472F6CA-27C3-457A-8968-36D68C4C97DF}"/>
    <cellStyle name="Currency 11 3 3" xfId="4515" xr:uid="{9FAC626E-EC67-4224-A937-CDC0EDB09D17}"/>
    <cellStyle name="Currency 11 4" xfId="208" xr:uid="{16978120-B86E-4FA6-BAA1-4AE315C77252}"/>
    <cellStyle name="Currency 11 4 2" xfId="4621" xr:uid="{558DC599-BED4-452D-955A-7D7933803A7E}"/>
    <cellStyle name="Currency 11 5" xfId="4319" xr:uid="{C264EE13-560F-4826-B094-27D92E9E7F95}"/>
    <cellStyle name="Currency 11 5 2" xfId="4438" xr:uid="{3903B983-CACA-4D40-A540-83B1BBB3EEA0}"/>
    <cellStyle name="Currency 11 5 3" xfId="4720" xr:uid="{66B90EB2-1F0A-4F08-95FD-AAC8C7A4361D}"/>
    <cellStyle name="Currency 11 5 3 2" xfId="5315" xr:uid="{4AC20122-5444-40A2-828E-C8935D661643}"/>
    <cellStyle name="Currency 11 5 3 3" xfId="4757" xr:uid="{419FD344-277B-4D08-BE8D-3D4198EFF297}"/>
    <cellStyle name="Currency 11 5 4" xfId="4697" xr:uid="{D6C7F7C0-1F79-42EE-A995-F2C6B6BE4FC2}"/>
    <cellStyle name="Currency 11 6" xfId="4513" xr:uid="{EE3F76E0-A437-4933-B871-8555A507F9DC}"/>
    <cellStyle name="Currency 12" xfId="14" xr:uid="{03FF87DE-B83E-472B-A550-BDACD0AC543B}"/>
    <cellStyle name="Currency 12 2" xfId="15" xr:uid="{6FA96306-F4BD-4ABB-BFE5-44D2817F2086}"/>
    <cellStyle name="Currency 12 2 2" xfId="209" xr:uid="{C4FFC820-305E-46CC-85ED-72C0A4CEB82E}"/>
    <cellStyle name="Currency 12 2 2 2" xfId="4622" xr:uid="{C5F67BAB-9332-4232-9949-97342A624781}"/>
    <cellStyle name="Currency 12 2 3" xfId="4517" xr:uid="{9E89D604-FBB6-4D2C-99AB-4395B9BAB033}"/>
    <cellStyle name="Currency 12 3" xfId="210" xr:uid="{C4F6B271-F68B-4B04-BA67-584B06F7BCE0}"/>
    <cellStyle name="Currency 12 3 2" xfId="4623" xr:uid="{AB43BC69-1B8F-4719-BB16-14486B638D65}"/>
    <cellStyle name="Currency 12 4" xfId="4516" xr:uid="{F97254E9-898C-4C2C-8475-F69C30672B2E}"/>
    <cellStyle name="Currency 13" xfId="16" xr:uid="{D60A2F16-E56D-4DD5-8B49-F357ACF9A88B}"/>
    <cellStyle name="Currency 13 2" xfId="4321" xr:uid="{88238FB9-5B75-45EA-B502-ED341F811A9E}"/>
    <cellStyle name="Currency 13 3" xfId="4322" xr:uid="{9778DE42-3F33-4169-AC77-7B6EBEFF3119}"/>
    <cellStyle name="Currency 13 3 2" xfId="4759" xr:uid="{F1EF76E4-4D3A-45FD-997A-44F63C4B72D5}"/>
    <cellStyle name="Currency 13 4" xfId="4320" xr:uid="{CB99525F-EEB5-46B7-8175-F8E41681D9E0}"/>
    <cellStyle name="Currency 13 5" xfId="4758" xr:uid="{7E12B5E9-71D7-487D-AB87-09CD1B6E9EB1}"/>
    <cellStyle name="Currency 14" xfId="17" xr:uid="{1F2196EE-F43A-43DA-8DE7-AF3EB8E2BF42}"/>
    <cellStyle name="Currency 14 2" xfId="211" xr:uid="{6BCF328B-A36C-425E-8913-CE0749966985}"/>
    <cellStyle name="Currency 14 2 2" xfId="4624" xr:uid="{D7BBF1C5-89C2-433E-B512-EB82C6F8F430}"/>
    <cellStyle name="Currency 14 3" xfId="4518" xr:uid="{CB5DC966-8024-4B36-96B7-D5DABF297995}"/>
    <cellStyle name="Currency 15" xfId="4414" xr:uid="{E3229B95-4515-4B0F-B286-00CC0049812C}"/>
    <cellStyle name="Currency 17" xfId="4323" xr:uid="{8F1B9469-1A94-4049-9703-4B580BB70B55}"/>
    <cellStyle name="Currency 2" xfId="18" xr:uid="{5187A2EF-0698-4F67-AEBC-3CECFCA4B0F4}"/>
    <cellStyle name="Currency 2 2" xfId="19" xr:uid="{5945C030-B1E3-4707-AC0A-A0493A45EA8D}"/>
    <cellStyle name="Currency 2 2 2" xfId="20" xr:uid="{1C3CEEC9-6FDF-4839-9944-B52B9D60C6EE}"/>
    <cellStyle name="Currency 2 2 2 2" xfId="21" xr:uid="{454FDDD8-3C01-4B80-8535-197F7041A746}"/>
    <cellStyle name="Currency 2 2 2 2 2" xfId="4760" xr:uid="{3656E86A-A36C-42EB-A58F-68E3E1F64205}"/>
    <cellStyle name="Currency 2 2 2 3" xfId="22" xr:uid="{B79C04F0-52C7-4952-9CDF-F128A7CA4628}"/>
    <cellStyle name="Currency 2 2 2 3 2" xfId="212" xr:uid="{E0A3C651-8673-4508-84B4-4964F6ECCA09}"/>
    <cellStyle name="Currency 2 2 2 3 2 2" xfId="4625" xr:uid="{BE631D4C-73F5-4617-93CD-350E8FAC1DE1}"/>
    <cellStyle name="Currency 2 2 2 3 3" xfId="4521" xr:uid="{41258927-3614-4C08-B62D-3BE87B9554C9}"/>
    <cellStyle name="Currency 2 2 2 4" xfId="213" xr:uid="{2B17EA50-A3C2-4227-B395-4EC1A4A31880}"/>
    <cellStyle name="Currency 2 2 2 4 2" xfId="4626" xr:uid="{162E2448-14AF-451E-BED5-ED35D466986C}"/>
    <cellStyle name="Currency 2 2 2 5" xfId="4520" xr:uid="{69E00BCF-1557-4AAB-B79F-88CCB6FA4532}"/>
    <cellStyle name="Currency 2 2 3" xfId="214" xr:uid="{FE1FA394-351A-453C-BC1B-AB190E40673C}"/>
    <cellStyle name="Currency 2 2 3 2" xfId="4627" xr:uid="{F30A8370-89EA-4F2B-AA99-3898816CD902}"/>
    <cellStyle name="Currency 2 2 4" xfId="4519" xr:uid="{9A744F5B-2AB1-46C5-A2F0-31FAFF4A4F70}"/>
    <cellStyle name="Currency 2 3" xfId="23" xr:uid="{8607DC82-8AF3-4810-AB40-64DBEEFDFF2C}"/>
    <cellStyle name="Currency 2 3 2" xfId="215" xr:uid="{ADB20AD8-8EBB-4CF4-8653-30B193C723DC}"/>
    <cellStyle name="Currency 2 3 2 2" xfId="4628" xr:uid="{B5D27061-E0E6-4511-A1FD-69099FDFD7B1}"/>
    <cellStyle name="Currency 2 3 3" xfId="4522" xr:uid="{E7FEAA48-6937-4A04-BDA7-A3A2DE5EA5C1}"/>
    <cellStyle name="Currency 2 4" xfId="216" xr:uid="{CA3F680A-803C-42BF-AC85-BABAFC08EF5A}"/>
    <cellStyle name="Currency 2 4 2" xfId="217" xr:uid="{34851D79-09CF-427A-B01A-1890835E0352}"/>
    <cellStyle name="Currency 2 5" xfId="218" xr:uid="{F730D1FC-CEF0-4CB0-83C8-99651B450A80}"/>
    <cellStyle name="Currency 2 5 2" xfId="219" xr:uid="{1218D3A3-F33D-4579-A796-63F38ECBF92E}"/>
    <cellStyle name="Currency 2 6" xfId="220" xr:uid="{93C241AF-F02C-45C2-8732-550E1596F098}"/>
    <cellStyle name="Currency 3" xfId="24" xr:uid="{03C6566E-32D7-4707-B017-223340CF40C5}"/>
    <cellStyle name="Currency 3 2" xfId="25" xr:uid="{F2CF94A4-E579-4A5F-9F83-15E7F0A268FE}"/>
    <cellStyle name="Currency 3 2 2" xfId="221" xr:uid="{49A4C708-A1B3-46E8-8E53-AC76FA0B3358}"/>
    <cellStyle name="Currency 3 2 2 2" xfId="4629" xr:uid="{7C50E69D-AF23-4300-9FF4-C0B101ECECE0}"/>
    <cellStyle name="Currency 3 2 3" xfId="4524" xr:uid="{162E62AF-A6AB-43AF-9072-714CFAAE1116}"/>
    <cellStyle name="Currency 3 3" xfId="26" xr:uid="{38AA2663-0337-4310-9A2F-5B4CBAD0A804}"/>
    <cellStyle name="Currency 3 3 2" xfId="222" xr:uid="{BB0EAED7-54DF-461E-AE1C-AB23CA04314E}"/>
    <cellStyle name="Currency 3 3 2 2" xfId="4630" xr:uid="{AC05B779-6A80-45EE-BF93-DCD70F41840E}"/>
    <cellStyle name="Currency 3 3 3" xfId="4525" xr:uid="{8E92BF66-3306-41B7-9493-E044ED3BAE6A}"/>
    <cellStyle name="Currency 3 4" xfId="27" xr:uid="{9132A1CB-0DBB-449B-9EFC-DCA3FA11608D}"/>
    <cellStyle name="Currency 3 4 2" xfId="223" xr:uid="{B2223042-17D7-4D14-9ED0-03AB50199FB7}"/>
    <cellStyle name="Currency 3 4 2 2" xfId="4631" xr:uid="{599AEE80-1959-46AC-BC96-C4603B869E43}"/>
    <cellStyle name="Currency 3 4 3" xfId="4526" xr:uid="{8834D590-BC2F-4125-8114-721682F92CA8}"/>
    <cellStyle name="Currency 3 5" xfId="224" xr:uid="{79ADF770-E187-4FE2-993F-E3A257A29BF2}"/>
    <cellStyle name="Currency 3 5 2" xfId="4632" xr:uid="{6C4EA527-3ED5-4611-BADE-A82F3927D771}"/>
    <cellStyle name="Currency 3 6" xfId="4523" xr:uid="{FBEBB1AF-807F-4990-B718-5F7AA376CB2E}"/>
    <cellStyle name="Currency 4" xfId="28" xr:uid="{67C94058-7BB4-4A33-8734-80BAFCB12146}"/>
    <cellStyle name="Currency 4 2" xfId="29" xr:uid="{8DBD7CCE-387E-4B17-B9EA-88BAB5BAE5F0}"/>
    <cellStyle name="Currency 4 2 2" xfId="225" xr:uid="{B326862A-CA65-4599-8240-808389372DDC}"/>
    <cellStyle name="Currency 4 2 2 2" xfId="4633" xr:uid="{DE54F0DF-F3A9-44D4-A258-167BFA7F4C90}"/>
    <cellStyle name="Currency 4 2 3" xfId="4528" xr:uid="{50CB9316-C880-44DB-9B7B-21203E020080}"/>
    <cellStyle name="Currency 4 3" xfId="30" xr:uid="{F56891FF-EF5F-46CB-8090-68CAEDACCFEA}"/>
    <cellStyle name="Currency 4 3 2" xfId="226" xr:uid="{F4E6E063-FD96-4353-99AC-D14E3DF1C91F}"/>
    <cellStyle name="Currency 4 3 2 2" xfId="4634" xr:uid="{6698B20E-4A30-4D5A-8335-97D29476A67B}"/>
    <cellStyle name="Currency 4 3 3" xfId="4529" xr:uid="{045A03EF-48CB-4FDD-82AD-BE1E5E3A4170}"/>
    <cellStyle name="Currency 4 4" xfId="227" xr:uid="{6D475696-6E6E-4601-B05B-D78D2E6DE3A8}"/>
    <cellStyle name="Currency 4 4 2" xfId="4635" xr:uid="{3F07EB1C-4437-42EF-8675-0BE245900F42}"/>
    <cellStyle name="Currency 4 5" xfId="4324" xr:uid="{BEB92B10-C325-482F-908D-3AD844219CAE}"/>
    <cellStyle name="Currency 4 5 2" xfId="4439" xr:uid="{B0992AE2-6F07-4740-AC82-0C03815EAA25}"/>
    <cellStyle name="Currency 4 5 3" xfId="4721" xr:uid="{AF087D5E-079D-45BF-B177-15CDBD5E7375}"/>
    <cellStyle name="Currency 4 5 3 2" xfId="5316" xr:uid="{B880A58E-CC7D-4CE0-8572-EC8168E8F2A2}"/>
    <cellStyle name="Currency 4 5 3 3" xfId="4761" xr:uid="{7C63DDE0-762E-4760-B910-7A8723201777}"/>
    <cellStyle name="Currency 4 5 4" xfId="4698" xr:uid="{9497A69E-C57E-4D96-9787-5825CE4859EF}"/>
    <cellStyle name="Currency 4 6" xfId="4527" xr:uid="{E9DDB5B5-7276-4D7F-8AE4-D78027BBE3D3}"/>
    <cellStyle name="Currency 5" xfId="31" xr:uid="{CF3947E0-FC58-480D-BB1F-45F625570C67}"/>
    <cellStyle name="Currency 5 2" xfId="32" xr:uid="{2C0EDA18-5A45-4B26-B090-F40D4048FAB3}"/>
    <cellStyle name="Currency 5 2 2" xfId="228" xr:uid="{4DD58593-7BB3-45A7-B6DA-509911536D6D}"/>
    <cellStyle name="Currency 5 2 2 2" xfId="4636" xr:uid="{7B56C925-0E4E-41F1-BC9D-BBC2D0BEB83E}"/>
    <cellStyle name="Currency 5 2 3" xfId="4530" xr:uid="{1A650EFA-BC91-4533-9488-AD62E65949CD}"/>
    <cellStyle name="Currency 5 3" xfId="4325" xr:uid="{072846FE-65ED-450B-92F3-DCD86C5248BC}"/>
    <cellStyle name="Currency 5 3 2" xfId="4440" xr:uid="{91DBAD41-340F-4A7C-92BE-B1E1AFC94610}"/>
    <cellStyle name="Currency 5 3 2 2" xfId="5306" xr:uid="{B8D9D073-4A87-445C-9D55-AD2E172720D2}"/>
    <cellStyle name="Currency 5 3 2 3" xfId="4763" xr:uid="{8878D0C1-5708-4E57-8424-AD87DC2D7AAC}"/>
    <cellStyle name="Currency 5 4" xfId="4762" xr:uid="{0AE9DFB1-BF38-492E-9415-F73756075CE5}"/>
    <cellStyle name="Currency 6" xfId="33" xr:uid="{DF2AB11F-4AF9-49FB-BCAA-FA2D7A743CE7}"/>
    <cellStyle name="Currency 6 2" xfId="229" xr:uid="{BC2B28E8-FC17-4F8E-AAD3-ED36727DDFD2}"/>
    <cellStyle name="Currency 6 2 2" xfId="4637" xr:uid="{FB1434C2-9C3E-47E6-B165-114BB4B62206}"/>
    <cellStyle name="Currency 6 3" xfId="4326" xr:uid="{DE21A8DD-F8CE-4302-A2E3-99A82BCC8597}"/>
    <cellStyle name="Currency 6 3 2" xfId="4441" xr:uid="{F4176829-A020-4BCA-9956-02B945F3E7B1}"/>
    <cellStyle name="Currency 6 3 3" xfId="4722" xr:uid="{7DDB6E20-3C81-42E8-AD18-528628BB834B}"/>
    <cellStyle name="Currency 6 3 3 2" xfId="5317" xr:uid="{D7C793AD-F529-48BC-AFED-420B63A9249C}"/>
    <cellStyle name="Currency 6 3 3 3" xfId="4764" xr:uid="{EF894D84-C963-48C9-AC5B-96BDDFCE2B72}"/>
    <cellStyle name="Currency 6 3 4" xfId="4699" xr:uid="{33A21908-3BBF-476A-B0C0-4554A3510DFE}"/>
    <cellStyle name="Currency 6 4" xfId="4531" xr:uid="{BE8A9BBD-B22A-473C-BA5B-0E275A671CC2}"/>
    <cellStyle name="Currency 7" xfId="34" xr:uid="{F7DD239A-0F5E-4E4A-B2AB-A5649BEA44A9}"/>
    <cellStyle name="Currency 7 2" xfId="35" xr:uid="{296DD0FB-3949-4E8A-A35D-E9D1CFED5976}"/>
    <cellStyle name="Currency 7 2 2" xfId="250" xr:uid="{A1279A42-8F8F-4BA9-BD02-DF3498E1B956}"/>
    <cellStyle name="Currency 7 2 2 2" xfId="4638" xr:uid="{E463D61A-16F3-41D0-B965-7180F6B5545D}"/>
    <cellStyle name="Currency 7 2 3" xfId="4533" xr:uid="{763FBC3D-59A2-4D8B-926E-504EA3267418}"/>
    <cellStyle name="Currency 7 3" xfId="230" xr:uid="{69CD7F3D-C459-4A87-9E3D-6B9753677436}"/>
    <cellStyle name="Currency 7 3 2" xfId="4639" xr:uid="{892A9A28-62F1-49C7-9019-E6B50A4EA10A}"/>
    <cellStyle name="Currency 7 4" xfId="4442" xr:uid="{F1FCF513-9981-48A7-BC92-FAB8EE7206CA}"/>
    <cellStyle name="Currency 7 5" xfId="4532" xr:uid="{EAF31A34-BA26-4C8F-95F7-A25F90731817}"/>
    <cellStyle name="Currency 8" xfId="36" xr:uid="{68C7DC82-72B7-48F8-AF4F-A757B607AF74}"/>
    <cellStyle name="Currency 8 2" xfId="37" xr:uid="{E59A1221-3828-4269-9335-554B02879BBD}"/>
    <cellStyle name="Currency 8 2 2" xfId="231" xr:uid="{77DA4834-7BF9-44F3-B1A1-95B50B3D9A77}"/>
    <cellStyle name="Currency 8 2 2 2" xfId="4640" xr:uid="{353D8EA4-C619-4507-AD80-55AA72273761}"/>
    <cellStyle name="Currency 8 2 3" xfId="4535" xr:uid="{7DBC9F3C-6091-459F-84A6-3BD2DF9F132F}"/>
    <cellStyle name="Currency 8 3" xfId="38" xr:uid="{263945EE-78CB-4D66-A8A3-8336DBEE3DA0}"/>
    <cellStyle name="Currency 8 3 2" xfId="232" xr:uid="{E7691058-0333-48A7-8F74-4D43F6FC6ACE}"/>
    <cellStyle name="Currency 8 3 2 2" xfId="4641" xr:uid="{DE71673F-B975-469A-A90E-A486700BA811}"/>
    <cellStyle name="Currency 8 3 3" xfId="4536" xr:uid="{36128A5C-6CF5-4CEC-A5D7-1256469EF839}"/>
    <cellStyle name="Currency 8 4" xfId="39" xr:uid="{E73EF90C-EB22-45C7-A9FA-2F90869F4991}"/>
    <cellStyle name="Currency 8 4 2" xfId="233" xr:uid="{8AAC2D7E-6CB7-4120-8A2E-6D7F318EBCD9}"/>
    <cellStyle name="Currency 8 4 2 2" xfId="4642" xr:uid="{BFA0C37D-B517-48A6-95B1-2AEF6C9CACAB}"/>
    <cellStyle name="Currency 8 4 3" xfId="4537" xr:uid="{4571A34B-1698-4799-BC62-68829AB447D3}"/>
    <cellStyle name="Currency 8 5" xfId="234" xr:uid="{847F138E-0046-4906-AAAB-722D6A1539EE}"/>
    <cellStyle name="Currency 8 5 2" xfId="4643" xr:uid="{C7FF26F5-84D6-43D7-B736-EBC6E3EBD0B3}"/>
    <cellStyle name="Currency 8 6" xfId="4443" xr:uid="{76E2C581-750A-4460-9C25-20F8CDD12F0A}"/>
    <cellStyle name="Currency 8 7" xfId="4534" xr:uid="{F8A976F6-4086-4AEE-9D73-CAFDFCDBD41A}"/>
    <cellStyle name="Currency 9" xfId="40" xr:uid="{7DE5F75B-270E-4C43-ACA9-5707831C840C}"/>
    <cellStyle name="Currency 9 2" xfId="41" xr:uid="{0C5C2BA4-0A7C-429A-B03A-EEBC7B5E9A45}"/>
    <cellStyle name="Currency 9 2 2" xfId="235" xr:uid="{805633AA-D840-41E5-A7C5-932BDD682974}"/>
    <cellStyle name="Currency 9 2 2 2" xfId="4644" xr:uid="{281FF269-5F21-4CA5-B2AB-6F0E259AFE4A}"/>
    <cellStyle name="Currency 9 2 3" xfId="4539" xr:uid="{2F79D516-A6DB-429C-A990-2591E7F658CF}"/>
    <cellStyle name="Currency 9 3" xfId="42" xr:uid="{C8F7E77E-85D3-4DB2-8E6F-C69A90E31AC0}"/>
    <cellStyle name="Currency 9 3 2" xfId="236" xr:uid="{9D6EAB25-48BD-4C41-BE83-E8EC4DF64890}"/>
    <cellStyle name="Currency 9 3 2 2" xfId="4645" xr:uid="{3F208FBF-0043-4EBB-A516-6D0E08AA3A0C}"/>
    <cellStyle name="Currency 9 3 3" xfId="4540" xr:uid="{59898892-5AA5-4829-A2D5-075A19777200}"/>
    <cellStyle name="Currency 9 4" xfId="237" xr:uid="{5416F0E7-7763-4AE8-9B64-815A2609B406}"/>
    <cellStyle name="Currency 9 4 2" xfId="4646" xr:uid="{E0E4ABB8-188F-4AF9-813E-7E03BE1E2667}"/>
    <cellStyle name="Currency 9 5" xfId="4327" xr:uid="{C8E985CD-4F99-4A0A-9944-2196BE26A87C}"/>
    <cellStyle name="Currency 9 5 2" xfId="4444" xr:uid="{E1E47670-56ED-4983-ABC2-1EE2781BD14C}"/>
    <cellStyle name="Currency 9 5 3" xfId="4723" xr:uid="{B17FE64A-A5A7-4BD3-AD3E-7BCF4F30706E}"/>
    <cellStyle name="Currency 9 5 4" xfId="4700" xr:uid="{BB94DECC-E8D2-4D47-837A-4B8CFAAF0DB5}"/>
    <cellStyle name="Currency 9 6" xfId="4538" xr:uid="{AE7B5240-F4F5-4F71-9B8B-58A7B66DC60C}"/>
    <cellStyle name="Hyperlink 2" xfId="6" xr:uid="{6CFFD761-E1C4-4FFC-9C82-FDD569F38491}"/>
    <cellStyle name="Hyperlink 3" xfId="202" xr:uid="{BD5AB052-8AFA-4938-95A2-3A97BE03B1F2}"/>
    <cellStyle name="Hyperlink 3 2" xfId="4415" xr:uid="{54D8C70C-9562-47DF-8874-151DAD6C3D17}"/>
    <cellStyle name="Hyperlink 3 3" xfId="4328" xr:uid="{E6975004-33B6-4537-AC67-6C2136E50575}"/>
    <cellStyle name="Hyperlink 4" xfId="4329" xr:uid="{1837396E-02B3-4AB3-B6E2-918A66C3EA50}"/>
    <cellStyle name="Normal" xfId="0" builtinId="0"/>
    <cellStyle name="Normal 10" xfId="43" xr:uid="{CD53440C-9EAA-4CF9-B588-3B84FED3CE54}"/>
    <cellStyle name="Normal 10 10" xfId="903" xr:uid="{6450BAF6-4803-48CB-85C9-F4243A22D2D4}"/>
    <cellStyle name="Normal 10 10 2" xfId="2508" xr:uid="{A26C457D-0B25-44F5-A4ED-D25D38ED2DD1}"/>
    <cellStyle name="Normal 10 10 2 2" xfId="4331" xr:uid="{941CC4B4-318E-43CE-B7BC-90862FF6E138}"/>
    <cellStyle name="Normal 10 10 2 3" xfId="4675" xr:uid="{281E6E20-7955-40CA-B739-430A8536846E}"/>
    <cellStyle name="Normal 10 10 3" xfId="2509" xr:uid="{C70B7D5E-2753-4408-A8FC-3DC25FDA8DDE}"/>
    <cellStyle name="Normal 10 10 4" xfId="2510" xr:uid="{ACC8BF0D-26B7-4C41-8EE9-46C32CF669AF}"/>
    <cellStyle name="Normal 10 11" xfId="2511" xr:uid="{C625E49C-1E03-4105-8132-7D269F551226}"/>
    <cellStyle name="Normal 10 11 2" xfId="2512" xr:uid="{012749BD-26CC-4645-B939-43DCB00F989C}"/>
    <cellStyle name="Normal 10 11 3" xfId="2513" xr:uid="{8E3B8969-F41A-4A71-9AD2-C3B45CFF086C}"/>
    <cellStyle name="Normal 10 11 4" xfId="2514" xr:uid="{1E7C6237-F88B-4850-9B07-AE93E1289D7E}"/>
    <cellStyle name="Normal 10 12" xfId="2515" xr:uid="{05B57E61-158E-4B40-96E6-0223A8029708}"/>
    <cellStyle name="Normal 10 12 2" xfId="2516" xr:uid="{B1F04AA9-819F-49B0-8B85-2DED8FA1F870}"/>
    <cellStyle name="Normal 10 13" xfId="2517" xr:uid="{DCE048D4-7FB9-4A8A-B871-FF1FA6DC41E8}"/>
    <cellStyle name="Normal 10 14" xfId="2518" xr:uid="{D0E6799C-8CF8-41CA-9185-741BB443151C}"/>
    <cellStyle name="Normal 10 15" xfId="2519" xr:uid="{BA348E85-AA4F-4921-91C0-761DE9D6E32C}"/>
    <cellStyle name="Normal 10 2" xfId="80" xr:uid="{DB253EA6-9E83-417D-B8FC-9E10848A4070}"/>
    <cellStyle name="Normal 10 2 10" xfId="2520" xr:uid="{81A7E2FD-C5FA-4AFC-8CFE-7567382727C8}"/>
    <cellStyle name="Normal 10 2 11" xfId="2521" xr:uid="{C210F324-1FB6-402A-92FA-61D4A7BE43CA}"/>
    <cellStyle name="Normal 10 2 2" xfId="81" xr:uid="{CFE6692E-2454-493C-96B7-1EF729A4B737}"/>
    <cellStyle name="Normal 10 2 2 2" xfId="82" xr:uid="{FD9F96A5-1D32-4964-9537-A198D0AB928C}"/>
    <cellStyle name="Normal 10 2 2 2 2" xfId="238" xr:uid="{4DA4D655-1FAC-4F28-A8FF-55EF412CC108}"/>
    <cellStyle name="Normal 10 2 2 2 2 2" xfId="454" xr:uid="{13B6A7BE-0EF3-4241-93B9-FDA7BFB4B463}"/>
    <cellStyle name="Normal 10 2 2 2 2 2 2" xfId="455" xr:uid="{1AA7506F-6A9B-4C1C-815D-9882315F11BF}"/>
    <cellStyle name="Normal 10 2 2 2 2 2 2 2" xfId="904" xr:uid="{F5DBD2E4-11D9-41B7-AE14-492DC34FF2D3}"/>
    <cellStyle name="Normal 10 2 2 2 2 2 2 2 2" xfId="905" xr:uid="{4B902E61-F24F-48D1-9981-405D0AEA4F0F}"/>
    <cellStyle name="Normal 10 2 2 2 2 2 2 3" xfId="906" xr:uid="{4880245A-6E2B-49D5-8258-BF9AF78B20DE}"/>
    <cellStyle name="Normal 10 2 2 2 2 2 3" xfId="907" xr:uid="{3DBE2F6C-7AF2-4151-A9FB-53F6882CA1A8}"/>
    <cellStyle name="Normal 10 2 2 2 2 2 3 2" xfId="908" xr:uid="{AB377B77-0112-48D4-B7BA-562E6E1D7253}"/>
    <cellStyle name="Normal 10 2 2 2 2 2 4" xfId="909" xr:uid="{B7210CE9-D81F-43CD-A176-30031731D3D1}"/>
    <cellStyle name="Normal 10 2 2 2 2 3" xfId="456" xr:uid="{ACF56C0E-4DFD-46F7-B41C-CE44A3D42973}"/>
    <cellStyle name="Normal 10 2 2 2 2 3 2" xfId="910" xr:uid="{DAB2AE89-6F20-44E3-8937-7318EF32903A}"/>
    <cellStyle name="Normal 10 2 2 2 2 3 2 2" xfId="911" xr:uid="{D8DC3489-F4F8-4CE0-B82D-414498293D19}"/>
    <cellStyle name="Normal 10 2 2 2 2 3 3" xfId="912" xr:uid="{0FF410D4-5BB7-4394-83C5-0E93993FCD7A}"/>
    <cellStyle name="Normal 10 2 2 2 2 3 4" xfId="2522" xr:uid="{922B8CB3-5B58-447E-806F-1CAC02A12A48}"/>
    <cellStyle name="Normal 10 2 2 2 2 4" xfId="913" xr:uid="{442E3FA5-96CF-4796-86F0-18CDEE5C38B0}"/>
    <cellStyle name="Normal 10 2 2 2 2 4 2" xfId="914" xr:uid="{D7B0BCD7-1029-4251-8D5C-ABD679798CDC}"/>
    <cellStyle name="Normal 10 2 2 2 2 5" xfId="915" xr:uid="{10F611A6-42D9-490F-807F-97F55883B356}"/>
    <cellStyle name="Normal 10 2 2 2 2 6" xfId="2523" xr:uid="{7E46CD47-9271-423A-BA41-D606C0F7443E}"/>
    <cellStyle name="Normal 10 2 2 2 3" xfId="239" xr:uid="{21561584-D322-4345-8D3B-B636F161AA22}"/>
    <cellStyle name="Normal 10 2 2 2 3 2" xfId="457" xr:uid="{EF9C83DA-90F6-4CB4-9901-494C064A324C}"/>
    <cellStyle name="Normal 10 2 2 2 3 2 2" xfId="458" xr:uid="{DACE51D0-56EB-459A-8CD6-FDB7DF2737D7}"/>
    <cellStyle name="Normal 10 2 2 2 3 2 2 2" xfId="916" xr:uid="{5FC8C899-D8F2-4EDB-81F6-A6051D52909B}"/>
    <cellStyle name="Normal 10 2 2 2 3 2 2 2 2" xfId="917" xr:uid="{F0CAD017-5723-4949-B70F-CB1A715961E3}"/>
    <cellStyle name="Normal 10 2 2 2 3 2 2 3" xfId="918" xr:uid="{99943D9C-31C3-4456-8ADE-086AF5EED9BD}"/>
    <cellStyle name="Normal 10 2 2 2 3 2 3" xfId="919" xr:uid="{A2B25E34-F241-4075-B1E6-BF5D4ADCEC15}"/>
    <cellStyle name="Normal 10 2 2 2 3 2 3 2" xfId="920" xr:uid="{80081F56-4EB3-4672-BBCF-BB030C0F7FBB}"/>
    <cellStyle name="Normal 10 2 2 2 3 2 4" xfId="921" xr:uid="{E9F7A922-69EF-4C56-B436-43ACCBDCBA17}"/>
    <cellStyle name="Normal 10 2 2 2 3 3" xfId="459" xr:uid="{7027944A-5D80-4F79-A545-3DE40A41DBF3}"/>
    <cellStyle name="Normal 10 2 2 2 3 3 2" xfId="922" xr:uid="{DEDBB30D-4B42-407D-B3EA-E3C2D2A3CEF8}"/>
    <cellStyle name="Normal 10 2 2 2 3 3 2 2" xfId="923" xr:uid="{864F18DB-1B05-4A6A-89F5-DAE2C3BA2D8A}"/>
    <cellStyle name="Normal 10 2 2 2 3 3 3" xfId="924" xr:uid="{7C7E4457-7283-4C71-A28F-31A51EC68460}"/>
    <cellStyle name="Normal 10 2 2 2 3 4" xfId="925" xr:uid="{FBD78DD6-9A66-402A-8EF5-1868E3D1580A}"/>
    <cellStyle name="Normal 10 2 2 2 3 4 2" xfId="926" xr:uid="{4F7FB23A-83FD-49AF-AC1C-D027262B36AC}"/>
    <cellStyle name="Normal 10 2 2 2 3 5" xfId="927" xr:uid="{F1563CD3-77E4-4E26-996C-88E4A40EA8EE}"/>
    <cellStyle name="Normal 10 2 2 2 4" xfId="460" xr:uid="{9BA6E45B-2C72-4B50-918B-2D1ADB76B184}"/>
    <cellStyle name="Normal 10 2 2 2 4 2" xfId="461" xr:uid="{4D5CD42F-E961-41DE-9474-797CFA0D26D0}"/>
    <cellStyle name="Normal 10 2 2 2 4 2 2" xfId="928" xr:uid="{AC012C8C-3909-4104-9CC1-64EA5BF39968}"/>
    <cellStyle name="Normal 10 2 2 2 4 2 2 2" xfId="929" xr:uid="{921FD352-ABA1-4C2E-B835-A35FBAB5E03C}"/>
    <cellStyle name="Normal 10 2 2 2 4 2 3" xfId="930" xr:uid="{E7AFCFB5-5C5A-4413-B469-2BBAD0935DB5}"/>
    <cellStyle name="Normal 10 2 2 2 4 3" xfId="931" xr:uid="{E3472B9D-0C8E-4C5A-A53C-A2F8014D00AE}"/>
    <cellStyle name="Normal 10 2 2 2 4 3 2" xfId="932" xr:uid="{007BECA8-39CB-4057-B45F-790C784AE71C}"/>
    <cellStyle name="Normal 10 2 2 2 4 4" xfId="933" xr:uid="{8BFBDC2E-F8F4-4F13-8D6D-96377FBE3E88}"/>
    <cellStyle name="Normal 10 2 2 2 5" xfId="462" xr:uid="{AFA6989B-CD0C-4F72-888F-3007AC2CD434}"/>
    <cellStyle name="Normal 10 2 2 2 5 2" xfId="934" xr:uid="{0BF9BF72-A882-41EA-BAE0-57F4CD5F4FE5}"/>
    <cellStyle name="Normal 10 2 2 2 5 2 2" xfId="935" xr:uid="{3730D408-D407-423F-83BD-1EC04510A65D}"/>
    <cellStyle name="Normal 10 2 2 2 5 3" xfId="936" xr:uid="{2820D8BF-BC4F-47AA-A881-71B92701F660}"/>
    <cellStyle name="Normal 10 2 2 2 5 4" xfId="2524" xr:uid="{11F246C7-8461-4BC3-8A5E-59570AFCAD64}"/>
    <cellStyle name="Normal 10 2 2 2 6" xfId="937" xr:uid="{20B3541C-6A88-48AB-B6DD-89969C197478}"/>
    <cellStyle name="Normal 10 2 2 2 6 2" xfId="938" xr:uid="{2F5A33E4-013B-4044-8ABF-754AC2524447}"/>
    <cellStyle name="Normal 10 2 2 2 7" xfId="939" xr:uid="{C31DF4D8-25D9-44FA-841C-8809ABE693B3}"/>
    <cellStyle name="Normal 10 2 2 2 8" xfId="2525" xr:uid="{F8813F51-64AB-4903-9C00-D4F4FFE6FDEE}"/>
    <cellStyle name="Normal 10 2 2 3" xfId="240" xr:uid="{EB00EB28-C962-48B8-B13F-F2D699B39EA8}"/>
    <cellStyle name="Normal 10 2 2 3 2" xfId="463" xr:uid="{2505E204-E769-4916-9B27-6D06BC851504}"/>
    <cellStyle name="Normal 10 2 2 3 2 2" xfId="464" xr:uid="{B915AF65-BD68-416A-AB68-02D473B82FE2}"/>
    <cellStyle name="Normal 10 2 2 3 2 2 2" xfId="940" xr:uid="{E473B28F-9AC0-4BA7-A396-4A3D24DE1834}"/>
    <cellStyle name="Normal 10 2 2 3 2 2 2 2" xfId="941" xr:uid="{0D1C9270-A7C8-4147-94AA-CB479D69143B}"/>
    <cellStyle name="Normal 10 2 2 3 2 2 3" xfId="942" xr:uid="{8F4D3855-04BF-42F4-820E-5371A05B8220}"/>
    <cellStyle name="Normal 10 2 2 3 2 3" xfId="943" xr:uid="{7BB35BB8-1B0B-4C68-84DA-8235AC859E20}"/>
    <cellStyle name="Normal 10 2 2 3 2 3 2" xfId="944" xr:uid="{4A72660A-AC69-44E4-BFE9-AE40956ED480}"/>
    <cellStyle name="Normal 10 2 2 3 2 4" xfId="945" xr:uid="{B4241CF3-0468-4D95-9E77-EA3F264EE926}"/>
    <cellStyle name="Normal 10 2 2 3 3" xfId="465" xr:uid="{A9022475-B15F-4E09-8FF9-E5B60AB0ACA1}"/>
    <cellStyle name="Normal 10 2 2 3 3 2" xfId="946" xr:uid="{8FA8715C-36DC-4C12-9DD6-D801BFA8274A}"/>
    <cellStyle name="Normal 10 2 2 3 3 2 2" xfId="947" xr:uid="{4969A8B2-195E-4299-893C-C163745BCA25}"/>
    <cellStyle name="Normal 10 2 2 3 3 3" xfId="948" xr:uid="{8DF43B3A-3ACB-48F2-985E-EB3BBEEC30AC}"/>
    <cellStyle name="Normal 10 2 2 3 3 4" xfId="2526" xr:uid="{B0FD6822-B5CB-4E41-A836-62DE896B186D}"/>
    <cellStyle name="Normal 10 2 2 3 4" xfId="949" xr:uid="{60D3996D-31E5-45F7-8251-928991333129}"/>
    <cellStyle name="Normal 10 2 2 3 4 2" xfId="950" xr:uid="{947B1E02-9D7F-43C8-8792-3B90945074E3}"/>
    <cellStyle name="Normal 10 2 2 3 5" xfId="951" xr:uid="{F5CF68E0-DD3C-4C84-B4AA-8E7932FEBD1B}"/>
    <cellStyle name="Normal 10 2 2 3 6" xfId="2527" xr:uid="{AFA92A67-2DF8-4EB8-9886-D73EC012C0D1}"/>
    <cellStyle name="Normal 10 2 2 4" xfId="241" xr:uid="{C5828F76-014C-4B97-90C3-23D8EDAAA059}"/>
    <cellStyle name="Normal 10 2 2 4 2" xfId="466" xr:uid="{8CC5C834-5EBB-4198-94B9-611936002A53}"/>
    <cellStyle name="Normal 10 2 2 4 2 2" xfId="467" xr:uid="{0F658AF6-81A5-4590-9C65-115783B9FF8D}"/>
    <cellStyle name="Normal 10 2 2 4 2 2 2" xfId="952" xr:uid="{FBEFE477-219E-4881-9641-44B8F26252B6}"/>
    <cellStyle name="Normal 10 2 2 4 2 2 2 2" xfId="953" xr:uid="{5F5D86B7-6D28-4141-970A-B47BF5765C5E}"/>
    <cellStyle name="Normal 10 2 2 4 2 2 3" xfId="954" xr:uid="{61ADA632-3F72-4423-8ABF-AC8A4D2D91B7}"/>
    <cellStyle name="Normal 10 2 2 4 2 3" xfId="955" xr:uid="{F620D9FC-0EA5-4274-882E-B3023EF2E995}"/>
    <cellStyle name="Normal 10 2 2 4 2 3 2" xfId="956" xr:uid="{95E961ED-7D47-4D25-B2EE-E2C7EB20A205}"/>
    <cellStyle name="Normal 10 2 2 4 2 4" xfId="957" xr:uid="{8B1928CD-AEA8-447E-B6A1-5DFEF68CE270}"/>
    <cellStyle name="Normal 10 2 2 4 3" xfId="468" xr:uid="{969D7AFE-0C14-43DA-A1ED-0AD2867D59AE}"/>
    <cellStyle name="Normal 10 2 2 4 3 2" xfId="958" xr:uid="{5F02AFBA-A73A-40FA-822A-6188759A106F}"/>
    <cellStyle name="Normal 10 2 2 4 3 2 2" xfId="959" xr:uid="{503657CA-24DC-4073-96EE-09CEEF2B68B0}"/>
    <cellStyle name="Normal 10 2 2 4 3 3" xfId="960" xr:uid="{AE5DA9F1-583F-446E-8A2C-A23A25971689}"/>
    <cellStyle name="Normal 10 2 2 4 4" xfId="961" xr:uid="{97BDF46F-F947-44B5-9857-A958D1327F21}"/>
    <cellStyle name="Normal 10 2 2 4 4 2" xfId="962" xr:uid="{5FB1CFD2-544A-41DB-8E3F-DEDED9DD81D8}"/>
    <cellStyle name="Normal 10 2 2 4 5" xfId="963" xr:uid="{075B7B5E-D308-42AD-8A90-C1A0F5FCBC35}"/>
    <cellStyle name="Normal 10 2 2 5" xfId="242" xr:uid="{CFDE1954-D236-4049-8830-FCB9FA1AD8C0}"/>
    <cellStyle name="Normal 10 2 2 5 2" xfId="469" xr:uid="{BDC4E564-F078-46AA-9967-B3E637466F65}"/>
    <cellStyle name="Normal 10 2 2 5 2 2" xfId="964" xr:uid="{DF10BC27-06D5-4FAB-A786-1A45F93EBBC9}"/>
    <cellStyle name="Normal 10 2 2 5 2 2 2" xfId="965" xr:uid="{3256684C-82E8-41FC-A883-DE75FD06D58C}"/>
    <cellStyle name="Normal 10 2 2 5 2 3" xfId="966" xr:uid="{72627504-6A53-46BA-8E0B-E6518C890417}"/>
    <cellStyle name="Normal 10 2 2 5 3" xfId="967" xr:uid="{446B2C9E-A6B8-403C-BD19-69C226C5E8C3}"/>
    <cellStyle name="Normal 10 2 2 5 3 2" xfId="968" xr:uid="{E2D1CBA8-7C71-4DFE-BECC-0AD2E4AD0B15}"/>
    <cellStyle name="Normal 10 2 2 5 4" xfId="969" xr:uid="{1FCF7598-E65D-42E4-A427-2B7E7EF56120}"/>
    <cellStyle name="Normal 10 2 2 6" xfId="470" xr:uid="{C9E5768F-9197-42E2-8FFC-F96024D2FAEF}"/>
    <cellStyle name="Normal 10 2 2 6 2" xfId="970" xr:uid="{10BC52C0-A312-4371-B5AD-8ABF4C89E644}"/>
    <cellStyle name="Normal 10 2 2 6 2 2" xfId="971" xr:uid="{67F29DDF-2E04-4EA6-9BCE-4E5D54215CB7}"/>
    <cellStyle name="Normal 10 2 2 6 2 3" xfId="4333" xr:uid="{38A4F2A8-5AD9-4776-9030-76C6D4DCDC21}"/>
    <cellStyle name="Normal 10 2 2 6 3" xfId="972" xr:uid="{02E1E788-1751-49F3-B276-6E387749781F}"/>
    <cellStyle name="Normal 10 2 2 6 4" xfId="2528" xr:uid="{DA240328-8735-4BAA-8BA8-D3B675824E31}"/>
    <cellStyle name="Normal 10 2 2 6 4 2" xfId="4564" xr:uid="{498D01DE-B68E-46BE-9F47-4957976681F4}"/>
    <cellStyle name="Normal 10 2 2 6 4 3" xfId="4676" xr:uid="{4A0F872F-8E63-4187-AD7F-AFE775EC359C}"/>
    <cellStyle name="Normal 10 2 2 6 4 4" xfId="4602" xr:uid="{78697319-72CE-41FE-9986-903D14893268}"/>
    <cellStyle name="Normal 10 2 2 7" xfId="973" xr:uid="{F230A0B0-F660-4C44-9A42-30A48CBB9862}"/>
    <cellStyle name="Normal 10 2 2 7 2" xfId="974" xr:uid="{AF383770-F06A-44EB-B858-4B3B80781CE6}"/>
    <cellStyle name="Normal 10 2 2 8" xfId="975" xr:uid="{3C97082A-FC27-4ACA-BF17-BF7B81502F6C}"/>
    <cellStyle name="Normal 10 2 2 9" xfId="2529" xr:uid="{657803C3-0734-42E2-A30A-39A70A7CD211}"/>
    <cellStyle name="Normal 10 2 3" xfId="83" xr:uid="{39170A2B-6D1E-4A39-9CC9-F582F9EA07E5}"/>
    <cellStyle name="Normal 10 2 3 2" xfId="84" xr:uid="{820D24C3-19B5-4C56-B9E5-7921B3240317}"/>
    <cellStyle name="Normal 10 2 3 2 2" xfId="471" xr:uid="{22396F7C-E285-43EC-A67F-30BBBE0C8B3A}"/>
    <cellStyle name="Normal 10 2 3 2 2 2" xfId="472" xr:uid="{AD7B61DA-5BB2-4ED8-A147-5EC0390C391A}"/>
    <cellStyle name="Normal 10 2 3 2 2 2 2" xfId="976" xr:uid="{51CD4428-8AB1-4324-A0CF-03E683ACA0A5}"/>
    <cellStyle name="Normal 10 2 3 2 2 2 2 2" xfId="977" xr:uid="{0D2CF775-A472-4727-8EA3-C2581B12C985}"/>
    <cellStyle name="Normal 10 2 3 2 2 2 3" xfId="978" xr:uid="{0DAF3796-4015-45FF-99CB-9BF4A33A0312}"/>
    <cellStyle name="Normal 10 2 3 2 2 3" xfId="979" xr:uid="{6CDABAE8-68F3-4733-91C3-449C65FDD72E}"/>
    <cellStyle name="Normal 10 2 3 2 2 3 2" xfId="980" xr:uid="{3B2C0569-4A09-4C15-9FDD-CFB6D3C98413}"/>
    <cellStyle name="Normal 10 2 3 2 2 4" xfId="981" xr:uid="{38B9DA8F-A941-4D08-B4F5-99E2AAAC185B}"/>
    <cellStyle name="Normal 10 2 3 2 3" xfId="473" xr:uid="{6501EB17-6C4D-478C-8E95-902234381E45}"/>
    <cellStyle name="Normal 10 2 3 2 3 2" xfId="982" xr:uid="{7BA41CC3-598A-4EA3-BB9F-0C82DC81B2D9}"/>
    <cellStyle name="Normal 10 2 3 2 3 2 2" xfId="983" xr:uid="{3BC6A640-92C2-4152-9392-4BA0B8EE94BE}"/>
    <cellStyle name="Normal 10 2 3 2 3 3" xfId="984" xr:uid="{2ECC6C4D-9C6C-4C77-9575-E6D3620240FD}"/>
    <cellStyle name="Normal 10 2 3 2 3 4" xfId="2530" xr:uid="{513C10D9-50E8-4ACC-BA0E-B8C6451B5AB0}"/>
    <cellStyle name="Normal 10 2 3 2 4" xfId="985" xr:uid="{DDC1439E-2B3C-470C-8339-5D6F318CBE31}"/>
    <cellStyle name="Normal 10 2 3 2 4 2" xfId="986" xr:uid="{433A143A-AFB9-47E3-8EBE-07BFE6D0EC7B}"/>
    <cellStyle name="Normal 10 2 3 2 5" xfId="987" xr:uid="{0FB24495-AB0E-4625-9A9E-0B0981B9F31A}"/>
    <cellStyle name="Normal 10 2 3 2 6" xfId="2531" xr:uid="{4108DFAC-449E-4C26-9D91-9878FB480586}"/>
    <cellStyle name="Normal 10 2 3 3" xfId="243" xr:uid="{F0600C13-C252-4E8A-9925-3C67745CCB43}"/>
    <cellStyle name="Normal 10 2 3 3 2" xfId="474" xr:uid="{AC19CB6A-CDC9-4093-9E9A-286369A77C41}"/>
    <cellStyle name="Normal 10 2 3 3 2 2" xfId="475" xr:uid="{A6BD0574-22F0-4D2A-B493-24C6E64CF949}"/>
    <cellStyle name="Normal 10 2 3 3 2 2 2" xfId="988" xr:uid="{DD7FADEF-49EC-4781-B49B-F728028D9986}"/>
    <cellStyle name="Normal 10 2 3 3 2 2 2 2" xfId="989" xr:uid="{B4F3B873-F6F3-4DAB-A884-72535EE316C0}"/>
    <cellStyle name="Normal 10 2 3 3 2 2 3" xfId="990" xr:uid="{A51A3C55-EE72-49B9-9E04-F8BBA372C1C1}"/>
    <cellStyle name="Normal 10 2 3 3 2 3" xfId="991" xr:uid="{F5E16346-F7A3-4ECF-B4AB-966305918158}"/>
    <cellStyle name="Normal 10 2 3 3 2 3 2" xfId="992" xr:uid="{1E45F65B-020A-4B97-BA4F-7DDDF8F0C839}"/>
    <cellStyle name="Normal 10 2 3 3 2 4" xfId="993" xr:uid="{DC32B1BB-84F5-4DA0-840C-D91F0AF7CE4D}"/>
    <cellStyle name="Normal 10 2 3 3 3" xfId="476" xr:uid="{95BE0EA1-55E8-40AD-A8EC-BC9A2111D2E1}"/>
    <cellStyle name="Normal 10 2 3 3 3 2" xfId="994" xr:uid="{4DC28B92-560F-4083-BAD2-57C32DA0CC8E}"/>
    <cellStyle name="Normal 10 2 3 3 3 2 2" xfId="995" xr:uid="{763D4E87-1529-498A-A58A-2C5A61677DA9}"/>
    <cellStyle name="Normal 10 2 3 3 3 3" xfId="996" xr:uid="{E9E639BD-4809-4B6F-B68B-4273D8E21027}"/>
    <cellStyle name="Normal 10 2 3 3 4" xfId="997" xr:uid="{F1383D26-8235-444E-A5CC-B2C85BF58797}"/>
    <cellStyle name="Normal 10 2 3 3 4 2" xfId="998" xr:uid="{9073ADA0-76A8-4C63-9B5A-63D59E734F9F}"/>
    <cellStyle name="Normal 10 2 3 3 5" xfId="999" xr:uid="{FCD4CB13-14EC-4C7B-89E6-D0CB13B09ABF}"/>
    <cellStyle name="Normal 10 2 3 4" xfId="244" xr:uid="{1EB81A6D-7498-4AAA-A61F-24CA44168BB4}"/>
    <cellStyle name="Normal 10 2 3 4 2" xfId="477" xr:uid="{AF06CC0C-72E3-495B-BA7F-A2826776B3A8}"/>
    <cellStyle name="Normal 10 2 3 4 2 2" xfId="1000" xr:uid="{F30653A6-B3EE-4D86-84CE-39C7AA7D3F5C}"/>
    <cellStyle name="Normal 10 2 3 4 2 2 2" xfId="1001" xr:uid="{783DE585-191B-4660-A5F2-F2D16ED7639A}"/>
    <cellStyle name="Normal 10 2 3 4 2 3" xfId="1002" xr:uid="{3A2EDA87-9624-4805-9B64-CEFE6311CC00}"/>
    <cellStyle name="Normal 10 2 3 4 3" xfId="1003" xr:uid="{3A1A3762-4710-4F9B-B756-E46F0AA026C9}"/>
    <cellStyle name="Normal 10 2 3 4 3 2" xfId="1004" xr:uid="{979D1300-25B7-419D-A78C-1683677ADB60}"/>
    <cellStyle name="Normal 10 2 3 4 4" xfId="1005" xr:uid="{DD8B3A07-CE34-41A5-837F-609ACBB3B738}"/>
    <cellStyle name="Normal 10 2 3 5" xfId="478" xr:uid="{7674CFF1-C108-4B1D-B81B-EAC7CBBE9047}"/>
    <cellStyle name="Normal 10 2 3 5 2" xfId="1006" xr:uid="{E9797697-0C34-405E-BB9E-3E67004DC94A}"/>
    <cellStyle name="Normal 10 2 3 5 2 2" xfId="1007" xr:uid="{B12A0B64-5263-43AA-A412-F6D942CCF5B0}"/>
    <cellStyle name="Normal 10 2 3 5 2 3" xfId="4334" xr:uid="{18FD2B9E-C4F4-45F2-AAFB-5A0031991502}"/>
    <cellStyle name="Normal 10 2 3 5 3" xfId="1008" xr:uid="{95D61BDF-0B14-4952-A730-1B54A7401F04}"/>
    <cellStyle name="Normal 10 2 3 5 4" xfId="2532" xr:uid="{E7877928-116D-42D4-9B4C-6B9B40187426}"/>
    <cellStyle name="Normal 10 2 3 5 4 2" xfId="4565" xr:uid="{45E2E83E-AE7D-4035-991C-8B323F3A911F}"/>
    <cellStyle name="Normal 10 2 3 5 4 3" xfId="4677" xr:uid="{3AAC155E-4444-43B9-BD95-75DD5EAC738C}"/>
    <cellStyle name="Normal 10 2 3 5 4 4" xfId="4603" xr:uid="{10F6C51B-4BC9-4BC4-9B71-317A8708C5B2}"/>
    <cellStyle name="Normal 10 2 3 6" xfId="1009" xr:uid="{4C0D40C0-4957-43E4-A560-A14B208F80E2}"/>
    <cellStyle name="Normal 10 2 3 6 2" xfId="1010" xr:uid="{852051A5-E03B-444C-BEAC-44EDD25E175F}"/>
    <cellStyle name="Normal 10 2 3 7" xfId="1011" xr:uid="{2544C0C1-9336-4970-9896-9862B932B3CE}"/>
    <cellStyle name="Normal 10 2 3 8" xfId="2533" xr:uid="{7A5053DE-D885-4C62-B9D9-9C0840C9AB81}"/>
    <cellStyle name="Normal 10 2 4" xfId="85" xr:uid="{E2F02DCE-2640-4FC5-A37F-AE3D5C4B9DDF}"/>
    <cellStyle name="Normal 10 2 4 2" xfId="429" xr:uid="{EEF84FE0-7DD2-49D5-B984-8F85664C09BF}"/>
    <cellStyle name="Normal 10 2 4 2 2" xfId="479" xr:uid="{29A2FED1-B473-4D20-9FCC-6FC5968B414C}"/>
    <cellStyle name="Normal 10 2 4 2 2 2" xfId="1012" xr:uid="{4A49CA01-A59A-4A42-8125-5E0734268F0A}"/>
    <cellStyle name="Normal 10 2 4 2 2 2 2" xfId="1013" xr:uid="{4C179410-FE7F-4FF0-BEBA-3492F1F58258}"/>
    <cellStyle name="Normal 10 2 4 2 2 3" xfId="1014" xr:uid="{3D2F2AEB-BAD2-49B7-BCA6-697F835BDB7D}"/>
    <cellStyle name="Normal 10 2 4 2 2 4" xfId="2534" xr:uid="{21BFF159-4B27-49F4-9EAC-86D6E9D2E5A2}"/>
    <cellStyle name="Normal 10 2 4 2 3" xfId="1015" xr:uid="{F34A038F-8AAD-4518-B934-58D25B84CEBE}"/>
    <cellStyle name="Normal 10 2 4 2 3 2" xfId="1016" xr:uid="{CBC6EFCA-CB71-4647-80AB-43074710163D}"/>
    <cellStyle name="Normal 10 2 4 2 4" xfId="1017" xr:uid="{ECA433BB-9282-48E0-AEDE-01FF1C8FF934}"/>
    <cellStyle name="Normal 10 2 4 2 5" xfId="2535" xr:uid="{CB080753-E03B-4476-88D7-15784DAF960C}"/>
    <cellStyle name="Normal 10 2 4 3" xfId="480" xr:uid="{B718E670-7E19-47B1-ABF0-31FC9741A354}"/>
    <cellStyle name="Normal 10 2 4 3 2" xfId="1018" xr:uid="{897465E1-B62E-483C-9AD4-85CC4CB224B9}"/>
    <cellStyle name="Normal 10 2 4 3 2 2" xfId="1019" xr:uid="{16464ED7-C6B1-45EB-AE05-D2CB3C9D33AA}"/>
    <cellStyle name="Normal 10 2 4 3 3" xfId="1020" xr:uid="{4E91C98B-593B-4603-ADAA-CB1C51E6AB0A}"/>
    <cellStyle name="Normal 10 2 4 3 4" xfId="2536" xr:uid="{C311CF72-9AFC-4D77-B52A-BD5DAF0D278B}"/>
    <cellStyle name="Normal 10 2 4 4" xfId="1021" xr:uid="{E73CC986-C13D-4A83-972B-B20241843D73}"/>
    <cellStyle name="Normal 10 2 4 4 2" xfId="1022" xr:uid="{199CCDCA-AC3E-4638-BC26-73CE715D066E}"/>
    <cellStyle name="Normal 10 2 4 4 3" xfId="2537" xr:uid="{0221F59C-F228-4395-A1BE-655794F858FC}"/>
    <cellStyle name="Normal 10 2 4 4 4" xfId="2538" xr:uid="{21CDC4BC-7606-4E3D-831D-DF387B0D29E3}"/>
    <cellStyle name="Normal 10 2 4 5" xfId="1023" xr:uid="{A4B928DC-06AB-4530-83EB-464D386224A4}"/>
    <cellStyle name="Normal 10 2 4 6" xfId="2539" xr:uid="{5A7BBC83-083C-435C-8D91-F22B700C1B0E}"/>
    <cellStyle name="Normal 10 2 4 7" xfId="2540" xr:uid="{B73C1223-24B3-4043-8948-20E527DCDEAB}"/>
    <cellStyle name="Normal 10 2 5" xfId="245" xr:uid="{31110771-BC80-4F35-90E1-C18881A495E1}"/>
    <cellStyle name="Normal 10 2 5 2" xfId="481" xr:uid="{47EE4EC5-59B0-46DD-BBC0-FA55236433F1}"/>
    <cellStyle name="Normal 10 2 5 2 2" xfId="482" xr:uid="{B45A9CEF-BC60-444B-BCAA-1DE576A7CDBC}"/>
    <cellStyle name="Normal 10 2 5 2 2 2" xfId="1024" xr:uid="{D1461E22-76B4-46BD-BEB2-1830A958A555}"/>
    <cellStyle name="Normal 10 2 5 2 2 2 2" xfId="1025" xr:uid="{75961166-ABF5-4C6A-884A-0C1BD782133B}"/>
    <cellStyle name="Normal 10 2 5 2 2 3" xfId="1026" xr:uid="{F1B08564-F254-4969-9789-D3021031C4FB}"/>
    <cellStyle name="Normal 10 2 5 2 3" xfId="1027" xr:uid="{BFEC0885-B621-448A-8793-95A7B216B2DA}"/>
    <cellStyle name="Normal 10 2 5 2 3 2" xfId="1028" xr:uid="{68E554D0-648E-40B4-A25F-AD1B0C5651A6}"/>
    <cellStyle name="Normal 10 2 5 2 4" xfId="1029" xr:uid="{04B62EAF-CE8B-458A-BD26-2EB56CA5DE34}"/>
    <cellStyle name="Normal 10 2 5 3" xfId="483" xr:uid="{EC1A2B30-AD62-49E3-B6DA-FD3283E3035A}"/>
    <cellStyle name="Normal 10 2 5 3 2" xfId="1030" xr:uid="{42E0217E-5594-44FA-A95F-087CCF33DFDF}"/>
    <cellStyle name="Normal 10 2 5 3 2 2" xfId="1031" xr:uid="{03134535-62AF-4B96-9617-F7CFE32FE07E}"/>
    <cellStyle name="Normal 10 2 5 3 3" xfId="1032" xr:uid="{0C26090E-22EA-4F5F-A63C-82688E8DAAFE}"/>
    <cellStyle name="Normal 10 2 5 3 4" xfId="2541" xr:uid="{5B9A5767-20E4-4465-A8D7-97F2D3B02AA5}"/>
    <cellStyle name="Normal 10 2 5 4" xfId="1033" xr:uid="{30A98590-2064-4262-8C35-132880CD7023}"/>
    <cellStyle name="Normal 10 2 5 4 2" xfId="1034" xr:uid="{5D5E903F-9E7F-4152-8F9D-EB390D5A88A8}"/>
    <cellStyle name="Normal 10 2 5 5" xfId="1035" xr:uid="{ADC3BBA6-0AF4-4A54-8529-8D3C1F280CF5}"/>
    <cellStyle name="Normal 10 2 5 6" xfId="2542" xr:uid="{3789F041-45B7-4561-B5A8-9E1BE748786B}"/>
    <cellStyle name="Normal 10 2 6" xfId="246" xr:uid="{05C72548-727C-413E-BDC2-A0ED9814B4C0}"/>
    <cellStyle name="Normal 10 2 6 2" xfId="484" xr:uid="{0F1C1DF5-D181-41E1-911D-0F6FC998DBC9}"/>
    <cellStyle name="Normal 10 2 6 2 2" xfId="1036" xr:uid="{8B12CA63-8D6F-493E-9E99-B437DD31F66A}"/>
    <cellStyle name="Normal 10 2 6 2 2 2" xfId="1037" xr:uid="{7F173B60-0E1B-4403-A05B-98EE79346B98}"/>
    <cellStyle name="Normal 10 2 6 2 3" xfId="1038" xr:uid="{DA03A784-4631-4C3B-B58E-877004D9CFFC}"/>
    <cellStyle name="Normal 10 2 6 2 4" xfId="2543" xr:uid="{427CCF0A-D2CF-415E-BF82-D4D3A87C1914}"/>
    <cellStyle name="Normal 10 2 6 3" xfId="1039" xr:uid="{4EDF3781-F4B1-489F-9554-4E969FBBFFF2}"/>
    <cellStyle name="Normal 10 2 6 3 2" xfId="1040" xr:uid="{28E59388-19A9-45CF-BBA9-3C24E4DF51C7}"/>
    <cellStyle name="Normal 10 2 6 4" xfId="1041" xr:uid="{76673EA4-484C-4636-A15E-72C20426BF1C}"/>
    <cellStyle name="Normal 10 2 6 5" xfId="2544" xr:uid="{D1F39C53-5696-4602-8B30-A7718A8815CD}"/>
    <cellStyle name="Normal 10 2 7" xfId="485" xr:uid="{61CD07AB-37A2-4140-9158-442118124A66}"/>
    <cellStyle name="Normal 10 2 7 2" xfId="1042" xr:uid="{533A43DB-C10D-4FC3-9DC3-FEC232B78F6E}"/>
    <cellStyle name="Normal 10 2 7 2 2" xfId="1043" xr:uid="{F0FDA2F2-B6E7-4A55-B493-9D3AC065E65A}"/>
    <cellStyle name="Normal 10 2 7 2 3" xfId="4332" xr:uid="{FB2B9D3A-7AA0-48DF-ACDF-27087A048247}"/>
    <cellStyle name="Normal 10 2 7 3" xfId="1044" xr:uid="{5F692B94-7BEE-41EC-86CC-B65DAFD53307}"/>
    <cellStyle name="Normal 10 2 7 4" xfId="2545" xr:uid="{FB7FAD90-D8FA-42FF-B88D-F30701F14CD2}"/>
    <cellStyle name="Normal 10 2 7 4 2" xfId="4563" xr:uid="{4E6F3597-9F11-47AA-860E-CC27264B375A}"/>
    <cellStyle name="Normal 10 2 7 4 3" xfId="4678" xr:uid="{B6EA51F6-D42D-4207-8ABC-6ED3FB8FC373}"/>
    <cellStyle name="Normal 10 2 7 4 4" xfId="4601" xr:uid="{7AD822F9-1C8E-494B-B729-DB0AEC3140E3}"/>
    <cellStyle name="Normal 10 2 8" xfId="1045" xr:uid="{34838C05-400B-4914-ABA7-E938DB2B5BCB}"/>
    <cellStyle name="Normal 10 2 8 2" xfId="1046" xr:uid="{CF80925D-1B0F-415F-AEDE-F8A85BCD28D4}"/>
    <cellStyle name="Normal 10 2 8 3" xfId="2546" xr:uid="{36306161-9CDA-400A-8F37-EFCC283CA6E8}"/>
    <cellStyle name="Normal 10 2 8 4" xfId="2547" xr:uid="{0E7CD375-D040-45A3-968D-FD73E2170360}"/>
    <cellStyle name="Normal 10 2 9" xfId="1047" xr:uid="{CDA1C1A4-FB9F-4840-8067-7CDCF9E10FE4}"/>
    <cellStyle name="Normal 10 3" xfId="86" xr:uid="{0ED8028D-0078-4933-8E5C-AB0352244D55}"/>
    <cellStyle name="Normal 10 3 10" xfId="2548" xr:uid="{78D32170-5FFA-4301-AD24-BB326C6CF4D9}"/>
    <cellStyle name="Normal 10 3 11" xfId="2549" xr:uid="{27BF768E-57E5-45BC-959F-2B1DCB282A03}"/>
    <cellStyle name="Normal 10 3 2" xfId="87" xr:uid="{DF8CFC9F-23C5-4C31-90E1-97C71E077C1B}"/>
    <cellStyle name="Normal 10 3 2 2" xfId="88" xr:uid="{76754B17-B58F-463A-AC62-767D3385E73E}"/>
    <cellStyle name="Normal 10 3 2 2 2" xfId="247" xr:uid="{D189DBBF-8FA4-46E6-B771-8060612857CD}"/>
    <cellStyle name="Normal 10 3 2 2 2 2" xfId="486" xr:uid="{00FC5DC8-1592-4195-8558-CC419CBBFF2D}"/>
    <cellStyle name="Normal 10 3 2 2 2 2 2" xfId="1048" xr:uid="{F8B805C1-0F89-4ABA-B9EB-AD21C64F10D9}"/>
    <cellStyle name="Normal 10 3 2 2 2 2 2 2" xfId="1049" xr:uid="{DD8741FA-E753-46B8-AEA3-0AB0826EDCA1}"/>
    <cellStyle name="Normal 10 3 2 2 2 2 3" xfId="1050" xr:uid="{F53878D8-1D72-426E-A60A-8E86C41AD1D0}"/>
    <cellStyle name="Normal 10 3 2 2 2 2 4" xfId="2550" xr:uid="{6474250A-8FDE-435D-8ECE-D22D8D62B20A}"/>
    <cellStyle name="Normal 10 3 2 2 2 3" xfId="1051" xr:uid="{904D647E-7EE0-4D88-8D95-959B1EB82B13}"/>
    <cellStyle name="Normal 10 3 2 2 2 3 2" xfId="1052" xr:uid="{70581032-4567-4A4F-9375-C96F9B0C4E68}"/>
    <cellStyle name="Normal 10 3 2 2 2 3 3" xfId="2551" xr:uid="{CFA239A2-B768-41A1-BC1F-658F28A6628C}"/>
    <cellStyle name="Normal 10 3 2 2 2 3 4" xfId="2552" xr:uid="{80546FF9-FE18-4769-A8DA-9C8D45087EDF}"/>
    <cellStyle name="Normal 10 3 2 2 2 4" xfId="1053" xr:uid="{206DA4E6-CF5E-4BC2-9B9E-828E27F09056}"/>
    <cellStyle name="Normal 10 3 2 2 2 5" xfId="2553" xr:uid="{A413723B-DBB4-487A-9F50-0F9FDCE1AFAF}"/>
    <cellStyle name="Normal 10 3 2 2 2 6" xfId="2554" xr:uid="{D70DF426-68BA-449D-BB3B-5912411A4D38}"/>
    <cellStyle name="Normal 10 3 2 2 3" xfId="487" xr:uid="{19C145ED-8C93-4A37-8612-47C7D8382923}"/>
    <cellStyle name="Normal 10 3 2 2 3 2" xfId="1054" xr:uid="{D18A1CE8-2A68-4CC9-90A2-7A1E6FBCE2C3}"/>
    <cellStyle name="Normal 10 3 2 2 3 2 2" xfId="1055" xr:uid="{49548CE0-87B2-4ECF-983C-C893138AE211}"/>
    <cellStyle name="Normal 10 3 2 2 3 2 3" xfId="2555" xr:uid="{BB20A2F8-D2BB-463B-93C4-0E127E3806AE}"/>
    <cellStyle name="Normal 10 3 2 2 3 2 4" xfId="2556" xr:uid="{70802882-6D36-45C7-9B94-A0596E74DA4B}"/>
    <cellStyle name="Normal 10 3 2 2 3 3" xfId="1056" xr:uid="{151652A3-3C8F-4F2E-9E7C-761744EA91E3}"/>
    <cellStyle name="Normal 10 3 2 2 3 4" xfId="2557" xr:uid="{4A712BCF-EFC9-4267-A00A-B4EA5ED6F604}"/>
    <cellStyle name="Normal 10 3 2 2 3 5" xfId="2558" xr:uid="{77682C0C-ACB8-4CF4-BD7F-BE7B52D51C71}"/>
    <cellStyle name="Normal 10 3 2 2 4" xfId="1057" xr:uid="{B93CA6F6-6B83-4A90-B6C7-6AF0695DBC13}"/>
    <cellStyle name="Normal 10 3 2 2 4 2" xfId="1058" xr:uid="{1F6FCFA7-1BDE-445A-9C32-C0807DC34F76}"/>
    <cellStyle name="Normal 10 3 2 2 4 3" xfId="2559" xr:uid="{636C38D9-1E62-4F53-BB7A-501B0AB7BBED}"/>
    <cellStyle name="Normal 10 3 2 2 4 4" xfId="2560" xr:uid="{DE80A58F-1DFF-4110-9400-4213B9932108}"/>
    <cellStyle name="Normal 10 3 2 2 5" xfId="1059" xr:uid="{9F62C57C-DD52-41E9-88D6-2380FFF21D41}"/>
    <cellStyle name="Normal 10 3 2 2 5 2" xfId="2561" xr:uid="{B2B1EB72-3428-47A5-836F-6F275898AED4}"/>
    <cellStyle name="Normal 10 3 2 2 5 3" xfId="2562" xr:uid="{BE6AA8D1-05F9-4A26-A6DA-531826366812}"/>
    <cellStyle name="Normal 10 3 2 2 5 4" xfId="2563" xr:uid="{047B1215-B265-493D-9477-510159DB88F7}"/>
    <cellStyle name="Normal 10 3 2 2 6" xfId="2564" xr:uid="{858D5D9B-071C-4A0D-B301-FF58DA8A6323}"/>
    <cellStyle name="Normal 10 3 2 2 7" xfId="2565" xr:uid="{EE384E52-F458-48A7-99DC-3FEF5EEA85F8}"/>
    <cellStyle name="Normal 10 3 2 2 8" xfId="2566" xr:uid="{05CD2E87-1275-4856-97F7-9A27B8DB6022}"/>
    <cellStyle name="Normal 10 3 2 3" xfId="248" xr:uid="{0E037608-D96E-4448-9A15-26659A7572DF}"/>
    <cellStyle name="Normal 10 3 2 3 2" xfId="488" xr:uid="{8BF76DCA-277E-4392-B0DA-207CD1E1FB89}"/>
    <cellStyle name="Normal 10 3 2 3 2 2" xfId="489" xr:uid="{9EF451A1-6DE4-49C5-BD9B-3294D3029319}"/>
    <cellStyle name="Normal 10 3 2 3 2 2 2" xfId="1060" xr:uid="{F995A0CE-A40E-40EF-BC06-02D1BA2D89FE}"/>
    <cellStyle name="Normal 10 3 2 3 2 2 2 2" xfId="1061" xr:uid="{AE598ECD-1BBB-4FAD-A2A9-3F6DF9F227B6}"/>
    <cellStyle name="Normal 10 3 2 3 2 2 3" xfId="1062" xr:uid="{C6453B59-A512-4909-B33A-F6E3E4AFE2DC}"/>
    <cellStyle name="Normal 10 3 2 3 2 3" xfId="1063" xr:uid="{9BD70861-8610-4D2E-BEEA-EF36B961D62F}"/>
    <cellStyle name="Normal 10 3 2 3 2 3 2" xfId="1064" xr:uid="{1D9AEF3A-800B-4C25-AD6E-5927DB191812}"/>
    <cellStyle name="Normal 10 3 2 3 2 4" xfId="1065" xr:uid="{9E7226F5-7E68-4458-B5A7-2547BAB0EC46}"/>
    <cellStyle name="Normal 10 3 2 3 3" xfId="490" xr:uid="{6E54BF33-E1A3-4DE7-BE24-CC84A19CD963}"/>
    <cellStyle name="Normal 10 3 2 3 3 2" xfId="1066" xr:uid="{40956D73-6E06-4C34-9150-7F3D277CC2F0}"/>
    <cellStyle name="Normal 10 3 2 3 3 2 2" xfId="1067" xr:uid="{A20E193D-7B47-4D53-A53B-D4F218D2A3B5}"/>
    <cellStyle name="Normal 10 3 2 3 3 3" xfId="1068" xr:uid="{C891E0FA-47B2-4718-AE59-957C134E1C0F}"/>
    <cellStyle name="Normal 10 3 2 3 3 4" xfId="2567" xr:uid="{A9531586-F8C1-4334-BE52-1A457FFB9680}"/>
    <cellStyle name="Normal 10 3 2 3 4" xfId="1069" xr:uid="{7B477425-DC03-4F74-BB02-DB4AB9A51BE2}"/>
    <cellStyle name="Normal 10 3 2 3 4 2" xfId="1070" xr:uid="{F69F499E-7D56-4866-ADE4-818C8724778F}"/>
    <cellStyle name="Normal 10 3 2 3 5" xfId="1071" xr:uid="{541357B4-BE43-4665-8BF1-234EB1B6C43E}"/>
    <cellStyle name="Normal 10 3 2 3 6" xfId="2568" xr:uid="{16E4EEDA-7FF1-4A21-8B05-363B90DAD58B}"/>
    <cellStyle name="Normal 10 3 2 4" xfId="249" xr:uid="{12FEBD2A-C7E7-4CA2-8BE1-A0124FB75E79}"/>
    <cellStyle name="Normal 10 3 2 4 2" xfId="491" xr:uid="{20E16E6C-E3F2-4E67-A4E6-5ABFF5AAE6CC}"/>
    <cellStyle name="Normal 10 3 2 4 2 2" xfId="1072" xr:uid="{F189FADC-346D-4166-B60E-4857C5DF1B70}"/>
    <cellStyle name="Normal 10 3 2 4 2 2 2" xfId="1073" xr:uid="{37D0C655-E684-4C2E-9C5F-92882E26927B}"/>
    <cellStyle name="Normal 10 3 2 4 2 3" xfId="1074" xr:uid="{3598BB8A-8134-494C-B7B1-2FD0673DAADB}"/>
    <cellStyle name="Normal 10 3 2 4 2 4" xfId="2569" xr:uid="{48D12ECD-6408-4B15-BB6D-C074CB0E0163}"/>
    <cellStyle name="Normal 10 3 2 4 3" xfId="1075" xr:uid="{8AB8709D-F517-468A-A08E-26CE84B41124}"/>
    <cellStyle name="Normal 10 3 2 4 3 2" xfId="1076" xr:uid="{BBCDFCD1-F70D-4E86-9A74-C25AC3D11750}"/>
    <cellStyle name="Normal 10 3 2 4 4" xfId="1077" xr:uid="{8FC76B49-38A9-456C-920A-6365030C102F}"/>
    <cellStyle name="Normal 10 3 2 4 5" xfId="2570" xr:uid="{92237EFA-E9A2-4C84-BB5F-D6559CA05E6B}"/>
    <cellStyle name="Normal 10 3 2 5" xfId="251" xr:uid="{1EB2B8AF-E43D-454D-99EA-2944BA1AC281}"/>
    <cellStyle name="Normal 10 3 2 5 2" xfId="1078" xr:uid="{290F1269-2BD5-4108-A4BF-C5EBFB3E2547}"/>
    <cellStyle name="Normal 10 3 2 5 2 2" xfId="1079" xr:uid="{E0EAFA5D-B36B-4AB2-9321-DF59A36D1442}"/>
    <cellStyle name="Normal 10 3 2 5 3" xfId="1080" xr:uid="{1FEBBA60-A1C5-4DC8-9EC0-E75C6D5486A0}"/>
    <cellStyle name="Normal 10 3 2 5 4" xfId="2571" xr:uid="{EA276E65-2AA2-439D-B9BC-24ABAB233F98}"/>
    <cellStyle name="Normal 10 3 2 6" xfId="1081" xr:uid="{E548B01F-77BF-4159-A107-0176CF7C2E5D}"/>
    <cellStyle name="Normal 10 3 2 6 2" xfId="1082" xr:uid="{31F37B1B-6448-44D0-8345-090824B44869}"/>
    <cellStyle name="Normal 10 3 2 6 3" xfId="2572" xr:uid="{DDAB7E71-FB5D-416B-B173-D64ADCFC6487}"/>
    <cellStyle name="Normal 10 3 2 6 4" xfId="2573" xr:uid="{AF6EE191-6745-4194-9794-73408DAD1A29}"/>
    <cellStyle name="Normal 10 3 2 7" xfId="1083" xr:uid="{0B62B86C-7867-4BF8-8167-D681CBA81DE9}"/>
    <cellStyle name="Normal 10 3 2 8" xfId="2574" xr:uid="{57964D0F-B016-462D-BDC6-9EB5525ACFDA}"/>
    <cellStyle name="Normal 10 3 2 9" xfId="2575" xr:uid="{D2E46E04-7CF0-491F-A429-9CD8EBE32CC5}"/>
    <cellStyle name="Normal 10 3 3" xfId="89" xr:uid="{F12A291A-F2C7-4431-89B1-5209C7AD7147}"/>
    <cellStyle name="Normal 10 3 3 2" xfId="90" xr:uid="{1E4EC6F1-5CBE-4720-AB02-4500940030D5}"/>
    <cellStyle name="Normal 10 3 3 2 2" xfId="492" xr:uid="{94C4114D-BE84-49AF-A861-D52257CB77C2}"/>
    <cellStyle name="Normal 10 3 3 2 2 2" xfId="1084" xr:uid="{6E3F69B8-BDDA-4143-B398-152DE8BA39BC}"/>
    <cellStyle name="Normal 10 3 3 2 2 2 2" xfId="1085" xr:uid="{E181F4FA-AC0D-4FD0-BD23-AD1BC3343582}"/>
    <cellStyle name="Normal 10 3 3 2 2 2 2 2" xfId="4445" xr:uid="{825E846A-FA5E-4287-9107-7DE96799EF41}"/>
    <cellStyle name="Normal 10 3 3 2 2 2 3" xfId="4446" xr:uid="{D61E15D3-3B05-4C4D-847D-63BBB85BFE20}"/>
    <cellStyle name="Normal 10 3 3 2 2 3" xfId="1086" xr:uid="{FC1FC809-3198-4705-B658-D2C1855683AD}"/>
    <cellStyle name="Normal 10 3 3 2 2 3 2" xfId="4447" xr:uid="{8A4B372F-6434-44B0-8F24-06C81A99EF07}"/>
    <cellStyle name="Normal 10 3 3 2 2 4" xfId="2576" xr:uid="{B79D3C14-4115-4F93-ABC0-7421918B59BA}"/>
    <cellStyle name="Normal 10 3 3 2 3" xfId="1087" xr:uid="{1C73A8D1-55A1-4E23-9B36-9BBC67EFA904}"/>
    <cellStyle name="Normal 10 3 3 2 3 2" xfId="1088" xr:uid="{B994839D-3F9A-4488-BCF6-D2E3E5482062}"/>
    <cellStyle name="Normal 10 3 3 2 3 2 2" xfId="4448" xr:uid="{FB14B9B7-4EAE-46FE-8A98-3B33670047C0}"/>
    <cellStyle name="Normal 10 3 3 2 3 3" xfId="2577" xr:uid="{173D39B8-2210-4C32-9F66-0FF875C94E5C}"/>
    <cellStyle name="Normal 10 3 3 2 3 4" xfId="2578" xr:uid="{C8C144A7-3D01-4F46-A6B6-5C39E6FF8EB0}"/>
    <cellStyle name="Normal 10 3 3 2 4" xfId="1089" xr:uid="{8519C4B6-4F32-403C-881A-78321CBC567A}"/>
    <cellStyle name="Normal 10 3 3 2 4 2" xfId="4449" xr:uid="{D314CD01-5F03-43A7-B2D8-670FF41749DD}"/>
    <cellStyle name="Normal 10 3 3 2 5" xfId="2579" xr:uid="{2801484D-FDBF-4A5A-B7F0-421AC4473167}"/>
    <cellStyle name="Normal 10 3 3 2 6" xfId="2580" xr:uid="{122CD4BA-7BC1-482B-BA78-AE9394CA1548}"/>
    <cellStyle name="Normal 10 3 3 3" xfId="252" xr:uid="{BF6345CE-D6E8-4EE6-BA47-5C0F964AD125}"/>
    <cellStyle name="Normal 10 3 3 3 2" xfId="1090" xr:uid="{5D9CFE0B-046E-4FB6-A09D-A9810135E45F}"/>
    <cellStyle name="Normal 10 3 3 3 2 2" xfId="1091" xr:uid="{9A0BCFD4-4A48-41E8-84E7-982CD44F0B2B}"/>
    <cellStyle name="Normal 10 3 3 3 2 2 2" xfId="4450" xr:uid="{C54A5E40-3223-4C7D-989C-DB592EF0755C}"/>
    <cellStyle name="Normal 10 3 3 3 2 3" xfId="2581" xr:uid="{C3C2FC4B-BBE1-443D-AE69-51DA34F49771}"/>
    <cellStyle name="Normal 10 3 3 3 2 4" xfId="2582" xr:uid="{A1A68F73-20C6-47E2-9BD6-1633F997FEBD}"/>
    <cellStyle name="Normal 10 3 3 3 3" xfId="1092" xr:uid="{757FA2B4-591E-40E5-8333-0DDC2F739066}"/>
    <cellStyle name="Normal 10 3 3 3 3 2" xfId="4451" xr:uid="{A13A7522-1943-407C-9D2D-C4456DE6ADC8}"/>
    <cellStyle name="Normal 10 3 3 3 4" xfId="2583" xr:uid="{7394048C-8CF9-4C9F-83FB-636D4C15CC6A}"/>
    <cellStyle name="Normal 10 3 3 3 5" xfId="2584" xr:uid="{410F88AE-E7E2-4214-87BE-F06A3662C383}"/>
    <cellStyle name="Normal 10 3 3 4" xfId="1093" xr:uid="{273B59AB-394F-46BE-97C4-86098D10897C}"/>
    <cellStyle name="Normal 10 3 3 4 2" xfId="1094" xr:uid="{9B2A2C5C-05DB-44DF-878D-53DE8F56F898}"/>
    <cellStyle name="Normal 10 3 3 4 2 2" xfId="4452" xr:uid="{2457C7A5-0C94-4CBC-834E-F68BA79C9003}"/>
    <cellStyle name="Normal 10 3 3 4 3" xfId="2585" xr:uid="{029061E9-107B-400F-9166-8909C7B6C8BD}"/>
    <cellStyle name="Normal 10 3 3 4 4" xfId="2586" xr:uid="{5DA0C53E-9287-4F4E-B87F-602A7C647D13}"/>
    <cellStyle name="Normal 10 3 3 5" xfId="1095" xr:uid="{388E22E8-AECE-4AA7-93A9-026E17422C45}"/>
    <cellStyle name="Normal 10 3 3 5 2" xfId="2587" xr:uid="{7B2AB647-9AD3-4FF9-A658-6660C7B62CC2}"/>
    <cellStyle name="Normal 10 3 3 5 3" xfId="2588" xr:uid="{98FA4C3C-4E96-4088-A26C-6812980B6B3F}"/>
    <cellStyle name="Normal 10 3 3 5 4" xfId="2589" xr:uid="{32937B2A-4A72-457E-BF89-96ADE9672C4E}"/>
    <cellStyle name="Normal 10 3 3 6" xfId="2590" xr:uid="{C4128ADF-D64C-4802-9656-3A2DCA097CD4}"/>
    <cellStyle name="Normal 10 3 3 7" xfId="2591" xr:uid="{416E250C-052D-4B55-A92C-0D0A5C7AB29A}"/>
    <cellStyle name="Normal 10 3 3 8" xfId="2592" xr:uid="{96FBFA49-0917-47D6-A6E6-28B70C7E51BB}"/>
    <cellStyle name="Normal 10 3 4" xfId="91" xr:uid="{31E1028F-603F-4F88-BF24-B2BADE8F80F2}"/>
    <cellStyle name="Normal 10 3 4 2" xfId="493" xr:uid="{FCB92526-96CB-4ECB-9574-D8A442261840}"/>
    <cellStyle name="Normal 10 3 4 2 2" xfId="494" xr:uid="{30262AB1-16F9-43C7-A517-159DB4A342AA}"/>
    <cellStyle name="Normal 10 3 4 2 2 2" xfId="1096" xr:uid="{939BE9B6-05D2-44A7-98CC-6EE1DD451F73}"/>
    <cellStyle name="Normal 10 3 4 2 2 2 2" xfId="1097" xr:uid="{2C74FE91-2D2F-4282-82A7-BB688A67A8E3}"/>
    <cellStyle name="Normal 10 3 4 2 2 3" xfId="1098" xr:uid="{8E34377B-D8E8-4541-B6A9-2096BE4ADC32}"/>
    <cellStyle name="Normal 10 3 4 2 2 4" xfId="2593" xr:uid="{8FD6D38C-403E-45AE-A097-BB5E81F0EB5E}"/>
    <cellStyle name="Normal 10 3 4 2 3" xfId="1099" xr:uid="{A4B2716A-9E6C-4968-A6BA-A7592A5A01D6}"/>
    <cellStyle name="Normal 10 3 4 2 3 2" xfId="1100" xr:uid="{6A40879E-86CF-4C2C-9272-8711D1F5F853}"/>
    <cellStyle name="Normal 10 3 4 2 4" xfId="1101" xr:uid="{E1C54846-2A9C-4BA0-8471-EFCD0080E062}"/>
    <cellStyle name="Normal 10 3 4 2 5" xfId="2594" xr:uid="{50CB2916-2D5C-41EE-A5A4-7BCEB9660800}"/>
    <cellStyle name="Normal 10 3 4 3" xfId="495" xr:uid="{4F0A2B50-E6EB-4123-9481-AB998F908318}"/>
    <cellStyle name="Normal 10 3 4 3 2" xfId="1102" xr:uid="{4FBD5E07-BC16-4B70-99D0-E2A6AA8EA76D}"/>
    <cellStyle name="Normal 10 3 4 3 2 2" xfId="1103" xr:uid="{C4D86F22-B5B9-442A-8314-30DCE0F51E35}"/>
    <cellStyle name="Normal 10 3 4 3 3" xfId="1104" xr:uid="{3FFE221A-8C08-48E3-8664-C76B461D52FF}"/>
    <cellStyle name="Normal 10 3 4 3 4" xfId="2595" xr:uid="{759249E3-D4E0-4123-920A-1DFD483C08B5}"/>
    <cellStyle name="Normal 10 3 4 4" xfId="1105" xr:uid="{BF1A9160-9B8A-4132-99BB-EA9409F98476}"/>
    <cellStyle name="Normal 10 3 4 4 2" xfId="1106" xr:uid="{C55E32D7-F881-44C3-B10B-DB31FE248190}"/>
    <cellStyle name="Normal 10 3 4 4 3" xfId="2596" xr:uid="{BE518E9E-D9EB-4869-A7C2-8F04415D54C9}"/>
    <cellStyle name="Normal 10 3 4 4 4" xfId="2597" xr:uid="{EDE716C4-8CC3-4385-BFC6-6C6CD6EDD304}"/>
    <cellStyle name="Normal 10 3 4 5" xfId="1107" xr:uid="{3FE0323A-399A-42B9-84A9-BA075BF84F91}"/>
    <cellStyle name="Normal 10 3 4 6" xfId="2598" xr:uid="{EC72DB6D-25D9-482E-8949-75A7868EE543}"/>
    <cellStyle name="Normal 10 3 4 7" xfId="2599" xr:uid="{57580361-8CB2-4D6C-A76E-6D332CA4BC01}"/>
    <cellStyle name="Normal 10 3 5" xfId="253" xr:uid="{D55A7392-D447-4AE8-B556-185A15D7D850}"/>
    <cellStyle name="Normal 10 3 5 2" xfId="496" xr:uid="{A6799CDA-8E7A-4088-8D30-CEB2E65761A8}"/>
    <cellStyle name="Normal 10 3 5 2 2" xfId="1108" xr:uid="{9519C29A-204C-49C3-A922-9CC95BD66A5C}"/>
    <cellStyle name="Normal 10 3 5 2 2 2" xfId="1109" xr:uid="{40F7E632-22C8-413F-AC16-9D2DF20BACF3}"/>
    <cellStyle name="Normal 10 3 5 2 3" xfId="1110" xr:uid="{D01F457B-6574-4D56-922F-B044812FDDED}"/>
    <cellStyle name="Normal 10 3 5 2 4" xfId="2600" xr:uid="{65A84B0A-3154-4119-B678-68331E4EA645}"/>
    <cellStyle name="Normal 10 3 5 3" xfId="1111" xr:uid="{42026D8A-F24E-4525-A269-FC735E124D9D}"/>
    <cellStyle name="Normal 10 3 5 3 2" xfId="1112" xr:uid="{8C3F3CAE-CF4A-49E0-99EF-2B005EE5A6A7}"/>
    <cellStyle name="Normal 10 3 5 3 3" xfId="2601" xr:uid="{8090E986-B787-4658-B54E-716E19642A65}"/>
    <cellStyle name="Normal 10 3 5 3 4" xfId="2602" xr:uid="{B9256194-E111-48DB-A964-BBD583A404A2}"/>
    <cellStyle name="Normal 10 3 5 4" xfId="1113" xr:uid="{7DF68905-A5AC-45DE-A176-C65AF73F2E13}"/>
    <cellStyle name="Normal 10 3 5 5" xfId="2603" xr:uid="{5EAADAF6-3D5D-4261-A3CB-A79B989875A2}"/>
    <cellStyle name="Normal 10 3 5 6" xfId="2604" xr:uid="{85FA18AC-6573-48E8-9199-578BBDD78130}"/>
    <cellStyle name="Normal 10 3 6" xfId="254" xr:uid="{D13B239C-DBD7-47C5-A77F-B01712856121}"/>
    <cellStyle name="Normal 10 3 6 2" xfId="1114" xr:uid="{7B7EAECF-3766-48FC-BB9F-A8CBE21FE5CB}"/>
    <cellStyle name="Normal 10 3 6 2 2" xfId="1115" xr:uid="{5F55B3E4-64BD-46ED-8373-639618FB8709}"/>
    <cellStyle name="Normal 10 3 6 2 3" xfId="2605" xr:uid="{2EF31884-0016-40C5-B85A-A7DA7467D487}"/>
    <cellStyle name="Normal 10 3 6 2 4" xfId="2606" xr:uid="{7EF93763-3B3B-40C6-ABF9-AD55345D73A1}"/>
    <cellStyle name="Normal 10 3 6 3" xfId="1116" xr:uid="{17DAC03E-3198-4641-B673-3DC343ACCEFE}"/>
    <cellStyle name="Normal 10 3 6 4" xfId="2607" xr:uid="{A0F8B455-F508-400B-AD3C-59734FA714F5}"/>
    <cellStyle name="Normal 10 3 6 5" xfId="2608" xr:uid="{DC970CAD-754B-4809-8966-4B904B7766C6}"/>
    <cellStyle name="Normal 10 3 7" xfId="1117" xr:uid="{59AE1009-82BC-4B77-AAFF-7A7F55F2D1C1}"/>
    <cellStyle name="Normal 10 3 7 2" xfId="1118" xr:uid="{F7BAEAA8-1F7E-40DB-ABA3-51484DB281D2}"/>
    <cellStyle name="Normal 10 3 7 3" xfId="2609" xr:uid="{B6D8F8A8-0C93-4E3F-8E3B-FE0319FD325D}"/>
    <cellStyle name="Normal 10 3 7 4" xfId="2610" xr:uid="{EBE9F9B6-F614-408D-8A5F-D4A6AFF659CB}"/>
    <cellStyle name="Normal 10 3 8" xfId="1119" xr:uid="{2AEE4EF6-E3A0-4D23-B454-7C8327491F33}"/>
    <cellStyle name="Normal 10 3 8 2" xfId="2611" xr:uid="{0FE4EFA9-08C4-4A5B-87C2-CCB3FD739D58}"/>
    <cellStyle name="Normal 10 3 8 3" xfId="2612" xr:uid="{5CC5D7D9-9A88-43FE-969B-83F508D09662}"/>
    <cellStyle name="Normal 10 3 8 4" xfId="2613" xr:uid="{DA321F1F-CE41-4A38-A2E6-DB813D7760C5}"/>
    <cellStyle name="Normal 10 3 9" xfId="2614" xr:uid="{218E4C4B-66D1-48C2-813D-F3175C644B7C}"/>
    <cellStyle name="Normal 10 4" xfId="92" xr:uid="{F619699D-472B-4749-B2D1-F92F49C67068}"/>
    <cellStyle name="Normal 10 4 10" xfId="2615" xr:uid="{AB2D7EAC-09A8-420A-8FA6-5E2DBF6460FB}"/>
    <cellStyle name="Normal 10 4 11" xfId="2616" xr:uid="{709E441D-52E0-435D-A29A-74B7EC27E962}"/>
    <cellStyle name="Normal 10 4 2" xfId="93" xr:uid="{0F018543-128D-4F40-BD90-23075CAE608A}"/>
    <cellStyle name="Normal 10 4 2 2" xfId="255" xr:uid="{2B44735A-95D0-497B-B368-D26B7284E274}"/>
    <cellStyle name="Normal 10 4 2 2 2" xfId="497" xr:uid="{7A258434-C4DD-4224-AD0D-B7B16C597995}"/>
    <cellStyle name="Normal 10 4 2 2 2 2" xfId="498" xr:uid="{B48DD858-282F-409B-93E9-35FA381E64AB}"/>
    <cellStyle name="Normal 10 4 2 2 2 2 2" xfId="1120" xr:uid="{4E4B8FF2-FC3A-4269-BAD4-FD134247EC85}"/>
    <cellStyle name="Normal 10 4 2 2 2 2 3" xfId="2617" xr:uid="{DCDEB95D-A951-462B-980C-205FBD37706E}"/>
    <cellStyle name="Normal 10 4 2 2 2 2 4" xfId="2618" xr:uid="{850A2D39-3E79-4959-BE7C-AE274268970A}"/>
    <cellStyle name="Normal 10 4 2 2 2 3" xfId="1121" xr:uid="{9EF9410A-FE7A-490D-874C-11F6AA64386F}"/>
    <cellStyle name="Normal 10 4 2 2 2 3 2" xfId="2619" xr:uid="{3147E54C-950F-4B01-A3ED-ADB66C6EA3B8}"/>
    <cellStyle name="Normal 10 4 2 2 2 3 3" xfId="2620" xr:uid="{48D2FF7D-1FCD-4D7F-B1E8-2A3C6218C01F}"/>
    <cellStyle name="Normal 10 4 2 2 2 3 4" xfId="2621" xr:uid="{1E3353CC-4811-4404-B367-1B4D00C9A399}"/>
    <cellStyle name="Normal 10 4 2 2 2 4" xfId="2622" xr:uid="{006EFB84-B555-4846-96FF-3FE7BAAFE2A9}"/>
    <cellStyle name="Normal 10 4 2 2 2 5" xfId="2623" xr:uid="{1CA9D282-254F-43DF-B404-06BDE1B0FEDA}"/>
    <cellStyle name="Normal 10 4 2 2 2 6" xfId="2624" xr:uid="{1A4F8381-B00E-4B5B-AD16-B6A4130F8B53}"/>
    <cellStyle name="Normal 10 4 2 2 3" xfId="499" xr:uid="{47469B01-593C-45E1-B736-340C645F4E21}"/>
    <cellStyle name="Normal 10 4 2 2 3 2" xfId="1122" xr:uid="{6EDC186B-B20C-465B-9890-863469C44433}"/>
    <cellStyle name="Normal 10 4 2 2 3 2 2" xfId="2625" xr:uid="{7EE71C1D-BC85-46C7-8EDF-3FE7A43EC192}"/>
    <cellStyle name="Normal 10 4 2 2 3 2 3" xfId="2626" xr:uid="{9C7E9D91-A47A-4488-8216-7BD5C0A8CE7B}"/>
    <cellStyle name="Normal 10 4 2 2 3 2 4" xfId="2627" xr:uid="{E21AE0F1-CAC1-4AED-9C4A-D5A74161C000}"/>
    <cellStyle name="Normal 10 4 2 2 3 3" xfId="2628" xr:uid="{06CEF25A-2D6D-45BC-884D-ADAE09D15006}"/>
    <cellStyle name="Normal 10 4 2 2 3 4" xfId="2629" xr:uid="{54075EC3-28F3-4785-9882-7286C8EDE0E5}"/>
    <cellStyle name="Normal 10 4 2 2 3 5" xfId="2630" xr:uid="{3589BA45-79BC-4276-BD08-395F42324ACF}"/>
    <cellStyle name="Normal 10 4 2 2 4" xfId="1123" xr:uid="{4176D9A7-B3D5-43B5-A86A-925731BF08DE}"/>
    <cellStyle name="Normal 10 4 2 2 4 2" xfId="2631" xr:uid="{69AB1D50-934D-4D67-AD17-593C532A805F}"/>
    <cellStyle name="Normal 10 4 2 2 4 3" xfId="2632" xr:uid="{6A41D9C2-795B-44C5-B295-528E831138AF}"/>
    <cellStyle name="Normal 10 4 2 2 4 4" xfId="2633" xr:uid="{A0F6B22F-1E2F-413E-8083-08455E4DD1CB}"/>
    <cellStyle name="Normal 10 4 2 2 5" xfId="2634" xr:uid="{C13CE415-BAC6-478C-A827-DEC3998BC114}"/>
    <cellStyle name="Normal 10 4 2 2 5 2" xfId="2635" xr:uid="{6D9ACA16-16D0-4CA9-B18C-FF7A807AC163}"/>
    <cellStyle name="Normal 10 4 2 2 5 3" xfId="2636" xr:uid="{056F181D-3D2D-43F2-B739-8A1B397807CE}"/>
    <cellStyle name="Normal 10 4 2 2 5 4" xfId="2637" xr:uid="{C79CA62E-937B-4A8B-862C-A07B2C693C2F}"/>
    <cellStyle name="Normal 10 4 2 2 6" xfId="2638" xr:uid="{70A35BCB-54BB-4C69-BDF1-DE7B324FDB33}"/>
    <cellStyle name="Normal 10 4 2 2 7" xfId="2639" xr:uid="{EEF1231B-12EC-4968-80DC-1B7BB6678AF1}"/>
    <cellStyle name="Normal 10 4 2 2 8" xfId="2640" xr:uid="{9BC4120A-D2C4-4F87-8269-0CC1E24D534A}"/>
    <cellStyle name="Normal 10 4 2 3" xfId="500" xr:uid="{5D97D835-1B6B-4BAF-9D0D-8B38F43784D2}"/>
    <cellStyle name="Normal 10 4 2 3 2" xfId="501" xr:uid="{468FFB7A-E5EF-445F-BA94-F3396B9A6EF3}"/>
    <cellStyle name="Normal 10 4 2 3 2 2" xfId="502" xr:uid="{B69A2707-4BEE-46E2-BE9F-D66A169319CE}"/>
    <cellStyle name="Normal 10 4 2 3 2 3" xfId="2641" xr:uid="{985C0197-D79D-47F3-8AC8-A14E58B02FB5}"/>
    <cellStyle name="Normal 10 4 2 3 2 4" xfId="2642" xr:uid="{1E0BB22C-EB6A-47C1-ACFE-FB51752866D2}"/>
    <cellStyle name="Normal 10 4 2 3 3" xfId="503" xr:uid="{4AB1FA68-8BF3-4508-A197-E0F93AE5639A}"/>
    <cellStyle name="Normal 10 4 2 3 3 2" xfId="2643" xr:uid="{1BF37908-2245-4586-99B0-2AECAE4FC87E}"/>
    <cellStyle name="Normal 10 4 2 3 3 3" xfId="2644" xr:uid="{07F4264C-C849-4208-B0BE-D7AC677EF23F}"/>
    <cellStyle name="Normal 10 4 2 3 3 4" xfId="2645" xr:uid="{49B39700-0111-4DE1-8677-05074353915D}"/>
    <cellStyle name="Normal 10 4 2 3 4" xfId="2646" xr:uid="{E4462C9C-E0D6-456B-8B66-3AFD86A49B62}"/>
    <cellStyle name="Normal 10 4 2 3 5" xfId="2647" xr:uid="{B8006120-9056-4487-91F0-79B4C3E6B5A4}"/>
    <cellStyle name="Normal 10 4 2 3 6" xfId="2648" xr:uid="{6F7D4568-6E6E-4121-9D70-84A23D4C77D4}"/>
    <cellStyle name="Normal 10 4 2 4" xfId="504" xr:uid="{5D754F6F-B05C-4BDD-993D-23151E328F8D}"/>
    <cellStyle name="Normal 10 4 2 4 2" xfId="505" xr:uid="{B20F3D93-68CC-4E2C-8E8B-9A2D2315EF05}"/>
    <cellStyle name="Normal 10 4 2 4 2 2" xfId="2649" xr:uid="{F0BB31A9-FFF6-4787-8E6A-5946DD1A96BB}"/>
    <cellStyle name="Normal 10 4 2 4 2 3" xfId="2650" xr:uid="{B39EA003-336C-4E1B-B353-69007B071D25}"/>
    <cellStyle name="Normal 10 4 2 4 2 4" xfId="2651" xr:uid="{D9A72BA6-7046-4668-9B2E-9E0BC357D729}"/>
    <cellStyle name="Normal 10 4 2 4 3" xfId="2652" xr:uid="{147A6279-FB9D-404E-BC33-650058E021A9}"/>
    <cellStyle name="Normal 10 4 2 4 4" xfId="2653" xr:uid="{F56ACD45-0606-4FF7-A615-785C5860F445}"/>
    <cellStyle name="Normal 10 4 2 4 5" xfId="2654" xr:uid="{F4A92A9A-6DA5-4BA1-9E45-1E4E7AB7B64C}"/>
    <cellStyle name="Normal 10 4 2 5" xfId="506" xr:uid="{E910DA4D-F390-47E0-8A8B-EDEF50492F48}"/>
    <cellStyle name="Normal 10 4 2 5 2" xfId="2655" xr:uid="{2F4D23AC-6BE9-4E80-9D98-D321C3DF04E5}"/>
    <cellStyle name="Normal 10 4 2 5 3" xfId="2656" xr:uid="{C0800719-2201-448C-AD85-0051C7F85BD5}"/>
    <cellStyle name="Normal 10 4 2 5 4" xfId="2657" xr:uid="{A67275B5-EDC0-475C-8B2B-FCDEED92335F}"/>
    <cellStyle name="Normal 10 4 2 6" xfId="2658" xr:uid="{E6452469-D429-4D9A-816A-2B2DEF86194D}"/>
    <cellStyle name="Normal 10 4 2 6 2" xfId="2659" xr:uid="{B8F2FCD9-D9FC-45E6-8D5B-DDC205F9BC4D}"/>
    <cellStyle name="Normal 10 4 2 6 3" xfId="2660" xr:uid="{91360284-5948-4F3C-9094-8FA8741ABBB4}"/>
    <cellStyle name="Normal 10 4 2 6 4" xfId="2661" xr:uid="{6A2999E5-2587-4480-8124-2DE949456650}"/>
    <cellStyle name="Normal 10 4 2 7" xfId="2662" xr:uid="{0C82F0A2-AE58-4C9E-BD4B-61798E146636}"/>
    <cellStyle name="Normal 10 4 2 8" xfId="2663" xr:uid="{B7D25479-731D-4E4B-872E-8542C00ECAE4}"/>
    <cellStyle name="Normal 10 4 2 9" xfId="2664" xr:uid="{ED8B1524-CD45-4B41-93D4-7D6516DA3D02}"/>
    <cellStyle name="Normal 10 4 3" xfId="256" xr:uid="{324F7486-FB7E-415A-832E-89C82B94D420}"/>
    <cellStyle name="Normal 10 4 3 2" xfId="507" xr:uid="{7E87C321-206D-47B3-B633-9CD2C1C9FE8B}"/>
    <cellStyle name="Normal 10 4 3 2 2" xfId="508" xr:uid="{6F6962B2-03CA-4205-BF99-64790E5A24F4}"/>
    <cellStyle name="Normal 10 4 3 2 2 2" xfId="1124" xr:uid="{1D7B78DF-6563-40A4-BACE-E9609A4CA787}"/>
    <cellStyle name="Normal 10 4 3 2 2 2 2" xfId="1125" xr:uid="{0607CF3C-E059-4A57-A554-D91DD9A3ABDB}"/>
    <cellStyle name="Normal 10 4 3 2 2 3" xfId="1126" xr:uid="{D59DE95B-1F6F-4556-9AEA-4107340F4409}"/>
    <cellStyle name="Normal 10 4 3 2 2 4" xfId="2665" xr:uid="{84EA177F-B07D-451F-9038-6A51F3462267}"/>
    <cellStyle name="Normal 10 4 3 2 3" xfId="1127" xr:uid="{31825A43-D795-456F-9381-92CC53D73F3F}"/>
    <cellStyle name="Normal 10 4 3 2 3 2" xfId="1128" xr:uid="{9098128C-CCFC-4AC6-8A86-059FA2E77DEE}"/>
    <cellStyle name="Normal 10 4 3 2 3 3" xfId="2666" xr:uid="{B8626E14-3941-4CB9-8D4A-70ED00791549}"/>
    <cellStyle name="Normal 10 4 3 2 3 4" xfId="2667" xr:uid="{1DDEF533-1869-4D36-8BB8-1A10316BBD93}"/>
    <cellStyle name="Normal 10 4 3 2 4" xfId="1129" xr:uid="{06293AB9-CCC1-4B94-BEE4-4E4F283EF33B}"/>
    <cellStyle name="Normal 10 4 3 2 5" xfId="2668" xr:uid="{83403366-D429-4BF8-8F19-826314AAC29A}"/>
    <cellStyle name="Normal 10 4 3 2 6" xfId="2669" xr:uid="{62A11AF5-2CC3-431D-BCF1-8F628FCB697D}"/>
    <cellStyle name="Normal 10 4 3 3" xfId="509" xr:uid="{A5A79887-8EA0-437F-BC7B-19C04317361A}"/>
    <cellStyle name="Normal 10 4 3 3 2" xfId="1130" xr:uid="{B7CDE0B0-A17F-489A-976F-9D7C2726F71D}"/>
    <cellStyle name="Normal 10 4 3 3 2 2" xfId="1131" xr:uid="{B2005072-43C3-448A-92A8-2F6025B907CF}"/>
    <cellStyle name="Normal 10 4 3 3 2 3" xfId="2670" xr:uid="{CBA4BDAF-4C37-4279-BC60-E0C16D955541}"/>
    <cellStyle name="Normal 10 4 3 3 2 4" xfId="2671" xr:uid="{182096F0-7860-4422-B373-1040BD9FED6D}"/>
    <cellStyle name="Normal 10 4 3 3 3" xfId="1132" xr:uid="{189FA9F8-F72B-4DED-AD7A-C49D5328F7FB}"/>
    <cellStyle name="Normal 10 4 3 3 4" xfId="2672" xr:uid="{B3EA06C2-6673-4FCE-9512-412141D3FC6C}"/>
    <cellStyle name="Normal 10 4 3 3 5" xfId="2673" xr:uid="{6178DC05-EAE7-4508-A00B-EF485B7F51D2}"/>
    <cellStyle name="Normal 10 4 3 4" xfId="1133" xr:uid="{02382810-90F2-4298-B8A1-79A52C355A5F}"/>
    <cellStyle name="Normal 10 4 3 4 2" xfId="1134" xr:uid="{058F03F7-83BE-4C03-8F74-F2D5C9FDBE04}"/>
    <cellStyle name="Normal 10 4 3 4 3" xfId="2674" xr:uid="{1678A5D2-01E1-4697-A4AB-2D3546EC186E}"/>
    <cellStyle name="Normal 10 4 3 4 4" xfId="2675" xr:uid="{35C96B57-50B1-4562-8FA1-6DA584253884}"/>
    <cellStyle name="Normal 10 4 3 5" xfId="1135" xr:uid="{9942C8C9-B3DB-4E54-BC46-A70433B3E193}"/>
    <cellStyle name="Normal 10 4 3 5 2" xfId="2676" xr:uid="{EEA6F556-D34F-4947-A9A9-F942185C9AAD}"/>
    <cellStyle name="Normal 10 4 3 5 3" xfId="2677" xr:uid="{F6729E13-6312-43DA-A8F2-6676284CAC7C}"/>
    <cellStyle name="Normal 10 4 3 5 4" xfId="2678" xr:uid="{7254D96D-E196-48DF-B5A1-DB8FC6F37D69}"/>
    <cellStyle name="Normal 10 4 3 6" xfId="2679" xr:uid="{63AFC878-25FA-4B11-AD9A-CA96168D6FA0}"/>
    <cellStyle name="Normal 10 4 3 7" xfId="2680" xr:uid="{B0AC946B-80C8-43AD-A8FB-A9272CE8810C}"/>
    <cellStyle name="Normal 10 4 3 8" xfId="2681" xr:uid="{36C78170-C98A-4EF3-ABA5-09EA96CB49EB}"/>
    <cellStyle name="Normal 10 4 4" xfId="257" xr:uid="{B9F1E187-CDAB-4AE5-8D62-2B58DD9ED64A}"/>
    <cellStyle name="Normal 10 4 4 2" xfId="510" xr:uid="{C906D9A2-CE12-42B2-A41B-3129A8AA2F85}"/>
    <cellStyle name="Normal 10 4 4 2 2" xfId="511" xr:uid="{364D2D67-9543-4FCA-957B-4E7096FBDD9D}"/>
    <cellStyle name="Normal 10 4 4 2 2 2" xfId="1136" xr:uid="{12778927-8507-4E7F-A294-336BD24A55AD}"/>
    <cellStyle name="Normal 10 4 4 2 2 3" xfId="2682" xr:uid="{0A56DBDA-AE0C-45CA-8D64-D0D5A09A442C}"/>
    <cellStyle name="Normal 10 4 4 2 2 4" xfId="2683" xr:uid="{CD0EAEC9-E9FF-4E29-A0B3-F30ED1765445}"/>
    <cellStyle name="Normal 10 4 4 2 3" xfId="1137" xr:uid="{03954875-B70D-43B1-8C2D-7F87F35CE8A0}"/>
    <cellStyle name="Normal 10 4 4 2 4" xfId="2684" xr:uid="{D5EA7DE6-9E55-4BBD-AE40-5ED0ED62203C}"/>
    <cellStyle name="Normal 10 4 4 2 5" xfId="2685" xr:uid="{93F9A3F8-CADF-4FCB-8B5D-86AD69175199}"/>
    <cellStyle name="Normal 10 4 4 3" xfId="512" xr:uid="{D9D0F832-B9B0-4503-9110-E735DE34568E}"/>
    <cellStyle name="Normal 10 4 4 3 2" xfId="1138" xr:uid="{84AF05A6-14D9-4AF6-8DF8-2B2A13D34B82}"/>
    <cellStyle name="Normal 10 4 4 3 3" xfId="2686" xr:uid="{8043258A-CD9B-492E-937A-ADE969F23968}"/>
    <cellStyle name="Normal 10 4 4 3 4" xfId="2687" xr:uid="{753A7B20-3A65-4E6F-AE79-97BACA9B89A7}"/>
    <cellStyle name="Normal 10 4 4 4" xfId="1139" xr:uid="{872A684A-0DBF-4AA5-A680-89B013E59EE9}"/>
    <cellStyle name="Normal 10 4 4 4 2" xfId="2688" xr:uid="{3E2B9827-A758-4A2F-A5F4-17D503923CF7}"/>
    <cellStyle name="Normal 10 4 4 4 3" xfId="2689" xr:uid="{D3D64B88-3D21-45CD-B78A-A0D3DC6CC61A}"/>
    <cellStyle name="Normal 10 4 4 4 4" xfId="2690" xr:uid="{F2AEA44D-5013-420F-9AF8-962E37356C85}"/>
    <cellStyle name="Normal 10 4 4 5" xfId="2691" xr:uid="{65024CDD-5B84-42A9-A734-660ED1CD5BF4}"/>
    <cellStyle name="Normal 10 4 4 6" xfId="2692" xr:uid="{060851BA-469F-467B-A0F3-327BA61DF12D}"/>
    <cellStyle name="Normal 10 4 4 7" xfId="2693" xr:uid="{6D5234C3-3C40-49F8-AEED-BD675A0B3A9C}"/>
    <cellStyle name="Normal 10 4 5" xfId="258" xr:uid="{CCB3CC02-3AC5-47F1-8B1F-97B10882FA5F}"/>
    <cellStyle name="Normal 10 4 5 2" xfId="513" xr:uid="{673E5469-706C-4F13-86F5-D3142BE7968D}"/>
    <cellStyle name="Normal 10 4 5 2 2" xfId="1140" xr:uid="{A6087D68-987C-44C9-8598-12F366CEEE58}"/>
    <cellStyle name="Normal 10 4 5 2 3" xfId="2694" xr:uid="{75BF3EAE-E847-48AB-A175-EA2285363396}"/>
    <cellStyle name="Normal 10 4 5 2 4" xfId="2695" xr:uid="{AD6B3375-9D06-4E32-BF65-1B8E0238DE33}"/>
    <cellStyle name="Normal 10 4 5 3" xfId="1141" xr:uid="{AD92ABA4-75F0-4F07-ABC8-0CC97BA45FE4}"/>
    <cellStyle name="Normal 10 4 5 3 2" xfId="2696" xr:uid="{9040FD76-B12C-4ED5-830C-E6F3D4D5FE6A}"/>
    <cellStyle name="Normal 10 4 5 3 3" xfId="2697" xr:uid="{C3D0376C-B8ED-43C8-BE23-D4136294A192}"/>
    <cellStyle name="Normal 10 4 5 3 4" xfId="2698" xr:uid="{4D1BD21C-6E70-4D0A-8194-F1A00D4AFA10}"/>
    <cellStyle name="Normal 10 4 5 4" xfId="2699" xr:uid="{53C049B7-1322-413B-9ED2-87C8618E53FB}"/>
    <cellStyle name="Normal 10 4 5 5" xfId="2700" xr:uid="{C011907A-7EB2-469A-92D7-59972AA2BE04}"/>
    <cellStyle name="Normal 10 4 5 6" xfId="2701" xr:uid="{546F7FF9-9475-4F05-81E1-FEABB66DEB5D}"/>
    <cellStyle name="Normal 10 4 6" xfId="514" xr:uid="{889B39C1-3463-47CD-9D12-65D81CFD24F9}"/>
    <cellStyle name="Normal 10 4 6 2" xfId="1142" xr:uid="{F80ADAD3-C305-4386-93FB-31976FE14457}"/>
    <cellStyle name="Normal 10 4 6 2 2" xfId="2702" xr:uid="{A7E369FB-3295-45F3-9E7D-3F0E4A849C63}"/>
    <cellStyle name="Normal 10 4 6 2 3" xfId="2703" xr:uid="{2A3E495F-A0C6-4155-950F-752CEAF9AE92}"/>
    <cellStyle name="Normal 10 4 6 2 4" xfId="2704" xr:uid="{283FC8F7-DCC9-4CC7-A22A-20084C098A11}"/>
    <cellStyle name="Normal 10 4 6 3" xfId="2705" xr:uid="{A2A35C9D-B3C3-491A-8760-FF872688F3A6}"/>
    <cellStyle name="Normal 10 4 6 4" xfId="2706" xr:uid="{A9BA3496-3C84-4D5C-8977-9B1CD2F32563}"/>
    <cellStyle name="Normal 10 4 6 5" xfId="2707" xr:uid="{CF8157FE-2735-4AFF-B05B-69BA14084D5D}"/>
    <cellStyle name="Normal 10 4 7" xfId="1143" xr:uid="{8DF30975-CE17-4658-A077-B78482EB96E1}"/>
    <cellStyle name="Normal 10 4 7 2" xfId="2708" xr:uid="{E6231D9E-A368-417C-9167-7E0EC0F99CDB}"/>
    <cellStyle name="Normal 10 4 7 3" xfId="2709" xr:uid="{BF2F30B3-BCF2-4F61-BF34-62A161238C0D}"/>
    <cellStyle name="Normal 10 4 7 4" xfId="2710" xr:uid="{0C8EAD8B-F440-4A25-AF06-535CBD8369C9}"/>
    <cellStyle name="Normal 10 4 8" xfId="2711" xr:uid="{D0985293-6147-48A2-8A58-A201AE622D02}"/>
    <cellStyle name="Normal 10 4 8 2" xfId="2712" xr:uid="{07E2FDE5-7C5C-4335-849F-DA3618CBAEF0}"/>
    <cellStyle name="Normal 10 4 8 3" xfId="2713" xr:uid="{895EB2CB-C876-4FF2-B92E-E739AE6F9DF1}"/>
    <cellStyle name="Normal 10 4 8 4" xfId="2714" xr:uid="{162D3CD4-E64A-486B-A096-6BFCC346E2FF}"/>
    <cellStyle name="Normal 10 4 9" xfId="2715" xr:uid="{025ED416-33AC-4CF9-A8C5-EE5B62F7B58C}"/>
    <cellStyle name="Normal 10 5" xfId="94" xr:uid="{20B8C253-8E2A-42C7-A715-38FC5D9DA25E}"/>
    <cellStyle name="Normal 10 5 2" xfId="95" xr:uid="{E77B39A7-DDF0-4914-BCC0-ED7449F565E8}"/>
    <cellStyle name="Normal 10 5 2 2" xfId="259" xr:uid="{38C3B9A6-D52D-4D54-8D5E-07F0F60F0A30}"/>
    <cellStyle name="Normal 10 5 2 2 2" xfId="515" xr:uid="{17F15EB6-AF41-4A86-B159-B08816EAA82C}"/>
    <cellStyle name="Normal 10 5 2 2 2 2" xfId="1144" xr:uid="{612C371A-5A73-4929-9B7A-0FBC4BF9048D}"/>
    <cellStyle name="Normal 10 5 2 2 2 3" xfId="2716" xr:uid="{848AD563-F7C4-4BFF-9E58-EC7493D51950}"/>
    <cellStyle name="Normal 10 5 2 2 2 4" xfId="2717" xr:uid="{2131D56F-7603-4546-BF3B-DE65E81D46B4}"/>
    <cellStyle name="Normal 10 5 2 2 3" xfId="1145" xr:uid="{3B15D4C1-0247-481B-A131-6D327BD7EA23}"/>
    <cellStyle name="Normal 10 5 2 2 3 2" xfId="2718" xr:uid="{65ECAF75-6969-4C45-AE18-AE7F24117D2D}"/>
    <cellStyle name="Normal 10 5 2 2 3 3" xfId="2719" xr:uid="{276B7FEE-9AEF-4EB4-A145-06EF5CF0569C}"/>
    <cellStyle name="Normal 10 5 2 2 3 4" xfId="2720" xr:uid="{59D124C6-AC48-42C9-A541-6B89F53C5D21}"/>
    <cellStyle name="Normal 10 5 2 2 4" xfId="2721" xr:uid="{C8139A2C-9D98-4CF0-9C8A-550A5D88F1C5}"/>
    <cellStyle name="Normal 10 5 2 2 5" xfId="2722" xr:uid="{E81D1BA6-B6E5-404C-8449-C3CFCA6CECF6}"/>
    <cellStyle name="Normal 10 5 2 2 6" xfId="2723" xr:uid="{CB1216EA-69A4-49B3-BEC2-C7624005EDC2}"/>
    <cellStyle name="Normal 10 5 2 3" xfId="516" xr:uid="{A8675778-F1AF-4DC6-9B9F-850ABB0F428E}"/>
    <cellStyle name="Normal 10 5 2 3 2" xfId="1146" xr:uid="{84411BA0-AFDB-44D9-BB8C-A916E4C71458}"/>
    <cellStyle name="Normal 10 5 2 3 2 2" xfId="2724" xr:uid="{9B36FB05-C95D-46A3-9005-03EC3E08E307}"/>
    <cellStyle name="Normal 10 5 2 3 2 3" xfId="2725" xr:uid="{87F30F28-7D8C-4523-851C-99EA26DE46FD}"/>
    <cellStyle name="Normal 10 5 2 3 2 4" xfId="2726" xr:uid="{5A774BF0-5CE2-477A-A8C8-C2DE23B6902F}"/>
    <cellStyle name="Normal 10 5 2 3 3" xfId="2727" xr:uid="{1D97DB38-D280-40D2-80E0-55DE23374AB6}"/>
    <cellStyle name="Normal 10 5 2 3 4" xfId="2728" xr:uid="{2660AA60-989C-4F46-8932-9DF538FE9DCE}"/>
    <cellStyle name="Normal 10 5 2 3 5" xfId="2729" xr:uid="{0CE34905-8612-4200-BB1B-A72B56345623}"/>
    <cellStyle name="Normal 10 5 2 4" xfId="1147" xr:uid="{E39F1740-F82F-4414-9A6D-055D7B823EC4}"/>
    <cellStyle name="Normal 10 5 2 4 2" xfId="2730" xr:uid="{605B7B58-48EC-444E-B3A4-0BC5A3EA1962}"/>
    <cellStyle name="Normal 10 5 2 4 3" xfId="2731" xr:uid="{3FE7DCA5-35E6-4098-AE4F-7203CCCEFD86}"/>
    <cellStyle name="Normal 10 5 2 4 4" xfId="2732" xr:uid="{691F8227-7A34-4E31-9844-B8F947D1B8A5}"/>
    <cellStyle name="Normal 10 5 2 5" xfId="2733" xr:uid="{0D77D926-1535-4301-9A2C-85EEE68795A5}"/>
    <cellStyle name="Normal 10 5 2 5 2" xfId="2734" xr:uid="{BC509799-5E5A-41AC-B519-4B5FD6208172}"/>
    <cellStyle name="Normal 10 5 2 5 3" xfId="2735" xr:uid="{1AFF1EE6-814F-4686-82C7-8F89443B134D}"/>
    <cellStyle name="Normal 10 5 2 5 4" xfId="2736" xr:uid="{16095469-C87D-4D98-A1DD-CD9CF208E0E3}"/>
    <cellStyle name="Normal 10 5 2 6" xfId="2737" xr:uid="{E1510309-B070-4B23-B114-FBDA2E62C8A5}"/>
    <cellStyle name="Normal 10 5 2 7" xfId="2738" xr:uid="{8699D788-0F3F-432A-AC79-4B5799934494}"/>
    <cellStyle name="Normal 10 5 2 8" xfId="2739" xr:uid="{38162E0E-B76A-4FC2-9100-A52B51976B7F}"/>
    <cellStyle name="Normal 10 5 3" xfId="260" xr:uid="{B1DF7975-DE46-4661-8F7A-ECAA8FE002C6}"/>
    <cellStyle name="Normal 10 5 3 2" xfId="517" xr:uid="{A152F832-6363-467C-AF67-449F05B344BB}"/>
    <cellStyle name="Normal 10 5 3 2 2" xfId="518" xr:uid="{512B6C55-C932-46A9-ADD6-5F196C7E0FAC}"/>
    <cellStyle name="Normal 10 5 3 2 3" xfId="2740" xr:uid="{6378A978-F902-47BC-8D03-0F799ECEA8C5}"/>
    <cellStyle name="Normal 10 5 3 2 4" xfId="2741" xr:uid="{F9FE8394-BB37-495E-9F31-C620A46B5C26}"/>
    <cellStyle name="Normal 10 5 3 3" xfId="519" xr:uid="{6452EF15-7D15-4AE0-AA26-3A710CCD6A3F}"/>
    <cellStyle name="Normal 10 5 3 3 2" xfId="2742" xr:uid="{7643F154-06E3-4C96-B508-56E08205AF3F}"/>
    <cellStyle name="Normal 10 5 3 3 3" xfId="2743" xr:uid="{FDDFFB79-607C-46D3-A907-680B7FB3AD6E}"/>
    <cellStyle name="Normal 10 5 3 3 4" xfId="2744" xr:uid="{E1D7E63F-CC55-4F34-AB36-6618510B785B}"/>
    <cellStyle name="Normal 10 5 3 4" xfId="2745" xr:uid="{6D41CF0F-104B-4271-B88B-6E597D42737B}"/>
    <cellStyle name="Normal 10 5 3 5" xfId="2746" xr:uid="{1007109C-4B50-458C-9078-F4FCF95D4500}"/>
    <cellStyle name="Normal 10 5 3 6" xfId="2747" xr:uid="{3F1D2CE2-0277-47FA-9A4D-C2582618C223}"/>
    <cellStyle name="Normal 10 5 4" xfId="261" xr:uid="{0089013D-295F-472D-B7A7-6AA52F70188B}"/>
    <cellStyle name="Normal 10 5 4 2" xfId="520" xr:uid="{9AEE74E7-DC73-49B5-8E4B-6EAF565D51C0}"/>
    <cellStyle name="Normal 10 5 4 2 2" xfId="2748" xr:uid="{D3FFAC64-D8D4-451A-A3CA-3A46200054AD}"/>
    <cellStyle name="Normal 10 5 4 2 3" xfId="2749" xr:uid="{AB1B5079-A01E-411F-BA46-009BF707E397}"/>
    <cellStyle name="Normal 10 5 4 2 4" xfId="2750" xr:uid="{982342E7-1641-477E-A7A4-CA02C1950C16}"/>
    <cellStyle name="Normal 10 5 4 3" xfId="2751" xr:uid="{5B85F9C9-65D1-4FB1-9AB9-F183B2E2F179}"/>
    <cellStyle name="Normal 10 5 4 4" xfId="2752" xr:uid="{DCCD986C-F814-4366-8440-FA2EAAB085A0}"/>
    <cellStyle name="Normal 10 5 4 5" xfId="2753" xr:uid="{3099F8B6-ABD1-4F2B-B9CD-B53D000E8D94}"/>
    <cellStyle name="Normal 10 5 5" xfId="521" xr:uid="{62BA471E-B1CB-4004-8866-F589DB6EC358}"/>
    <cellStyle name="Normal 10 5 5 2" xfId="2754" xr:uid="{DE39F740-F26D-464A-AE32-FD25B3CFC759}"/>
    <cellStyle name="Normal 10 5 5 3" xfId="2755" xr:uid="{7543057D-7E6B-4AF9-90C4-63A45597C14D}"/>
    <cellStyle name="Normal 10 5 5 4" xfId="2756" xr:uid="{1A5FF5BD-2086-47AD-AB42-7EA94C8C6A83}"/>
    <cellStyle name="Normal 10 5 6" xfId="2757" xr:uid="{982848BE-F894-41A3-B09A-7F710D03CD4F}"/>
    <cellStyle name="Normal 10 5 6 2" xfId="2758" xr:uid="{CB218863-917E-4E92-82BC-ADF8274FC357}"/>
    <cellStyle name="Normal 10 5 6 3" xfId="2759" xr:uid="{5F3C89C3-C71E-4770-B5E7-3B05B15C651E}"/>
    <cellStyle name="Normal 10 5 6 4" xfId="2760" xr:uid="{703FA639-9785-4E64-8E3B-859680927722}"/>
    <cellStyle name="Normal 10 5 7" xfId="2761" xr:uid="{FB80E835-F0D7-4404-B2D4-36378397D242}"/>
    <cellStyle name="Normal 10 5 8" xfId="2762" xr:uid="{CFE99CC9-DB9E-4CA8-853D-FE9032755850}"/>
    <cellStyle name="Normal 10 5 9" xfId="2763" xr:uid="{1D2C9A01-B0C9-44E5-B812-62C74EC5CFEE}"/>
    <cellStyle name="Normal 10 6" xfId="96" xr:uid="{BCF45E55-1C42-4F5B-9E6B-839925A05ABE}"/>
    <cellStyle name="Normal 10 6 2" xfId="262" xr:uid="{0C81F381-0D4E-4CA5-B32C-B08BB2BC2B8B}"/>
    <cellStyle name="Normal 10 6 2 2" xfId="522" xr:uid="{891155A4-A072-4993-A49C-10CBA84B9B9D}"/>
    <cellStyle name="Normal 10 6 2 2 2" xfId="1148" xr:uid="{FFECCB8C-13D5-4EF0-B1CA-E6C41186A6CF}"/>
    <cellStyle name="Normal 10 6 2 2 2 2" xfId="1149" xr:uid="{E4B5E762-914A-4550-92DB-5CD3F8D13F5D}"/>
    <cellStyle name="Normal 10 6 2 2 3" xfId="1150" xr:uid="{1A0D7A3F-2463-4C38-B861-DE6931350775}"/>
    <cellStyle name="Normal 10 6 2 2 4" xfId="2764" xr:uid="{03DCA132-A20B-4AEE-A0BF-6CE56FAD6A72}"/>
    <cellStyle name="Normal 10 6 2 3" xfId="1151" xr:uid="{1FC541C2-EC27-46BA-A6C8-B56D3DC2C095}"/>
    <cellStyle name="Normal 10 6 2 3 2" xfId="1152" xr:uid="{27315366-245B-40AF-81B2-617C2CF515EE}"/>
    <cellStyle name="Normal 10 6 2 3 3" xfId="2765" xr:uid="{A13FF198-6DCF-4526-BD0D-CD84556750CD}"/>
    <cellStyle name="Normal 10 6 2 3 4" xfId="2766" xr:uid="{4FB1F734-3DA1-40B3-A9A3-BD2C3289413E}"/>
    <cellStyle name="Normal 10 6 2 4" xfId="1153" xr:uid="{22954F02-CFA7-4E17-9399-07550D90FC42}"/>
    <cellStyle name="Normal 10 6 2 5" xfId="2767" xr:uid="{4FDE9A50-0B39-4DDB-9F5E-3D36C21445EC}"/>
    <cellStyle name="Normal 10 6 2 6" xfId="2768" xr:uid="{EA4448B5-B09B-4B19-AC63-30794F37B34E}"/>
    <cellStyle name="Normal 10 6 3" xfId="523" xr:uid="{4CF001B0-3026-47E9-803E-CE79C66625DA}"/>
    <cellStyle name="Normal 10 6 3 2" xfId="1154" xr:uid="{684E0F39-3201-46ED-B55E-B3B0C0BC7FE0}"/>
    <cellStyle name="Normal 10 6 3 2 2" xfId="1155" xr:uid="{7C284D88-5844-4B60-8621-745B1705A552}"/>
    <cellStyle name="Normal 10 6 3 2 3" xfId="2769" xr:uid="{597A8A83-0632-4F27-81CC-B0DBCE498357}"/>
    <cellStyle name="Normal 10 6 3 2 4" xfId="2770" xr:uid="{7CFCC01A-70E8-4C33-B84C-99957998569A}"/>
    <cellStyle name="Normal 10 6 3 3" xfId="1156" xr:uid="{9ACBA880-D456-4D94-A1A8-7BC962D705B7}"/>
    <cellStyle name="Normal 10 6 3 4" xfId="2771" xr:uid="{13D80A1B-C55F-4238-B768-691941565ACE}"/>
    <cellStyle name="Normal 10 6 3 5" xfId="2772" xr:uid="{09A069CD-5909-418E-8246-10E5A3C1D430}"/>
    <cellStyle name="Normal 10 6 4" xfId="1157" xr:uid="{88086BBC-F9B7-4271-BAC3-C3E4FE8FF42E}"/>
    <cellStyle name="Normal 10 6 4 2" xfId="1158" xr:uid="{00DD4278-039B-4ADF-893E-630682C3C9E1}"/>
    <cellStyle name="Normal 10 6 4 3" xfId="2773" xr:uid="{7167E1CD-77EA-4C91-AC87-F3719792EA6F}"/>
    <cellStyle name="Normal 10 6 4 4" xfId="2774" xr:uid="{FFD20256-D98A-4F79-9514-4B223C9A61FC}"/>
    <cellStyle name="Normal 10 6 5" xfId="1159" xr:uid="{C86CA77A-9B32-4D92-803E-AAA671CC0CD9}"/>
    <cellStyle name="Normal 10 6 5 2" xfId="2775" xr:uid="{CDB9DF84-543E-428B-B609-FF26514DF381}"/>
    <cellStyle name="Normal 10 6 5 3" xfId="2776" xr:uid="{11062781-28EB-4786-9C44-BE386F520668}"/>
    <cellStyle name="Normal 10 6 5 4" xfId="2777" xr:uid="{109D12E9-927C-4F4F-8DEF-83DBD9D6B0F8}"/>
    <cellStyle name="Normal 10 6 6" xfId="2778" xr:uid="{77894DA2-07AE-4536-A666-4DAB220732B8}"/>
    <cellStyle name="Normal 10 6 7" xfId="2779" xr:uid="{0D7D9D8F-C81D-46F6-8851-E49A11387BA0}"/>
    <cellStyle name="Normal 10 6 8" xfId="2780" xr:uid="{A4EA945E-14E6-4ECD-9236-5F69DA17995F}"/>
    <cellStyle name="Normal 10 7" xfId="263" xr:uid="{675AE9F7-FD0E-4596-B04D-44237D21DD23}"/>
    <cellStyle name="Normal 10 7 2" xfId="524" xr:uid="{0F453F50-D550-4033-9C88-55272DF92EE5}"/>
    <cellStyle name="Normal 10 7 2 2" xfId="525" xr:uid="{2250A61F-8987-4401-BF85-6547D027F1C2}"/>
    <cellStyle name="Normal 10 7 2 2 2" xfId="1160" xr:uid="{1652E309-0B85-46F7-A59E-A41E2D588DE7}"/>
    <cellStyle name="Normal 10 7 2 2 3" xfId="2781" xr:uid="{AD745F04-ACD4-44E7-AD3C-9476C86BCD5B}"/>
    <cellStyle name="Normal 10 7 2 2 4" xfId="2782" xr:uid="{14EEF9AE-1F12-475F-849F-621E642754FE}"/>
    <cellStyle name="Normal 10 7 2 3" xfId="1161" xr:uid="{8331D201-F1AE-4AE7-B7A6-3E5CCDBE41C3}"/>
    <cellStyle name="Normal 10 7 2 4" xfId="2783" xr:uid="{6AADE6C6-8593-4961-B5C6-252A45F5A423}"/>
    <cellStyle name="Normal 10 7 2 5" xfId="2784" xr:uid="{AC0CDAC3-6245-4327-851A-161EE26B9E72}"/>
    <cellStyle name="Normal 10 7 3" xfId="526" xr:uid="{2F4CF095-AE49-47AA-9740-F790B9DF2B53}"/>
    <cellStyle name="Normal 10 7 3 2" xfId="1162" xr:uid="{CDD16665-F725-494E-BEA9-168869829881}"/>
    <cellStyle name="Normal 10 7 3 3" xfId="2785" xr:uid="{FE7A8262-EA39-4CE9-8863-E9862C4BDF81}"/>
    <cellStyle name="Normal 10 7 3 4" xfId="2786" xr:uid="{05F3B1B2-9FAD-45EC-8BF4-77C236581C0A}"/>
    <cellStyle name="Normal 10 7 4" xfId="1163" xr:uid="{D27B7EB3-CF53-4E98-BEBA-E0062FECDAA5}"/>
    <cellStyle name="Normal 10 7 4 2" xfId="2787" xr:uid="{11ABA971-505C-4D60-9C05-24C9A43BAF06}"/>
    <cellStyle name="Normal 10 7 4 3" xfId="2788" xr:uid="{FBFE55F5-9F80-471B-8FA2-4003098F6860}"/>
    <cellStyle name="Normal 10 7 4 4" xfId="2789" xr:uid="{14FBF702-3EE5-4A63-B540-63C9F1D0D0A7}"/>
    <cellStyle name="Normal 10 7 5" xfId="2790" xr:uid="{C8310FDB-DA2E-4722-99EC-81F8FAE41497}"/>
    <cellStyle name="Normal 10 7 6" xfId="2791" xr:uid="{688C32C3-1649-4A3F-BA7B-0A8A93F152CC}"/>
    <cellStyle name="Normal 10 7 7" xfId="2792" xr:uid="{1CCE25C8-A196-4E72-9960-09990777F18C}"/>
    <cellStyle name="Normal 10 8" xfId="264" xr:uid="{F4797900-50FE-4C8F-9133-683039072291}"/>
    <cellStyle name="Normal 10 8 2" xfId="527" xr:uid="{17D3382A-566B-4212-AB43-324BE46B9693}"/>
    <cellStyle name="Normal 10 8 2 2" xfId="1164" xr:uid="{12EE828F-7B08-4247-AB94-2F970EC8F1E3}"/>
    <cellStyle name="Normal 10 8 2 3" xfId="2793" xr:uid="{09A0CECD-F324-4C41-94D0-E3102B912155}"/>
    <cellStyle name="Normal 10 8 2 4" xfId="2794" xr:uid="{B6DFE7C4-646C-4D9A-AEA0-E789E97222DB}"/>
    <cellStyle name="Normal 10 8 3" xfId="1165" xr:uid="{442CDDE3-45B9-489B-A7A1-9DE844861495}"/>
    <cellStyle name="Normal 10 8 3 2" xfId="2795" xr:uid="{299B9232-BFBF-468F-9046-404EE72FE6DC}"/>
    <cellStyle name="Normal 10 8 3 3" xfId="2796" xr:uid="{11B3D1A7-CCE0-4AC6-A510-44B1A4E62422}"/>
    <cellStyle name="Normal 10 8 3 4" xfId="2797" xr:uid="{DDFB46A1-B47B-482B-B77D-B4D4F976839F}"/>
    <cellStyle name="Normal 10 8 4" xfId="2798" xr:uid="{542201A0-C073-419F-A7B5-95F280FCFF42}"/>
    <cellStyle name="Normal 10 8 5" xfId="2799" xr:uid="{80EA9CB0-6E97-4CC7-B670-3B9BB9C2B6F5}"/>
    <cellStyle name="Normal 10 8 6" xfId="2800" xr:uid="{9A96AA38-C57C-4FE8-963F-982C12201B5F}"/>
    <cellStyle name="Normal 10 9" xfId="265" xr:uid="{CA9B937C-0550-45AA-A53D-EE21004A413A}"/>
    <cellStyle name="Normal 10 9 2" xfId="1166" xr:uid="{868A8E92-E2EC-4F30-8BED-562B215C8242}"/>
    <cellStyle name="Normal 10 9 2 2" xfId="2801" xr:uid="{05DFD6B8-CA63-4592-8C50-0B2C16C625A4}"/>
    <cellStyle name="Normal 10 9 2 2 2" xfId="4330" xr:uid="{4C881544-4E28-4684-B02E-03C743B42DD6}"/>
    <cellStyle name="Normal 10 9 2 2 3" xfId="4679" xr:uid="{96E3421C-DF25-47D0-9160-B30DE4C50350}"/>
    <cellStyle name="Normal 10 9 2 3" xfId="2802" xr:uid="{382F3DA8-CCD3-404A-ADE8-ADC2C586589A}"/>
    <cellStyle name="Normal 10 9 2 4" xfId="2803" xr:uid="{9768EDAF-68B3-4BE3-9177-B5D4C7F4C81E}"/>
    <cellStyle name="Normal 10 9 3" xfId="2804" xr:uid="{1F8A6110-637E-47B0-B611-A748BD600DE7}"/>
    <cellStyle name="Normal 10 9 3 2" xfId="5343" xr:uid="{4D59ED35-8229-4493-A427-4E04BF5544B9}"/>
    <cellStyle name="Normal 10 9 4" xfId="2805" xr:uid="{37B20FAB-81F0-4DB4-B55F-24298875ED3E}"/>
    <cellStyle name="Normal 10 9 4 2" xfId="4562" xr:uid="{F1A866A5-7B5F-4D6B-B6CF-7E71D452C8B3}"/>
    <cellStyle name="Normal 10 9 4 3" xfId="4680" xr:uid="{18CA33B9-8253-4139-BF5F-8E64434BC5B2}"/>
    <cellStyle name="Normal 10 9 4 4" xfId="4600" xr:uid="{3CDEB402-6884-4A39-A90D-0362F77DCABB}"/>
    <cellStyle name="Normal 10 9 5" xfId="2806" xr:uid="{6E9AA74A-D352-45C0-8EC5-155D7A49D01D}"/>
    <cellStyle name="Normal 11" xfId="44" xr:uid="{C5EB0239-0249-4033-AE15-252176E48FD0}"/>
    <cellStyle name="Normal 11 2" xfId="266" xr:uid="{18D82329-86C7-405B-ACB0-E9EDA48D0010}"/>
    <cellStyle name="Normal 11 2 2" xfId="4647" xr:uid="{50469D08-5814-4B20-AC04-62D242EEDF77}"/>
    <cellStyle name="Normal 11 3" xfId="4335" xr:uid="{5B4F6747-4809-44D7-84F3-C694360E7ED5}"/>
    <cellStyle name="Normal 11 3 2" xfId="4541" xr:uid="{F836D914-2F8E-4DAB-BEB2-4D6238750503}"/>
    <cellStyle name="Normal 11 3 3" xfId="4724" xr:uid="{C3814B80-86B0-42A1-9420-176AF1C78B68}"/>
    <cellStyle name="Normal 11 3 4" xfId="4701" xr:uid="{EA014DC3-5C5B-464E-AF8B-ED46D1211807}"/>
    <cellStyle name="Normal 12" xfId="45" xr:uid="{07804AC5-0117-46CB-8704-B2142843E891}"/>
    <cellStyle name="Normal 12 2" xfId="267" xr:uid="{6914E977-6464-422C-A67B-F67194CE082B}"/>
    <cellStyle name="Normal 12 2 2" xfId="4648" xr:uid="{C1AF7C33-6E45-41B7-8F0C-7173F6BBDA90}"/>
    <cellStyle name="Normal 12 3" xfId="4542" xr:uid="{FC643801-6F16-4447-BE5B-E064EC309254}"/>
    <cellStyle name="Normal 13" xfId="46" xr:uid="{DCBC72F9-B098-4009-9A17-8471E7FD0A4E}"/>
    <cellStyle name="Normal 13 2" xfId="47" xr:uid="{9693306F-6A31-4384-A380-7BA1CFD866B5}"/>
    <cellStyle name="Normal 13 2 2" xfId="268" xr:uid="{81611E2D-E9C3-4256-8F78-0F178DD7744F}"/>
    <cellStyle name="Normal 13 2 2 2" xfId="4649" xr:uid="{EA8BBCA1-23E8-47AD-84D4-A07F7250E9CA}"/>
    <cellStyle name="Normal 13 2 3" xfId="4337" xr:uid="{F4044177-5AE6-49CC-BF83-362A98847593}"/>
    <cellStyle name="Normal 13 2 3 2" xfId="4543" xr:uid="{125FD9C8-939B-474B-B338-81499F5B1DB8}"/>
    <cellStyle name="Normal 13 2 3 3" xfId="4725" xr:uid="{E4D285A4-867F-4891-AF34-FC3100DCC2CD}"/>
    <cellStyle name="Normal 13 2 3 4" xfId="4702" xr:uid="{D51A6884-5744-44B5-AAB0-66C1A36C950B}"/>
    <cellStyle name="Normal 13 3" xfId="269" xr:uid="{C456594E-C0A2-4E33-89D7-D93791CACBE9}"/>
    <cellStyle name="Normal 13 3 2" xfId="4421" xr:uid="{0AEC1FAE-D059-462C-B5A2-A7BDC0D995E0}"/>
    <cellStyle name="Normal 13 3 3" xfId="4338" xr:uid="{3391163D-696F-4B2B-8D7B-59FC2168358C}"/>
    <cellStyle name="Normal 13 3 4" xfId="4566" xr:uid="{2860DD2A-000F-4D97-8B9B-0E4FE005D99B}"/>
    <cellStyle name="Normal 13 3 5" xfId="4726" xr:uid="{4D76A85B-B4B2-495F-AA54-1A4E9C85D5F4}"/>
    <cellStyle name="Normal 13 4" xfId="4339" xr:uid="{2007198F-D831-43EA-A0BB-85BCF9286A4E}"/>
    <cellStyle name="Normal 13 5" xfId="4336" xr:uid="{B9EEFCC6-49AB-401C-BDB7-C69EADB4D411}"/>
    <cellStyle name="Normal 14" xfId="48" xr:uid="{8B477819-E3B4-4B13-A027-5620616412C4}"/>
    <cellStyle name="Normal 14 18" xfId="4341" xr:uid="{4C43A8E5-EA9A-4B2E-9402-3D600CB168C4}"/>
    <cellStyle name="Normal 14 2" xfId="270" xr:uid="{05991088-13A3-4E88-ACD1-0120FFA67835}"/>
    <cellStyle name="Normal 14 2 2" xfId="430" xr:uid="{026F5143-9ADF-4E61-82AF-814F3CD73AA3}"/>
    <cellStyle name="Normal 14 2 2 2" xfId="431" xr:uid="{CDF828B6-FAF3-4ACC-839B-B1A2AD830396}"/>
    <cellStyle name="Normal 14 2 3" xfId="432" xr:uid="{324B24F4-0D24-4A0D-82B4-03B11A87BEA1}"/>
    <cellStyle name="Normal 14 3" xfId="433" xr:uid="{7AF9D2BB-68E7-4FF8-BDB4-59D01CAB8FE5}"/>
    <cellStyle name="Normal 14 3 2" xfId="4650" xr:uid="{8463ED05-C1D4-43D1-99B0-335C6A7350FB}"/>
    <cellStyle name="Normal 14 4" xfId="4340" xr:uid="{F95B1F81-D1F4-4B11-8C62-162631CFFD04}"/>
    <cellStyle name="Normal 14 4 2" xfId="4544" xr:uid="{69FE1A01-03AE-46F7-8E38-97221B93467F}"/>
    <cellStyle name="Normal 14 4 3" xfId="4727" xr:uid="{8849612F-9BC7-4FC8-953B-5CCAF71BA3DF}"/>
    <cellStyle name="Normal 14 4 4" xfId="4703" xr:uid="{919698A8-66EC-468D-B141-EB9484F9C977}"/>
    <cellStyle name="Normal 15" xfId="49" xr:uid="{99ADB70F-8A4F-49D3-9748-007DEC86FB54}"/>
    <cellStyle name="Normal 15 2" xfId="50" xr:uid="{452A66DE-6748-4EC2-A7BE-FAC41E9F844C}"/>
    <cellStyle name="Normal 15 2 2" xfId="271" xr:uid="{1F39B020-ECC3-4062-8BC6-A0E83EA100FD}"/>
    <cellStyle name="Normal 15 2 2 2" xfId="4453" xr:uid="{D1563343-9374-4EAD-A00D-00ED168923F1}"/>
    <cellStyle name="Normal 15 2 3" xfId="4546" xr:uid="{B5276B5B-7E97-4732-9CE0-BC1D7DE267DC}"/>
    <cellStyle name="Normal 15 3" xfId="272" xr:uid="{D80418A1-8647-44BE-B541-CE61EFF5AA2B}"/>
    <cellStyle name="Normal 15 3 2" xfId="4422" xr:uid="{4FD10CD1-3139-407E-956F-612E9EC7DA2F}"/>
    <cellStyle name="Normal 15 3 3" xfId="4343" xr:uid="{0937E063-D06C-495D-8CAC-D33183A9EAB1}"/>
    <cellStyle name="Normal 15 3 4" xfId="4567" xr:uid="{5BEFEF27-AB09-4595-B855-798E1500F2AC}"/>
    <cellStyle name="Normal 15 3 5" xfId="4729" xr:uid="{9E365572-43E1-4474-B78D-57CE98EBC8D7}"/>
    <cellStyle name="Normal 15 4" xfId="4342" xr:uid="{DE2B231F-7EEC-494D-A8C0-B3E70702D15D}"/>
    <cellStyle name="Normal 15 4 2" xfId="4545" xr:uid="{C7F47E21-22B3-4CC0-BA13-8724B63848D9}"/>
    <cellStyle name="Normal 15 4 3" xfId="4728" xr:uid="{27268FEC-4547-4D15-89CA-9DC99D3A355B}"/>
    <cellStyle name="Normal 15 4 4" xfId="4704" xr:uid="{043835CD-27CF-4479-871C-B73083D0DE03}"/>
    <cellStyle name="Normal 16" xfId="51" xr:uid="{296244DC-7E0D-44D0-A59D-A9A55E4DEEE9}"/>
    <cellStyle name="Normal 16 2" xfId="273" xr:uid="{D46C8277-CCB9-4979-834D-DEEFE19AC1EB}"/>
    <cellStyle name="Normal 16 2 2" xfId="4423" xr:uid="{B65079F6-BAC4-4D55-B66B-B2F92894CEFD}"/>
    <cellStyle name="Normal 16 2 3" xfId="4344" xr:uid="{70E292C3-F602-4E00-90C9-23E5E9E6FD1B}"/>
    <cellStyle name="Normal 16 2 4" xfId="4568" xr:uid="{713D4117-1AD8-4799-95D7-66F585F841AF}"/>
    <cellStyle name="Normal 16 2 5" xfId="4730" xr:uid="{2E4ECC41-7CAB-46BF-9903-3623F58845A1}"/>
    <cellStyle name="Normal 16 3" xfId="274" xr:uid="{574559DA-497F-422E-AD11-7815DCFC97A1}"/>
    <cellStyle name="Normal 17" xfId="52" xr:uid="{84E36353-D6DB-4C34-9673-7B3A3C556E83}"/>
    <cellStyle name="Normal 17 2" xfId="275" xr:uid="{2D7C033A-D552-4E33-99A1-C53C97E888D8}"/>
    <cellStyle name="Normal 17 2 2" xfId="4424" xr:uid="{F54E8987-7183-402D-B8C4-9751595358BE}"/>
    <cellStyle name="Normal 17 2 3" xfId="4346" xr:uid="{7D220EFE-40D4-49E7-8DD5-4DC00174362D}"/>
    <cellStyle name="Normal 17 2 4" xfId="4569" xr:uid="{1B0A6A4A-F4AD-4775-A1D0-13F4EF50EC92}"/>
    <cellStyle name="Normal 17 2 5" xfId="4731" xr:uid="{221FFE6E-F342-4781-80F8-C187F964AC75}"/>
    <cellStyle name="Normal 17 3" xfId="4347" xr:uid="{C3252AF5-0453-44E4-A2AF-DD0A143946B1}"/>
    <cellStyle name="Normal 17 4" xfId="4345" xr:uid="{C73BC1D5-0EBF-4954-9A27-A7F6E1D77E52}"/>
    <cellStyle name="Normal 18" xfId="53" xr:uid="{C633CC2D-7085-4C76-AA7E-94FEFD35B52E}"/>
    <cellStyle name="Normal 18 2" xfId="276" xr:uid="{15267BB9-E247-4408-8E18-5576A1CCE45A}"/>
    <cellStyle name="Normal 18 2 2" xfId="4454" xr:uid="{154AB60C-9A9B-4778-A8D6-3D625916ABF1}"/>
    <cellStyle name="Normal 18 3" xfId="4348" xr:uid="{9DECF4E7-F5E4-42E0-82A0-59714033B581}"/>
    <cellStyle name="Normal 18 3 2" xfId="4547" xr:uid="{CB5F5950-402E-413D-A4B2-0B6B029F4485}"/>
    <cellStyle name="Normal 18 3 3" xfId="4732" xr:uid="{D193AC91-1A32-4CDC-8018-CECA9CEB6538}"/>
    <cellStyle name="Normal 18 3 4" xfId="4705" xr:uid="{4E60DB5E-0F3F-4324-9923-BF7A7EDC2E49}"/>
    <cellStyle name="Normal 19" xfId="54" xr:uid="{2FE514F4-735D-4412-B667-96955764154C}"/>
    <cellStyle name="Normal 19 2" xfId="55" xr:uid="{34EA892D-81E5-4F0E-BD9C-8D6DAEA5EEF0}"/>
    <cellStyle name="Normal 19 2 2" xfId="277" xr:uid="{F3B795E7-C878-4E90-87B2-3B6FEF485521}"/>
    <cellStyle name="Normal 19 2 2 2" xfId="4651" xr:uid="{C8E92731-EFA9-4445-9F8A-12B2ECB2CD17}"/>
    <cellStyle name="Normal 19 2 3" xfId="4549" xr:uid="{F512CF98-B3B1-4693-A45D-7A310520064D}"/>
    <cellStyle name="Normal 19 3" xfId="278" xr:uid="{1EA38476-E9D9-4195-B501-9764CFFE715C}"/>
    <cellStyle name="Normal 19 3 2" xfId="4652" xr:uid="{51E23C5A-558F-4E71-9B87-2099E53992D7}"/>
    <cellStyle name="Normal 19 4" xfId="4548" xr:uid="{C0A210A3-3B77-4A7F-98E4-1096C5184B5C}"/>
    <cellStyle name="Normal 2" xfId="3" xr:uid="{0035700C-F3A5-4A6F-B63A-5CE25669DEE2}"/>
    <cellStyle name="Normal 2 2" xfId="56" xr:uid="{09ED8A30-524D-463E-9271-4B009B74F38E}"/>
    <cellStyle name="Normal 2 2 2" xfId="57" xr:uid="{C7800F75-AE60-453A-9338-0A807A631651}"/>
    <cellStyle name="Normal 2 2 2 2" xfId="279" xr:uid="{5DE142ED-40B5-4177-9BCB-671D2CCE2AA6}"/>
    <cellStyle name="Normal 2 2 2 2 2" xfId="4655" xr:uid="{6A4A9307-E526-4717-BDC2-A756F7FEE9B3}"/>
    <cellStyle name="Normal 2 2 2 3" xfId="4551" xr:uid="{31D94542-DA9D-4EFF-BDBD-3DC2E65EEF2A}"/>
    <cellStyle name="Normal 2 2 3" xfId="280" xr:uid="{2136383E-D8C6-43ED-B644-460C91377B65}"/>
    <cellStyle name="Normal 2 2 3 2" xfId="4455" xr:uid="{59676564-B1E0-42F8-8C86-F0A191876846}"/>
    <cellStyle name="Normal 2 2 3 2 2" xfId="4585" xr:uid="{976B2FF0-070D-4BB8-B901-6151D44F9A4F}"/>
    <cellStyle name="Normal 2 2 3 2 2 2" xfId="4656" xr:uid="{F1B89484-0025-46D9-BEE2-02F3A0550332}"/>
    <cellStyle name="Normal 2 2 3 2 2 3" xfId="5350" xr:uid="{3F28531F-5839-4637-97C9-41FC20CC43E1}"/>
    <cellStyle name="Normal 2 2 3 2 3" xfId="4750" xr:uid="{FE9231F0-41E9-4F46-9C92-EE06D7245CBF}"/>
    <cellStyle name="Normal 2 2 3 2 4" xfId="5305" xr:uid="{75294A36-98F5-4DEE-8936-1D4FA88D09F6}"/>
    <cellStyle name="Normal 2 2 3 3" xfId="4435" xr:uid="{CC9D6D89-40F2-42D2-B1FB-184750952014}"/>
    <cellStyle name="Normal 2 2 3 4" xfId="4706" xr:uid="{059CD2A0-73EE-4346-864C-0B69466EAFF0}"/>
    <cellStyle name="Normal 2 2 3 5" xfId="4695" xr:uid="{E19721E1-E659-4B17-9364-8CCD6D8AD535}"/>
    <cellStyle name="Normal 2 2 4" xfId="4349" xr:uid="{310FC36E-2394-4747-8D07-3B8BCC44C58D}"/>
    <cellStyle name="Normal 2 2 4 2" xfId="4550" xr:uid="{9BD0D4D8-ED70-4382-875C-770516118FF2}"/>
    <cellStyle name="Normal 2 2 4 3" xfId="4733" xr:uid="{1AE753A3-AD39-4AA1-90A0-4F265945C054}"/>
    <cellStyle name="Normal 2 2 4 4" xfId="4707" xr:uid="{F489DAB6-8584-4D0F-8CAF-B091830F0D0D}"/>
    <cellStyle name="Normal 2 2 5" xfId="4654" xr:uid="{199F8D42-0439-409E-9D2A-6EB6A20892A5}"/>
    <cellStyle name="Normal 2 2 6" xfId="4753" xr:uid="{4048F695-CACD-4F2C-B6C5-48DCA7F0E920}"/>
    <cellStyle name="Normal 2 3" xfId="58" xr:uid="{E5C1C377-9ADF-4F70-8D7A-8398A9688031}"/>
    <cellStyle name="Normal 2 3 2" xfId="59" xr:uid="{B35FD539-5CCD-4AE7-BCA3-DAABBCFDC38D}"/>
    <cellStyle name="Normal 2 3 2 2" xfId="281" xr:uid="{9FE8DA1C-88BF-470A-B5AF-22FEC6EF35C1}"/>
    <cellStyle name="Normal 2 3 2 2 2" xfId="4657" xr:uid="{3B0005D5-4FF2-4E96-85C9-FB5B65FD0D48}"/>
    <cellStyle name="Normal 2 3 2 3" xfId="4351" xr:uid="{60DD14DF-2A6C-49AB-B2FA-D029B0A24356}"/>
    <cellStyle name="Normal 2 3 2 3 2" xfId="4553" xr:uid="{EE42EC24-5010-45B7-9FD0-6F3389242583}"/>
    <cellStyle name="Normal 2 3 2 3 3" xfId="4735" xr:uid="{B3E9B8A4-06C4-44B2-98BC-3E2DC16DB8FE}"/>
    <cellStyle name="Normal 2 3 2 3 4" xfId="4708" xr:uid="{C8CB6D5E-73AF-417D-A597-F84D6E751135}"/>
    <cellStyle name="Normal 2 3 3" xfId="60" xr:uid="{B723E3FA-0DDB-408E-8084-D7CD24893A6D}"/>
    <cellStyle name="Normal 2 3 4" xfId="61" xr:uid="{A29086B7-9649-4860-A5BB-AB313764CF17}"/>
    <cellStyle name="Normal 2 3 5" xfId="185" xr:uid="{AD365B62-CD24-41C7-86F8-96FBFCC4EEF7}"/>
    <cellStyle name="Normal 2 3 5 2" xfId="4658" xr:uid="{67DFDEBD-EDDD-4CE8-B920-3D48AF9A761F}"/>
    <cellStyle name="Normal 2 3 6" xfId="4350" xr:uid="{D9BC127B-3712-4C12-A7B7-556AC00131CE}"/>
    <cellStyle name="Normal 2 3 6 2" xfId="4552" xr:uid="{D7DC6EE5-2ED7-4B0B-B08C-97A725A10B6F}"/>
    <cellStyle name="Normal 2 3 6 3" xfId="4734" xr:uid="{642E9451-970F-4197-A6A1-92BCC2BF881E}"/>
    <cellStyle name="Normal 2 3 6 4" xfId="4709" xr:uid="{B1A1CD47-15D5-40DE-A746-5C020DEDF50A}"/>
    <cellStyle name="Normal 2 3 7" xfId="5318" xr:uid="{82397DF9-553C-4CA3-84DD-BE6EED63C613}"/>
    <cellStyle name="Normal 2 4" xfId="62" xr:uid="{8B524D19-B4C3-43F2-819B-D0FE0B2D27D7}"/>
    <cellStyle name="Normal 2 4 2" xfId="63" xr:uid="{BCF54E82-134D-4CAD-94FA-93F60C3B9B1A}"/>
    <cellStyle name="Normal 2 4 3" xfId="282" xr:uid="{223280C8-0616-4AAE-A8F0-79044F14114F}"/>
    <cellStyle name="Normal 2 4 3 2" xfId="4659" xr:uid="{021228DD-7E4B-4A12-BB43-8A22A2E028DA}"/>
    <cellStyle name="Normal 2 4 3 3" xfId="4673" xr:uid="{3D15BDBE-5B70-44E8-9EE4-6E468BA783E4}"/>
    <cellStyle name="Normal 2 4 4" xfId="4554" xr:uid="{83CA8045-045B-4572-B711-8444DCF630E6}"/>
    <cellStyle name="Normal 2 4 5" xfId="4754" xr:uid="{7FF4853C-98FD-4024-9FA6-6BD7BB31C1FD}"/>
    <cellStyle name="Normal 2 4 6" xfId="4752" xr:uid="{F8DA6F44-7AB6-48B3-803E-C19CA1105A04}"/>
    <cellStyle name="Normal 2 5" xfId="184" xr:uid="{6CA033A3-BD74-4A85-A629-944F3591C6C0}"/>
    <cellStyle name="Normal 2 5 2" xfId="284" xr:uid="{27265426-9E0A-4037-B3E0-2C47842E0159}"/>
    <cellStyle name="Normal 2 5 2 2" xfId="2505" xr:uid="{EA2A8AAF-3981-424B-89D8-539A3A5C0D7F}"/>
    <cellStyle name="Normal 2 5 3" xfId="283" xr:uid="{0131994C-87EB-4B13-8F75-EB5D5BD9B86F}"/>
    <cellStyle name="Normal 2 5 3 2" xfId="4586" xr:uid="{9B8D70EF-4F7C-403D-A18F-A8F7AE6A8BF6}"/>
    <cellStyle name="Normal 2 5 3 3" xfId="4746" xr:uid="{725C2E01-AA27-4F3F-ADF5-FE425C35F89C}"/>
    <cellStyle name="Normal 2 5 3 4" xfId="5302" xr:uid="{599EEC5A-0E07-4764-AEB2-DCC463C92A78}"/>
    <cellStyle name="Normal 2 5 4" xfId="4660" xr:uid="{A8585395-A26B-47F5-822A-1D366229B656}"/>
    <cellStyle name="Normal 2 5 5" xfId="4615" xr:uid="{1077DF64-34FE-4928-9D82-1F4D8D9D2ED3}"/>
    <cellStyle name="Normal 2 5 6" xfId="4614" xr:uid="{F28F323D-CA7A-4721-A6BC-04E8A575088C}"/>
    <cellStyle name="Normal 2 5 7" xfId="4749" xr:uid="{53B23416-134C-403B-B9F6-E029C3C54F86}"/>
    <cellStyle name="Normal 2 5 8" xfId="4719" xr:uid="{47098DC1-553C-4A81-A774-4D81EC9ED17A}"/>
    <cellStyle name="Normal 2 6" xfId="285" xr:uid="{0CFC5968-A040-4508-BC5A-BB476F129598}"/>
    <cellStyle name="Normal 2 6 2" xfId="286" xr:uid="{43D27F9F-C457-463C-A77C-7E0B68169185}"/>
    <cellStyle name="Normal 2 6 3" xfId="452" xr:uid="{587D78BB-0310-4A3A-87E4-74C6882F7406}"/>
    <cellStyle name="Normal 2 6 3 2" xfId="5335" xr:uid="{3C54D74B-9072-43A5-A05D-3FE2E29A2174}"/>
    <cellStyle name="Normal 2 6 4" xfId="4661" xr:uid="{3BAA1D5B-07DA-4449-B3F7-AA6A6F23984F}"/>
    <cellStyle name="Normal 2 6 5" xfId="4612" xr:uid="{9DB46497-AE8F-4E0F-B01B-D37F4DD3BDA4}"/>
    <cellStyle name="Normal 2 6 5 2" xfId="4710" xr:uid="{EC424D6B-5A7D-466C-8869-94D37EDE501C}"/>
    <cellStyle name="Normal 2 6 6" xfId="4598" xr:uid="{E311ECF0-FCE1-4C03-9383-A650DC37D633}"/>
    <cellStyle name="Normal 2 6 7" xfId="5322" xr:uid="{7D3C60AB-9D65-4F81-BBA8-D47A493F0058}"/>
    <cellStyle name="Normal 2 6 8" xfId="5331" xr:uid="{01ECA92F-B131-4CF1-9ECB-FFA17E2341A3}"/>
    <cellStyle name="Normal 2 7" xfId="287" xr:uid="{B28CB08A-2232-4AED-AF39-7131A54A41E9}"/>
    <cellStyle name="Normal 2 7 2" xfId="4456" xr:uid="{EC2D4C0F-C679-47CF-86C0-2FA634777DF3}"/>
    <cellStyle name="Normal 2 7 3" xfId="4662" xr:uid="{76163228-9E0F-4A58-8544-ADDF5B404528}"/>
    <cellStyle name="Normal 2 7 4" xfId="5303" xr:uid="{0617A7DC-4B10-4DB3-8FAA-C2C3AB5CA6E5}"/>
    <cellStyle name="Normal 2 8" xfId="4508" xr:uid="{C2CA83E3-5659-442D-A01D-09C48BBBD93B}"/>
    <cellStyle name="Normal 2 9" xfId="4653" xr:uid="{C6284077-C13E-409B-87D7-1275BCC7BD67}"/>
    <cellStyle name="Normal 20" xfId="434" xr:uid="{39601CAA-87F8-44B6-99DD-3F82774C4472}"/>
    <cellStyle name="Normal 20 2" xfId="435" xr:uid="{70DAC1F5-6193-4F20-83E5-5D2206609319}"/>
    <cellStyle name="Normal 20 2 2" xfId="436" xr:uid="{F7B90454-64AE-47BA-9A0C-6CB67E6F9A2B}"/>
    <cellStyle name="Normal 20 2 2 2" xfId="4425" xr:uid="{8FB7781F-7ADD-4E35-BA16-010F4E7C93C4}"/>
    <cellStyle name="Normal 20 2 2 3" xfId="4417" xr:uid="{176DCB66-DF71-4C9E-8913-901DFABA17A6}"/>
    <cellStyle name="Normal 20 2 2 4" xfId="4582" xr:uid="{F33F7027-59E1-492A-A0CA-11FBFF249B6D}"/>
    <cellStyle name="Normal 20 2 2 5" xfId="4744" xr:uid="{4340BB22-2A36-4CF5-9527-93246095E65F}"/>
    <cellStyle name="Normal 20 2 3" xfId="4420" xr:uid="{86E74FA7-7DB6-41D2-AFA8-C9BAC3950423}"/>
    <cellStyle name="Normal 20 2 4" xfId="4416" xr:uid="{670EC65A-4D89-43A0-BB38-E605B5DD9C70}"/>
    <cellStyle name="Normal 20 2 5" xfId="4581" xr:uid="{1A04474E-D5EF-486F-9DD7-01B400E01C1D}"/>
    <cellStyle name="Normal 20 2 6" xfId="4743" xr:uid="{552EB50E-A8A9-4FBA-B870-A5D09EAA162C}"/>
    <cellStyle name="Normal 20 3" xfId="1167" xr:uid="{20079160-7D06-4613-9346-C1EC3597008D}"/>
    <cellStyle name="Normal 20 3 2" xfId="4457" xr:uid="{9CD21D00-5EE4-40E0-91D4-8E6A2005E0FA}"/>
    <cellStyle name="Normal 20 4" xfId="4352" xr:uid="{CCBBE602-803A-4B1D-A122-107C9A6F133B}"/>
    <cellStyle name="Normal 20 4 2" xfId="4555" xr:uid="{3CC7C8A9-FF48-49D2-9B56-D917CBAA4C26}"/>
    <cellStyle name="Normal 20 4 3" xfId="4736" xr:uid="{6159DAE6-A0C8-449E-8C56-C4B4088210D9}"/>
    <cellStyle name="Normal 20 4 4" xfId="4711" xr:uid="{2F327EAD-8B8E-4019-864B-43EC061384D6}"/>
    <cellStyle name="Normal 20 5" xfId="4433" xr:uid="{3BA09C3B-AA67-40E7-A540-103CE7735FA9}"/>
    <cellStyle name="Normal 20 5 2" xfId="5328" xr:uid="{35B80AC9-EB61-4B4E-B584-040BC71BC513}"/>
    <cellStyle name="Normal 20 6" xfId="4587" xr:uid="{71C2BE12-EFB9-4A9E-833F-DB9FC1C3D59E}"/>
    <cellStyle name="Normal 20 7" xfId="4696" xr:uid="{237E0898-3C5D-470D-8479-F46CA4821CC1}"/>
    <cellStyle name="Normal 20 8" xfId="4717" xr:uid="{B2F5120C-8AE5-4CF9-999E-9FF31473B663}"/>
    <cellStyle name="Normal 20 9" xfId="4716" xr:uid="{44D1FC7C-DA97-4B8D-9867-E055A40B4B64}"/>
    <cellStyle name="Normal 21" xfId="437" xr:uid="{E4D7CEBD-4FCF-417C-ACBF-4D3C474470C0}"/>
    <cellStyle name="Normal 21 2" xfId="438" xr:uid="{C39B2667-3F63-4F0A-A17E-2764C0D4CF10}"/>
    <cellStyle name="Normal 21 2 2" xfId="439" xr:uid="{B21C6F0A-425E-491C-8833-E3338C2F97F1}"/>
    <cellStyle name="Normal 21 3" xfId="4353" xr:uid="{85A2F9F9-9BB5-487B-90C3-22BC41085AE5}"/>
    <cellStyle name="Normal 21 3 2" xfId="4459" xr:uid="{798963F1-F3DF-48B6-B6BB-1536330F4E48}"/>
    <cellStyle name="Normal 21 3 3" xfId="4458" xr:uid="{12D79732-E265-4866-9414-5838C9AC1101}"/>
    <cellStyle name="Normal 21 4" xfId="4570" xr:uid="{321B4537-B437-4441-BA4F-B1331D03B96E}"/>
    <cellStyle name="Normal 21 5" xfId="4737" xr:uid="{A0F5CB33-F255-4FF8-8646-45B2091870F1}"/>
    <cellStyle name="Normal 22" xfId="440" xr:uid="{916534D9-0402-4575-B801-69658AA6CBD9}"/>
    <cellStyle name="Normal 22 2" xfId="441" xr:uid="{DDF9C17A-DEAF-4B76-A879-7CF25F1AA906}"/>
    <cellStyle name="Normal 22 3" xfId="4310" xr:uid="{F3D906E6-0A10-4B46-92E6-F3EB9DE41832}"/>
    <cellStyle name="Normal 22 3 2" xfId="4354" xr:uid="{FB7E2515-F4D1-4335-9C0A-9065F17706AE}"/>
    <cellStyle name="Normal 22 3 2 2" xfId="4461" xr:uid="{131AD547-7A0F-4E28-8898-AFC830632B66}"/>
    <cellStyle name="Normal 22 3 3" xfId="4460" xr:uid="{B9CC059F-F6ED-42A8-8EE8-66D44B7BFFF6}"/>
    <cellStyle name="Normal 22 3 4" xfId="4691" xr:uid="{2910DFD9-7C75-4252-BA64-C419BB7B8169}"/>
    <cellStyle name="Normal 22 4" xfId="4313" xr:uid="{F6DD800D-1F1D-44D9-9F56-5A0CEEFE10C7}"/>
    <cellStyle name="Normal 22 4 2" xfId="4431" xr:uid="{994793DF-E9E5-4106-9769-960CDD9B6ACC}"/>
    <cellStyle name="Normal 22 4 3" xfId="4571" xr:uid="{6A5108B3-3208-4ECC-A017-D6E2F2DA06AE}"/>
    <cellStyle name="Normal 22 4 3 2" xfId="4590" xr:uid="{0C1C46DB-155A-469D-A55B-6E6703D4CC57}"/>
    <cellStyle name="Normal 22 4 3 2 2" xfId="5352" xr:uid="{90CCBC05-D40D-4859-9778-A4D0AEA9D451}"/>
    <cellStyle name="Normal 22 4 3 3" xfId="4748" xr:uid="{7879FDC5-2013-4190-8294-A4D8BA8EA23C}"/>
    <cellStyle name="Normal 22 4 3 4" xfId="5338" xr:uid="{64AD4E83-16FF-49CD-A669-EDA4B8EA72B5}"/>
    <cellStyle name="Normal 22 4 3 5" xfId="5334" xr:uid="{BCF86A44-9CD1-4C47-9F71-BC59F6581B46}"/>
    <cellStyle name="Normal 22 4 4" xfId="4692" xr:uid="{84F918B0-0EED-4AAA-A49F-571DB5A0B4FE}"/>
    <cellStyle name="Normal 22 4 5" xfId="4604" xr:uid="{71F3611C-25A2-4E53-97A7-DAB1CB23C1A9}"/>
    <cellStyle name="Normal 22 4 5 2" xfId="5351" xr:uid="{8F361CB3-0435-4FE7-9E15-E09700FF6C1D}"/>
    <cellStyle name="Normal 22 4 6" xfId="4595" xr:uid="{B4147EDB-B0DE-4F19-ABCD-363832D464FB}"/>
    <cellStyle name="Normal 22 4 7" xfId="4594" xr:uid="{0EFC5125-F58D-4F5B-B0E5-071CFC9FE76B}"/>
    <cellStyle name="Normal 22 4 8" xfId="4593" xr:uid="{DAE77C6B-EE94-4058-BD45-0921475E2B73}"/>
    <cellStyle name="Normal 22 4 9" xfId="4592" xr:uid="{7E54FFD7-14CC-4094-A052-44D3F983C886}"/>
    <cellStyle name="Normal 22 5" xfId="4738" xr:uid="{3E86A11B-332E-48B8-8393-45F113590F86}"/>
    <cellStyle name="Normal 23" xfId="442" xr:uid="{E0ECFCF3-579F-4796-A52B-7299889D9130}"/>
    <cellStyle name="Normal 23 2" xfId="2500" xr:uid="{5058C25C-7B13-407F-B3F8-93AAB074338F}"/>
    <cellStyle name="Normal 23 2 2" xfId="4356" xr:uid="{9E076DC4-FF0F-4286-A829-24C6B28C3647}"/>
    <cellStyle name="Normal 23 2 2 2" xfId="4751" xr:uid="{4F91FEA8-BA7A-44E9-B5FD-C05CE42DC3B4}"/>
    <cellStyle name="Normal 23 2 2 3" xfId="4693" xr:uid="{1310D914-61DD-4685-86DF-F23E02962E34}"/>
    <cellStyle name="Normal 23 2 2 4" xfId="4663" xr:uid="{FDF5BFB8-781D-4493-9C13-7DAF6EFDE23C}"/>
    <cellStyle name="Normal 23 2 3" xfId="4605" xr:uid="{D6186B4D-0694-4E1A-8616-1A1B11703CB3}"/>
    <cellStyle name="Normal 23 2 4" xfId="4712" xr:uid="{C611E2AE-C984-4D87-85A6-2E8501699599}"/>
    <cellStyle name="Normal 23 3" xfId="4426" xr:uid="{1A02F951-999B-4548-8BB6-4B5E6BDD544B}"/>
    <cellStyle name="Normal 23 4" xfId="4355" xr:uid="{BB4CA20C-7426-4AB9-A6E6-02A03048981A}"/>
    <cellStyle name="Normal 23 5" xfId="4572" xr:uid="{D4C43777-E011-414C-BA9E-611196644B8F}"/>
    <cellStyle name="Normal 23 6" xfId="4739" xr:uid="{76503C67-9BDB-430C-A2D9-645D8EF70DC8}"/>
    <cellStyle name="Normal 24" xfId="443" xr:uid="{69FD8A12-24F7-45E0-845F-A2A95E4B5689}"/>
    <cellStyle name="Normal 24 2" xfId="444" xr:uid="{750203CD-F205-4126-BCC0-02A0503EC38D}"/>
    <cellStyle name="Normal 24 2 2" xfId="4428" xr:uid="{EEBF5442-C78E-484B-B4DF-C779A56B0EDB}"/>
    <cellStyle name="Normal 24 2 3" xfId="4358" xr:uid="{E9E8460C-3295-4D59-8CB6-4C39343A39C9}"/>
    <cellStyle name="Normal 24 2 4" xfId="4574" xr:uid="{E478C499-8DBC-40F5-BD70-1A760EFF6BBA}"/>
    <cellStyle name="Normal 24 2 5" xfId="4741" xr:uid="{44E5CAFE-DC62-4708-9C14-D83155C511FC}"/>
    <cellStyle name="Normal 24 3" xfId="4427" xr:uid="{766769AB-553E-4DC1-B66E-CA91F6DC7C65}"/>
    <cellStyle name="Normal 24 4" xfId="4357" xr:uid="{C9270BA4-9092-4AA0-9822-9B5C9F9F843A}"/>
    <cellStyle name="Normal 24 5" xfId="4573" xr:uid="{21136B18-0FF8-46C2-AEC7-1F25DAE16500}"/>
    <cellStyle name="Normal 24 6" xfId="4740" xr:uid="{A2C46A5D-3580-4689-9921-76F13647CFA6}"/>
    <cellStyle name="Normal 25" xfId="451" xr:uid="{245E3B6C-E0AD-49A5-A250-6FA1474EBFBC}"/>
    <cellStyle name="Normal 25 2" xfId="4360" xr:uid="{127E84EB-36EC-439E-914D-E86C0859BF12}"/>
    <cellStyle name="Normal 25 2 2" xfId="5337" xr:uid="{890A1B8C-05F3-446D-9B4D-0DF8AAF6226A}"/>
    <cellStyle name="Normal 25 3" xfId="4429" xr:uid="{B5DF5A0E-6E28-461F-A551-D3CDD204B66D}"/>
    <cellStyle name="Normal 25 4" xfId="4359" xr:uid="{68A6A11E-ADFE-4B35-8C37-E0C5DA255167}"/>
    <cellStyle name="Normal 25 5" xfId="4575" xr:uid="{48C58C62-F8AD-45E5-A882-FFC87ECA81CE}"/>
    <cellStyle name="Normal 26" xfId="2498" xr:uid="{C64BA1E8-F603-441F-B7DF-ABA62D5A1009}"/>
    <cellStyle name="Normal 26 2" xfId="2499" xr:uid="{8C4AFB84-978F-4A9D-A649-F82C8F00E145}"/>
    <cellStyle name="Normal 26 2 2" xfId="4362" xr:uid="{059B4456-C9E7-4796-B2B8-FF1A24625559}"/>
    <cellStyle name="Normal 26 3" xfId="4361" xr:uid="{395D9325-C1C1-40CA-A327-97B49CD5F742}"/>
    <cellStyle name="Normal 26 3 2" xfId="4436" xr:uid="{CE448F45-6A22-4225-9EE5-5444692FCAB0}"/>
    <cellStyle name="Normal 27" xfId="2507" xr:uid="{4DB4EF9D-CCE7-48B1-BEBB-16AF43DD9D83}"/>
    <cellStyle name="Normal 27 2" xfId="4364" xr:uid="{E8D125A1-610C-4125-9F8B-52C887D69CAA}"/>
    <cellStyle name="Normal 27 3" xfId="4363" xr:uid="{39FC2E48-6206-47F2-8F89-BA17729B1DDA}"/>
    <cellStyle name="Normal 27 4" xfId="4599" xr:uid="{FEE68D7F-AAFC-4BF4-B42A-6F046FB42856}"/>
    <cellStyle name="Normal 27 5" xfId="5320" xr:uid="{D9631F19-3134-4D02-8FE1-07DEF03D58FF}"/>
    <cellStyle name="Normal 27 6" xfId="4589" xr:uid="{79860218-8105-45E4-A033-E172AA3D35A1}"/>
    <cellStyle name="Normal 27 7" xfId="5332" xr:uid="{AF74CEDF-D808-4143-80C2-2731784E09C1}"/>
    <cellStyle name="Normal 28" xfId="4365" xr:uid="{F1B9028B-9E01-4F09-93DA-0294D4B9A20E}"/>
    <cellStyle name="Normal 28 2" xfId="4366" xr:uid="{B2C49FA9-2F45-41ED-8138-A950096539D7}"/>
    <cellStyle name="Normal 28 3" xfId="4367" xr:uid="{D22A93A2-A736-4733-9BDB-361C536B555B}"/>
    <cellStyle name="Normal 29" xfId="4368" xr:uid="{0315C4A0-8AE9-43F0-8B07-1A073E52B004}"/>
    <cellStyle name="Normal 29 2" xfId="4369" xr:uid="{CF99B0E9-4211-486C-905A-031AEC41BB35}"/>
    <cellStyle name="Normal 3" xfId="2" xr:uid="{665067A7-73F8-4B7E-BFD2-7BB3B9468366}"/>
    <cellStyle name="Normal 3 2" xfId="64" xr:uid="{02718DB7-AD30-4E2D-9809-CA52A3544437}"/>
    <cellStyle name="Normal 3 2 2" xfId="65" xr:uid="{9342D3CA-344D-48C5-9264-7D53743D911F}"/>
    <cellStyle name="Normal 3 2 2 2" xfId="288" xr:uid="{B1B0F0A5-75D1-4D89-900E-0458B9556A34}"/>
    <cellStyle name="Normal 3 2 2 2 2" xfId="4665" xr:uid="{DD6613E5-7BFC-4F38-BD5E-183221908787}"/>
    <cellStyle name="Normal 3 2 2 3" xfId="4556" xr:uid="{A6099076-8992-4375-BB6C-83122FCFED22}"/>
    <cellStyle name="Normal 3 2 3" xfId="66" xr:uid="{DE2C8C87-866A-448E-A526-4764CC3B478A}"/>
    <cellStyle name="Normal 3 2 4" xfId="289" xr:uid="{447AA11F-2765-4796-82F2-ECCEDF517019}"/>
    <cellStyle name="Normal 3 2 4 2" xfId="4666" xr:uid="{B943374D-C471-44DF-AD11-D20A2E484987}"/>
    <cellStyle name="Normal 3 2 5" xfId="2506" xr:uid="{3E10EE04-0035-4198-B1E1-2456F60CAD82}"/>
    <cellStyle name="Normal 3 2 5 2" xfId="4509" xr:uid="{10547D30-7D76-4B32-9BC9-5E46BCBAC248}"/>
    <cellStyle name="Normal 3 2 5 3" xfId="5304" xr:uid="{99700D04-A4A1-4853-AA8B-EBC0120BD659}"/>
    <cellStyle name="Normal 3 3" xfId="67" xr:uid="{2F6EADCF-19D6-4264-BB49-AF1D47F0FE3A}"/>
    <cellStyle name="Normal 3 3 2" xfId="290" xr:uid="{0DB6ED98-A53D-45F4-B74D-0553B8FC0F0C}"/>
    <cellStyle name="Normal 3 3 2 2" xfId="4667" xr:uid="{208E1C4A-7EB7-430C-8361-C39ADBC76553}"/>
    <cellStyle name="Normal 3 3 3" xfId="4557" xr:uid="{ABBAF3D4-90C4-4ADB-AF8A-A9A9D925B8C5}"/>
    <cellStyle name="Normal 3 4" xfId="97" xr:uid="{D716C0D3-97C2-4CE9-A6F8-10AB4E1DF702}"/>
    <cellStyle name="Normal 3 4 2" xfId="2502" xr:uid="{D601C6BD-04CD-48EE-BF8A-F4179ADAF4D7}"/>
    <cellStyle name="Normal 3 4 2 2" xfId="4668" xr:uid="{642BDD8A-DA14-4D60-ADC4-1A2DBB58B560}"/>
    <cellStyle name="Normal 3 4 3" xfId="5345" xr:uid="{7C8A4307-6885-4CBC-91A0-5C275DC4B000}"/>
    <cellStyle name="Normal 3 5" xfId="2501" xr:uid="{368A5EFB-9A3A-42CA-8B66-7C680A1BD0FF}"/>
    <cellStyle name="Normal 3 5 2" xfId="4669" xr:uid="{053132DE-D7C0-4279-82D1-19204001D535}"/>
    <cellStyle name="Normal 3 5 3" xfId="4745" xr:uid="{570E2D91-E72F-4DC2-9B68-652CEC2D0FD2}"/>
    <cellStyle name="Normal 3 5 4" xfId="4713" xr:uid="{74B0A52D-0018-4DBE-B13C-0341C28FEED1}"/>
    <cellStyle name="Normal 3 6" xfId="4664" xr:uid="{A0AF54D4-3307-420B-93F7-72AEA485247E}"/>
    <cellStyle name="Normal 3 6 2" xfId="5336" xr:uid="{F15852F0-8CB3-4854-A8D9-182DD0AEF72A}"/>
    <cellStyle name="Normal 3 6 2 2" xfId="5333" xr:uid="{4482BA60-C29C-4142-8845-FFAA87CDFDE9}"/>
    <cellStyle name="Normal 30" xfId="4370" xr:uid="{75E50423-F11A-4658-9859-DE2681439F89}"/>
    <cellStyle name="Normal 30 2" xfId="4371" xr:uid="{C7B6E491-FAD2-478B-9A1C-86164CD083CB}"/>
    <cellStyle name="Normal 31" xfId="4372" xr:uid="{56511274-14A0-4B04-B530-2265C2EE3305}"/>
    <cellStyle name="Normal 31 2" xfId="4373" xr:uid="{06F29D66-9063-448E-8902-994BCD7B70F4}"/>
    <cellStyle name="Normal 32" xfId="4374" xr:uid="{89B57EA3-6AF1-4DBF-AB33-F93D4C44078E}"/>
    <cellStyle name="Normal 33" xfId="4375" xr:uid="{7D53EF78-7384-43A3-A0FC-821C428115D8}"/>
    <cellStyle name="Normal 33 2" xfId="4376" xr:uid="{90E407C6-DA72-4BEF-BC7B-259DCF137A8D}"/>
    <cellStyle name="Normal 34" xfId="4377" xr:uid="{DC8476BD-F492-47C1-9B5E-95730EDF2EC5}"/>
    <cellStyle name="Normal 34 2" xfId="4378" xr:uid="{77A50CA0-0D03-4EE9-AE6C-B4175ABD483B}"/>
    <cellStyle name="Normal 35" xfId="4379" xr:uid="{44F163E1-E3FA-4F81-9AFA-9D92450F7D84}"/>
    <cellStyle name="Normal 35 2" xfId="4380" xr:uid="{2ED9AE83-89D5-46E8-A948-436AACA4BD4A}"/>
    <cellStyle name="Normal 36" xfId="4381" xr:uid="{BA01F953-F9C8-48A3-94A5-64DD5C95F710}"/>
    <cellStyle name="Normal 36 2" xfId="4382" xr:uid="{D6C77977-5E8F-4733-87C6-CC02CE482682}"/>
    <cellStyle name="Normal 37" xfId="4383" xr:uid="{C9978DC6-E7EC-4D73-A954-A8F1F05AA246}"/>
    <cellStyle name="Normal 37 2" xfId="4384" xr:uid="{E4A12576-EC4E-4A66-8728-01E06F1AD8F8}"/>
    <cellStyle name="Normal 38" xfId="4385" xr:uid="{BAD781A7-E34D-41E5-AAA6-461F8E9B9A5E}"/>
    <cellStyle name="Normal 38 2" xfId="4386" xr:uid="{DFE2EFAE-FF70-4919-90E0-DA5510BBA30B}"/>
    <cellStyle name="Normal 39" xfId="4387" xr:uid="{8B1E0922-E14D-400B-92F5-9C99B27CA564}"/>
    <cellStyle name="Normal 39 2" xfId="4388" xr:uid="{1D6921F3-6E3C-47DA-ABDF-0306C9B8FF22}"/>
    <cellStyle name="Normal 39 2 2" xfId="4389" xr:uid="{9559B181-5D3F-4B0E-BBD5-1F7EC358435D}"/>
    <cellStyle name="Normal 39 3" xfId="4390" xr:uid="{E63E08AB-9E5E-4EF0-9B6A-E44B012E0005}"/>
    <cellStyle name="Normal 4" xfId="68" xr:uid="{75388F83-D3EA-4AB6-AEFF-C9B22B3DB729}"/>
    <cellStyle name="Normal 4 2" xfId="69" xr:uid="{97C993A5-7310-4122-A127-6D00FC2BA9BB}"/>
    <cellStyle name="Normal 4 2 2" xfId="98" xr:uid="{7A7D0AA8-0591-496D-BD10-E871698A119F}"/>
    <cellStyle name="Normal 4 2 2 2" xfId="445" xr:uid="{3B8D97D5-B8DE-4D3E-9EAB-0B469315E19A}"/>
    <cellStyle name="Normal 4 2 2 3" xfId="2807" xr:uid="{A9ED900D-4F59-4E1E-B445-7F17B30917FF}"/>
    <cellStyle name="Normal 4 2 2 4" xfId="2808" xr:uid="{2533EB40-778A-4ABC-9C08-10CC22A73DAB}"/>
    <cellStyle name="Normal 4 2 2 4 2" xfId="2809" xr:uid="{63F5BFE8-F481-45AF-881E-4EE3F01901D9}"/>
    <cellStyle name="Normal 4 2 2 4 3" xfId="2810" xr:uid="{B50E0C3E-1491-4CA6-80B8-9BC137ED2912}"/>
    <cellStyle name="Normal 4 2 2 4 3 2" xfId="2811" xr:uid="{EEDAE02D-C226-4819-A1F8-605EEF97888B}"/>
    <cellStyle name="Normal 4 2 2 4 3 3" xfId="4312" xr:uid="{1308361E-3FC1-46FD-91DD-3119F1CC1CA8}"/>
    <cellStyle name="Normal 4 2 3" xfId="2493" xr:uid="{C30D55BB-1D76-4208-A4C0-F5718B5E9917}"/>
    <cellStyle name="Normal 4 2 3 2" xfId="2504" xr:uid="{5971AF3C-992E-47D9-BFB7-063EA78641E1}"/>
    <cellStyle name="Normal 4 2 3 2 2" xfId="4462" xr:uid="{AF6A73C9-517F-4BAF-A36C-BD45CA3CF6D9}"/>
    <cellStyle name="Normal 4 2 3 2 3" xfId="5340" xr:uid="{8908B06D-5502-4388-A92B-FFDAA420BE66}"/>
    <cellStyle name="Normal 4 2 3 3" xfId="4463" xr:uid="{160AB440-732A-430F-BE30-7A2DF4081400}"/>
    <cellStyle name="Normal 4 2 3 3 2" xfId="4464" xr:uid="{F6A7ED7D-EFDD-4BAF-82C4-644DCC609614}"/>
    <cellStyle name="Normal 4 2 3 4" xfId="4465" xr:uid="{91FF2917-EC91-416E-912E-ED3D2CAD4E15}"/>
    <cellStyle name="Normal 4 2 3 5" xfId="4466" xr:uid="{753FD539-E2E8-4D0C-B84C-AF3E376B797F}"/>
    <cellStyle name="Normal 4 2 4" xfId="2494" xr:uid="{D4CD7A2A-BA49-467C-B8FF-755E9B631729}"/>
    <cellStyle name="Normal 4 2 4 2" xfId="4392" xr:uid="{8C0F35DE-F9DF-477F-B754-EFA6CCD7E43F}"/>
    <cellStyle name="Normal 4 2 4 2 2" xfId="4467" xr:uid="{2082D0EF-0AED-444B-9F42-CB94F6125E25}"/>
    <cellStyle name="Normal 4 2 4 2 3" xfId="4694" xr:uid="{474E9C7D-EAB2-4F9D-BB14-0487C784E932}"/>
    <cellStyle name="Normal 4 2 4 2 4" xfId="4613" xr:uid="{99EB18EB-BEE0-445E-A06C-59FB292D9D3E}"/>
    <cellStyle name="Normal 4 2 4 3" xfId="4576" xr:uid="{B1214E82-7DA9-4457-BF20-506682178EA3}"/>
    <cellStyle name="Normal 4 2 4 4" xfId="4714" xr:uid="{9B2C329B-F1BF-4EFA-A226-508B651A7335}"/>
    <cellStyle name="Normal 4 2 5" xfId="1168" xr:uid="{8FBDE410-FF8F-46A5-9F6C-EE3F680CD05F}"/>
    <cellStyle name="Normal 4 2 6" xfId="4558" xr:uid="{503A51FE-79F9-4195-A62D-2153BD1F371A}"/>
    <cellStyle name="Normal 4 2 7" xfId="5342" xr:uid="{3F22DE8A-0743-4FC4-B5D3-8A35D74AC595}"/>
    <cellStyle name="Normal 4 3" xfId="528" xr:uid="{1EAB8983-6721-4B04-9BB3-CA42E0583E0C}"/>
    <cellStyle name="Normal 4 3 2" xfId="1170" xr:uid="{431B4477-F677-4750-9A7C-7788E1C4BFE8}"/>
    <cellStyle name="Normal 4 3 2 2" xfId="1171" xr:uid="{9BC6E463-AA2A-46DD-8BB1-C10166143FB2}"/>
    <cellStyle name="Normal 4 3 2 3" xfId="1172" xr:uid="{CA2516AA-822E-45AD-91CD-AC347491D66D}"/>
    <cellStyle name="Normal 4 3 3" xfId="1169" xr:uid="{90F79EA9-4EBB-4777-8FF8-92ED35999B61}"/>
    <cellStyle name="Normal 4 3 3 2" xfId="4434" xr:uid="{4394263C-F04A-4689-B06D-52C7ACF395CA}"/>
    <cellStyle name="Normal 4 3 4" xfId="2812" xr:uid="{0189811C-DD7A-4C44-8992-9DCE4CA35FEB}"/>
    <cellStyle name="Normal 4 3 5" xfId="2813" xr:uid="{9802FCFF-9D76-469E-8C4B-3371A4A37805}"/>
    <cellStyle name="Normal 4 3 5 2" xfId="2814" xr:uid="{AE94852A-C9D9-4C2A-B6AE-8BA3BE2193B1}"/>
    <cellStyle name="Normal 4 3 5 3" xfId="2815" xr:uid="{1F46D0EB-D826-41F1-AA65-5BABAC4797BE}"/>
    <cellStyle name="Normal 4 3 5 3 2" xfId="2816" xr:uid="{5C96E72D-F8E9-4FA0-BBD9-EA86618CAD51}"/>
    <cellStyle name="Normal 4 3 5 3 3" xfId="4311" xr:uid="{E105A27E-C7AC-4C38-BF2B-3072566D1506}"/>
    <cellStyle name="Normal 4 3 6" xfId="4314" xr:uid="{B4CFF7FF-BD17-43E6-BC15-105ADA8989ED}"/>
    <cellStyle name="Normal 4 4" xfId="453" xr:uid="{224E74DC-2BDF-4C0B-9E97-68FC62060698}"/>
    <cellStyle name="Normal 4 4 2" xfId="2495" xr:uid="{3234033C-47A1-4A4E-9B64-0292E8E6A52C}"/>
    <cellStyle name="Normal 4 4 3" xfId="2503" xr:uid="{D6A19AB8-074B-41B1-A0F1-8B24F4E981F1}"/>
    <cellStyle name="Normal 4 4 3 2" xfId="4317" xr:uid="{FC917D77-7E20-4C77-82E2-6E825D82E72F}"/>
    <cellStyle name="Normal 4 4 3 3" xfId="4316" xr:uid="{8448AB71-235B-4FFF-9E62-895FE0A98F1A}"/>
    <cellStyle name="Normal 4 4 4" xfId="4747" xr:uid="{4412916A-A84A-4B90-85C4-6C77C9152184}"/>
    <cellStyle name="Normal 4 4 4 2" xfId="5339" xr:uid="{7E46D265-8D6E-49AF-8779-AF8A923EFCBE}"/>
    <cellStyle name="Normal 4 5" xfId="2496" xr:uid="{82639B42-6F1C-46E4-825C-1FC24BA02CD9}"/>
    <cellStyle name="Normal 4 5 2" xfId="4391" xr:uid="{6059CA27-EC19-47D3-A4EE-2FE1C5694DFB}"/>
    <cellStyle name="Normal 4 6" xfId="2497" xr:uid="{7DC77694-5E97-42FC-9A77-16E659CBF6E2}"/>
    <cellStyle name="Normal 4 7" xfId="900" xr:uid="{FC2AC8B8-8772-4C75-A205-909F55540559}"/>
    <cellStyle name="Normal 4 8" xfId="5341" xr:uid="{A1C597A8-5A68-447C-A3C2-C3EBDE4E5978}"/>
    <cellStyle name="Normal 40" xfId="4393" xr:uid="{72AE8DC0-B96A-476A-8B6F-A5A7F3190850}"/>
    <cellStyle name="Normal 40 2" xfId="4394" xr:uid="{DAFD0EB5-6C35-4CCC-8D42-CDFC41DA30D0}"/>
    <cellStyle name="Normal 40 2 2" xfId="4395" xr:uid="{33C50A27-A91E-41A2-90C5-9E9FA27F6DC0}"/>
    <cellStyle name="Normal 40 3" xfId="4396" xr:uid="{D2F63479-9436-4F6A-83BB-1D0E6FBD5416}"/>
    <cellStyle name="Normal 41" xfId="4397" xr:uid="{19074A82-9F08-4FDC-9981-DA0DB540C152}"/>
    <cellStyle name="Normal 41 2" xfId="4398" xr:uid="{82FF1B46-2E1F-42A8-B246-A67500CB6559}"/>
    <cellStyle name="Normal 42" xfId="4399" xr:uid="{4242BE2C-AE05-4F96-A1AA-435C056A0B50}"/>
    <cellStyle name="Normal 42 2" xfId="4400" xr:uid="{56AB4F85-7601-4A43-B78C-051DD4D0D3F3}"/>
    <cellStyle name="Normal 43" xfId="4401" xr:uid="{342F81C4-2427-4FEE-9C79-317EE75A06F6}"/>
    <cellStyle name="Normal 43 2" xfId="4402" xr:uid="{0E80F535-F832-4F18-B6B8-60D7D49684F0}"/>
    <cellStyle name="Normal 44" xfId="4412" xr:uid="{4B617C54-43E1-41CA-916C-14434EC863E5}"/>
    <cellStyle name="Normal 44 2" xfId="4413" xr:uid="{28E5B24E-A686-4506-9ED4-99DE23E1D387}"/>
    <cellStyle name="Normal 45" xfId="4674" xr:uid="{B6054085-E726-4B1D-BF52-347351AB48A0}"/>
    <cellStyle name="Normal 45 2" xfId="5324" xr:uid="{A8D72959-6A33-4181-B743-BCF87D2D8207}"/>
    <cellStyle name="Normal 45 3" xfId="5323" xr:uid="{9C1B8778-49A2-466D-91E0-30285D63DAE5}"/>
    <cellStyle name="Normal 5" xfId="70" xr:uid="{3FBA89E2-ABF6-4BE7-AFA4-CEF636B01A52}"/>
    <cellStyle name="Normal 5 10" xfId="291" xr:uid="{CD4E5FCB-7ACE-4FF9-A455-E05196E3D341}"/>
    <cellStyle name="Normal 5 10 2" xfId="529" xr:uid="{593232A7-F9F5-42B5-AE1E-9AE03B61018A}"/>
    <cellStyle name="Normal 5 10 2 2" xfId="1173" xr:uid="{3D19DE5C-6852-40F5-A36D-FAE6073A28DB}"/>
    <cellStyle name="Normal 5 10 2 3" xfId="2817" xr:uid="{8E6B723B-DFE2-4191-853F-EDB9176123A1}"/>
    <cellStyle name="Normal 5 10 2 4" xfId="2818" xr:uid="{8ABB3D20-4166-4789-A47E-A7BB0CC8597E}"/>
    <cellStyle name="Normal 5 10 3" xfId="1174" xr:uid="{0EA2F5A7-43C6-4D14-9DC8-B0528897950D}"/>
    <cellStyle name="Normal 5 10 3 2" xfId="2819" xr:uid="{6AA46137-9DA0-4EA8-9C0D-980B69B7BB20}"/>
    <cellStyle name="Normal 5 10 3 3" xfId="2820" xr:uid="{DC0863C7-F078-450A-BC73-E6D993139711}"/>
    <cellStyle name="Normal 5 10 3 4" xfId="2821" xr:uid="{A2938DA3-4FCA-4269-9C09-2DBE33C4AA40}"/>
    <cellStyle name="Normal 5 10 4" xfId="2822" xr:uid="{81B903CB-5FB2-48FB-9487-D099FE8F4E87}"/>
    <cellStyle name="Normal 5 10 5" xfId="2823" xr:uid="{F34A5BFB-D08F-4324-9DED-EA6072753A75}"/>
    <cellStyle name="Normal 5 10 6" xfId="2824" xr:uid="{AEE891C1-26B3-47CD-8AF5-6D927EEFD74C}"/>
    <cellStyle name="Normal 5 11" xfId="292" xr:uid="{85C787A9-6725-4110-B376-7186559B102C}"/>
    <cellStyle name="Normal 5 11 2" xfId="1175" xr:uid="{30B0972D-5767-4089-B43F-1D213A255CA4}"/>
    <cellStyle name="Normal 5 11 2 2" xfId="2825" xr:uid="{97B159FB-3855-4278-BFDA-9F532A66F2A8}"/>
    <cellStyle name="Normal 5 11 2 2 2" xfId="4403" xr:uid="{CC5445F5-BEFA-40F1-80E2-0708090371FB}"/>
    <cellStyle name="Normal 5 11 2 2 3" xfId="4681" xr:uid="{79A8357A-D3D7-467A-9A28-2CA9B2C489A9}"/>
    <cellStyle name="Normal 5 11 2 3" xfId="2826" xr:uid="{85A592CE-3412-4412-9ECA-2C2AE9E63B96}"/>
    <cellStyle name="Normal 5 11 2 4" xfId="2827" xr:uid="{99965DEA-42A1-4BD0-82B8-DE584E3FBA98}"/>
    <cellStyle name="Normal 5 11 3" xfId="2828" xr:uid="{F50BBF11-6671-45CF-ACB4-83887D7D9D81}"/>
    <cellStyle name="Normal 5 11 3 2" xfId="5344" xr:uid="{BA4A3713-9F93-4E41-86EE-8BFF1F4D2124}"/>
    <cellStyle name="Normal 5 11 4" xfId="2829" xr:uid="{8B714CE6-8BE7-475C-93CB-C26A30A86FCF}"/>
    <cellStyle name="Normal 5 11 4 2" xfId="4577" xr:uid="{46C7065A-17C5-457C-B829-99B2A91E5300}"/>
    <cellStyle name="Normal 5 11 4 3" xfId="4682" xr:uid="{2A627025-553F-4D3C-BD7C-9008676E5C95}"/>
    <cellStyle name="Normal 5 11 4 4" xfId="4606" xr:uid="{B1879BE3-1885-43AE-B754-A30CD6698E36}"/>
    <cellStyle name="Normal 5 11 5" xfId="2830" xr:uid="{A0CD5CA9-5A7E-4144-99C4-3EA008034E9C}"/>
    <cellStyle name="Normal 5 12" xfId="1176" xr:uid="{23172607-7EC1-4A8B-816A-F6B131C3C00A}"/>
    <cellStyle name="Normal 5 12 2" xfId="2831" xr:uid="{34EEF635-FA3F-4DB0-8116-4F5249367E7A}"/>
    <cellStyle name="Normal 5 12 3" xfId="2832" xr:uid="{BE556E8A-534D-4BAE-9043-93F193AA404D}"/>
    <cellStyle name="Normal 5 12 4" xfId="2833" xr:uid="{CABB7B71-90F6-4622-B6B3-B09835DE112C}"/>
    <cellStyle name="Normal 5 13" xfId="901" xr:uid="{B10DD1F5-47CE-4444-9CF9-87CB7BBD6B0E}"/>
    <cellStyle name="Normal 5 13 2" xfId="2834" xr:uid="{464B2C93-F0B4-4E9B-B85C-C52FAAA7FCA9}"/>
    <cellStyle name="Normal 5 13 3" xfId="2835" xr:uid="{37AB6996-A444-4968-B27D-F13C85E3F911}"/>
    <cellStyle name="Normal 5 13 4" xfId="2836" xr:uid="{136E79AB-BA0F-46BA-B1A5-3D2D1AF6827C}"/>
    <cellStyle name="Normal 5 14" xfId="2837" xr:uid="{7C040E27-CF39-4A75-A872-2DA2EABDDFC2}"/>
    <cellStyle name="Normal 5 14 2" xfId="2838" xr:uid="{02A27E94-66B0-43C3-B5DF-46ED55E8039E}"/>
    <cellStyle name="Normal 5 15" xfId="2839" xr:uid="{0D8AF82E-7B7C-47AD-95ED-2DC20D5AC187}"/>
    <cellStyle name="Normal 5 16" xfId="2840" xr:uid="{F12E54C3-B2A6-4F34-B4EC-A87CA4B0B3DD}"/>
    <cellStyle name="Normal 5 17" xfId="2841" xr:uid="{CBD073FA-2203-4699-8B9F-35B0504D984F}"/>
    <cellStyle name="Normal 5 2" xfId="71" xr:uid="{7BF4128B-CEA9-4A73-A80A-CB4812893D36}"/>
    <cellStyle name="Normal 5 2 2" xfId="187" xr:uid="{C9822265-1298-4FC4-B0CB-8258B9404507}"/>
    <cellStyle name="Normal 5 2 2 2" xfId="188" xr:uid="{4CB4D920-9331-4F9C-B0B9-640BD996DF77}"/>
    <cellStyle name="Normal 5 2 2 2 2" xfId="189" xr:uid="{6E20F3FC-8213-47AD-BCD6-8304616EBA0D}"/>
    <cellStyle name="Normal 5 2 2 2 2 2" xfId="190" xr:uid="{C0B13E77-5890-4E6B-929D-98B74A37AAE7}"/>
    <cellStyle name="Normal 5 2 2 2 3" xfId="191" xr:uid="{69158B1C-33F3-4E6D-BAAE-69E26757F78A}"/>
    <cellStyle name="Normal 5 2 2 2 4" xfId="4670" xr:uid="{5CF1AB69-22E9-4076-89AD-1D110487FDFB}"/>
    <cellStyle name="Normal 5 2 2 2 5" xfId="5300" xr:uid="{8DA23060-BF7C-4FE8-8CAB-682FEAB27E3B}"/>
    <cellStyle name="Normal 5 2 2 3" xfId="192" xr:uid="{03DE98BB-087D-48D0-9060-085BFA5C1993}"/>
    <cellStyle name="Normal 5 2 2 3 2" xfId="193" xr:uid="{FE036410-47B8-4D3E-A16A-71A982DDC11C}"/>
    <cellStyle name="Normal 5 2 2 4" xfId="194" xr:uid="{1D72B689-95B6-4142-84B2-AA3852C0F445}"/>
    <cellStyle name="Normal 5 2 2 5" xfId="293" xr:uid="{38981E3E-4C02-4F34-B6C5-BB264A5930B1}"/>
    <cellStyle name="Normal 5 2 2 6" xfId="4596" xr:uid="{1143E36B-5154-47DA-A46F-212F77A7ED3A}"/>
    <cellStyle name="Normal 5 2 2 7" xfId="5329" xr:uid="{CE7807EE-1272-4BA4-82C5-4236F451B64B}"/>
    <cellStyle name="Normal 5 2 3" xfId="195" xr:uid="{327C05DC-89BF-43AA-A944-E64AF4B5DC47}"/>
    <cellStyle name="Normal 5 2 3 2" xfId="196" xr:uid="{66E2D8E6-7FE4-445B-A288-141C2FEB5994}"/>
    <cellStyle name="Normal 5 2 3 2 2" xfId="197" xr:uid="{E6FE9A50-4318-43CC-9966-D569ECF59029}"/>
    <cellStyle name="Normal 5 2 3 2 3" xfId="4559" xr:uid="{5441629B-C022-421C-ADEC-11510CF4414E}"/>
    <cellStyle name="Normal 5 2 3 2 4" xfId="5301" xr:uid="{58DBBF30-58BF-4DA6-B983-EE55D0C36B36}"/>
    <cellStyle name="Normal 5 2 3 3" xfId="198" xr:uid="{B3E7B8E7-9100-420B-B885-3C2DBCAB40A1}"/>
    <cellStyle name="Normal 5 2 3 3 2" xfId="4742" xr:uid="{6B994CBE-25E1-41F1-B2E0-2CF55857E73E}"/>
    <cellStyle name="Normal 5 2 3 4" xfId="4404" xr:uid="{E7F0AF7C-418E-4EF4-B842-B0642785A76B}"/>
    <cellStyle name="Normal 5 2 3 4 2" xfId="4715" xr:uid="{B6226419-AF09-4BDA-AB05-CF56B96E9827}"/>
    <cellStyle name="Normal 5 2 3 5" xfId="4597" xr:uid="{B7093933-69F0-4E9C-96C1-E9C6ED9552AF}"/>
    <cellStyle name="Normal 5 2 3 6" xfId="5321" xr:uid="{A958C640-54A0-405F-A145-0B76D96AEC9D}"/>
    <cellStyle name="Normal 5 2 3 7" xfId="5330" xr:uid="{C04CBCD7-E28E-423E-A186-FE45C7045171}"/>
    <cellStyle name="Normal 5 2 4" xfId="199" xr:uid="{162CDF2B-698B-4BA2-B628-DCB1C5FB0251}"/>
    <cellStyle name="Normal 5 2 4 2" xfId="200" xr:uid="{B7D1376B-28CE-48EF-9A28-992D5F4A449A}"/>
    <cellStyle name="Normal 5 2 5" xfId="201" xr:uid="{93C056F0-F8D8-45E9-84DA-AAF686EDAF83}"/>
    <cellStyle name="Normal 5 2 6" xfId="186" xr:uid="{47522F5B-B550-41C2-9FD3-1BAA0D564F3C}"/>
    <cellStyle name="Normal 5 3" xfId="72" xr:uid="{34A1F4D1-F8B1-45C6-9472-1B064AD7507B}"/>
    <cellStyle name="Normal 5 3 2" xfId="4406" xr:uid="{D6A27765-AD34-4ED2-8971-C5FF9CECEF11}"/>
    <cellStyle name="Normal 5 3 3" xfId="4405" xr:uid="{10D1A70D-F4F6-466E-8DEE-C08D58DE2284}"/>
    <cellStyle name="Normal 5 4" xfId="99" xr:uid="{D40C6408-0F95-47C5-B60F-1ECD6C2C5AC4}"/>
    <cellStyle name="Normal 5 4 10" xfId="2842" xr:uid="{FC81CEE5-4B54-4CBB-872C-16D3E7777B23}"/>
    <cellStyle name="Normal 5 4 11" xfId="2843" xr:uid="{36011DB1-E69C-4DD1-B3DA-AA514458940D}"/>
    <cellStyle name="Normal 5 4 2" xfId="100" xr:uid="{751F2178-FF2D-4320-BAD4-39047EDBCED4}"/>
    <cellStyle name="Normal 5 4 2 2" xfId="101" xr:uid="{01871653-5C06-4F85-BB74-5E969DAB8146}"/>
    <cellStyle name="Normal 5 4 2 2 2" xfId="294" xr:uid="{7DA8BB73-36AA-4F0B-900D-ABE59DA2CFCD}"/>
    <cellStyle name="Normal 5 4 2 2 2 2" xfId="530" xr:uid="{239E8D3A-B52E-4BA3-AAB1-EB068C32F925}"/>
    <cellStyle name="Normal 5 4 2 2 2 2 2" xfId="531" xr:uid="{B1B6DFBF-B3F1-44C7-BC8E-916FCF1DB98C}"/>
    <cellStyle name="Normal 5 4 2 2 2 2 2 2" xfId="1177" xr:uid="{3DE88A53-A2C7-493A-B1E6-0C32B9F0A820}"/>
    <cellStyle name="Normal 5 4 2 2 2 2 2 2 2" xfId="1178" xr:uid="{0E4F7FCD-8956-40CE-891D-030A1BE031FA}"/>
    <cellStyle name="Normal 5 4 2 2 2 2 2 3" xfId="1179" xr:uid="{A8D7D533-12B6-4B5D-A249-8BDFA439D8DB}"/>
    <cellStyle name="Normal 5 4 2 2 2 2 3" xfId="1180" xr:uid="{095C987F-67D6-4168-AF2B-E2372EB348D0}"/>
    <cellStyle name="Normal 5 4 2 2 2 2 3 2" xfId="1181" xr:uid="{4B7FDB82-540C-4D83-8390-A77BD5091FE5}"/>
    <cellStyle name="Normal 5 4 2 2 2 2 4" xfId="1182" xr:uid="{A9D5CF99-9AC2-4356-A241-F18C444096BE}"/>
    <cellStyle name="Normal 5 4 2 2 2 3" xfId="532" xr:uid="{AF4BFE2B-5C45-42C2-AD22-36A6404FE859}"/>
    <cellStyle name="Normal 5 4 2 2 2 3 2" xfId="1183" xr:uid="{E42EBD48-6971-46E0-BF32-890146095C64}"/>
    <cellStyle name="Normal 5 4 2 2 2 3 2 2" xfId="1184" xr:uid="{5ECF0BB9-F728-4B08-9283-C5C3D3CDCDBB}"/>
    <cellStyle name="Normal 5 4 2 2 2 3 3" xfId="1185" xr:uid="{748712D8-CF9C-42F7-AA45-37815563DFFA}"/>
    <cellStyle name="Normal 5 4 2 2 2 3 4" xfId="2844" xr:uid="{94F51E39-C4BC-4BDA-9DE5-721F0C5CC3B2}"/>
    <cellStyle name="Normal 5 4 2 2 2 4" xfId="1186" xr:uid="{387012E9-8A4F-4CF8-A44A-550D576677DC}"/>
    <cellStyle name="Normal 5 4 2 2 2 4 2" xfId="1187" xr:uid="{9263E518-0BFE-4BEF-AB6A-06C20C575775}"/>
    <cellStyle name="Normal 5 4 2 2 2 5" xfId="1188" xr:uid="{539D22AF-B54C-43BC-A696-8F0348C60672}"/>
    <cellStyle name="Normal 5 4 2 2 2 6" xfId="2845" xr:uid="{A707DEC4-426A-47F7-9C9F-3C24BEEE44BF}"/>
    <cellStyle name="Normal 5 4 2 2 3" xfId="295" xr:uid="{F474E421-82EB-437B-A2EC-FDBAE9CDD5AA}"/>
    <cellStyle name="Normal 5 4 2 2 3 2" xfId="533" xr:uid="{7AC0AC11-7C74-435D-90EC-A89E4F7EB75D}"/>
    <cellStyle name="Normal 5 4 2 2 3 2 2" xfId="534" xr:uid="{A80001B8-DBEA-44AA-A2F7-CE20D1F81F38}"/>
    <cellStyle name="Normal 5 4 2 2 3 2 2 2" xfId="1189" xr:uid="{E3B8876E-4ABC-401C-8111-FA130F99FD2C}"/>
    <cellStyle name="Normal 5 4 2 2 3 2 2 2 2" xfId="1190" xr:uid="{ACCA1F84-0209-401E-A732-64E71A73553D}"/>
    <cellStyle name="Normal 5 4 2 2 3 2 2 3" xfId="1191" xr:uid="{A3731BF8-143A-4DEF-9E63-932E113C3BD2}"/>
    <cellStyle name="Normal 5 4 2 2 3 2 3" xfId="1192" xr:uid="{DE2B186D-88C5-40D7-9D2F-73A0F33AD06A}"/>
    <cellStyle name="Normal 5 4 2 2 3 2 3 2" xfId="1193" xr:uid="{24D5B8CD-F20E-4E41-BF27-BE538423CB3C}"/>
    <cellStyle name="Normal 5 4 2 2 3 2 4" xfId="1194" xr:uid="{B5A92DA9-64BA-4218-88B5-3DA680ECBB51}"/>
    <cellStyle name="Normal 5 4 2 2 3 3" xfId="535" xr:uid="{BB52E11A-29A9-41DE-AEF8-CC6716D3CCD6}"/>
    <cellStyle name="Normal 5 4 2 2 3 3 2" xfId="1195" xr:uid="{EA793D11-CD54-41FA-9675-4B4E404B4350}"/>
    <cellStyle name="Normal 5 4 2 2 3 3 2 2" xfId="1196" xr:uid="{B042DC2A-A503-45D6-B9EA-81ADCCEF87DF}"/>
    <cellStyle name="Normal 5 4 2 2 3 3 3" xfId="1197" xr:uid="{92F025F5-99F0-45CE-A97A-26E954EA5813}"/>
    <cellStyle name="Normal 5 4 2 2 3 4" xfId="1198" xr:uid="{C6D920EA-DFA1-4A11-A2BA-98CBA3290E8E}"/>
    <cellStyle name="Normal 5 4 2 2 3 4 2" xfId="1199" xr:uid="{EE455DB5-1A7C-4CD7-B94C-698E8E3FD275}"/>
    <cellStyle name="Normal 5 4 2 2 3 5" xfId="1200" xr:uid="{2982A09A-A00B-4ACC-AF9E-67F1C55D77B4}"/>
    <cellStyle name="Normal 5 4 2 2 4" xfId="536" xr:uid="{A50F94A6-3950-4D63-899D-D1D42B381105}"/>
    <cellStyle name="Normal 5 4 2 2 4 2" xfId="537" xr:uid="{6BB8928D-7941-4B7F-B441-DE1FF508EDF4}"/>
    <cellStyle name="Normal 5 4 2 2 4 2 2" xfId="1201" xr:uid="{4C40786A-E92E-444C-8502-B52E4C33CC74}"/>
    <cellStyle name="Normal 5 4 2 2 4 2 2 2" xfId="1202" xr:uid="{937624F5-AB47-47DE-A109-560E1F58FAE7}"/>
    <cellStyle name="Normal 5 4 2 2 4 2 3" xfId="1203" xr:uid="{F18277E7-98F8-4BBF-A98C-BEDE4E2C948C}"/>
    <cellStyle name="Normal 5 4 2 2 4 3" xfId="1204" xr:uid="{CDFB779D-44F1-43F8-AA2C-03F00646D9D5}"/>
    <cellStyle name="Normal 5 4 2 2 4 3 2" xfId="1205" xr:uid="{D69BDB08-BFAF-4A71-9A4F-2BCC3088F51E}"/>
    <cellStyle name="Normal 5 4 2 2 4 4" xfId="1206" xr:uid="{AF739D23-FDD4-4547-936E-C8545B69A39E}"/>
    <cellStyle name="Normal 5 4 2 2 5" xfId="538" xr:uid="{734404FC-E173-470C-AF2F-08B7431DE1A0}"/>
    <cellStyle name="Normal 5 4 2 2 5 2" xfId="1207" xr:uid="{FACF3BB2-5A5E-45B4-8058-120EF30506B2}"/>
    <cellStyle name="Normal 5 4 2 2 5 2 2" xfId="1208" xr:uid="{5E4EDFA2-418B-47C3-96C1-3A2E365BE906}"/>
    <cellStyle name="Normal 5 4 2 2 5 3" xfId="1209" xr:uid="{DAD87AB4-72E1-4ECF-A364-7AC5887CBEE8}"/>
    <cellStyle name="Normal 5 4 2 2 5 4" xfId="2846" xr:uid="{CE075985-FAA5-45CE-A3D6-4EFBE403C53C}"/>
    <cellStyle name="Normal 5 4 2 2 6" xfId="1210" xr:uid="{6B4FAE68-A7CB-4D39-A610-EE5205C15B56}"/>
    <cellStyle name="Normal 5 4 2 2 6 2" xfId="1211" xr:uid="{2A8C282F-480E-4281-A104-124CBC924751}"/>
    <cellStyle name="Normal 5 4 2 2 7" xfId="1212" xr:uid="{5804C224-D669-403C-84DA-6FD0D4722A86}"/>
    <cellStyle name="Normal 5 4 2 2 8" xfId="2847" xr:uid="{9288348C-0492-4845-BE8F-9B0E4788CE80}"/>
    <cellStyle name="Normal 5 4 2 3" xfId="296" xr:uid="{6268CB69-0404-4071-ACA7-FC3C2A356269}"/>
    <cellStyle name="Normal 5 4 2 3 2" xfId="539" xr:uid="{A26F9EB7-8945-467D-95C7-DCF7890F8C16}"/>
    <cellStyle name="Normal 5 4 2 3 2 2" xfId="540" xr:uid="{8FF4EE52-D4AA-4A26-8246-D69537BA2D96}"/>
    <cellStyle name="Normal 5 4 2 3 2 2 2" xfId="1213" xr:uid="{7A36A023-B68A-4F7A-974B-696DD979833D}"/>
    <cellStyle name="Normal 5 4 2 3 2 2 2 2" xfId="1214" xr:uid="{6CAFDFB5-0398-4C99-B397-1AC98965D18D}"/>
    <cellStyle name="Normal 5 4 2 3 2 2 3" xfId="1215" xr:uid="{0B3ACF6E-D6B2-4663-A73D-49D7170D5915}"/>
    <cellStyle name="Normal 5 4 2 3 2 3" xfId="1216" xr:uid="{3D5EB84D-2C26-430C-A116-2349F45D9E44}"/>
    <cellStyle name="Normal 5 4 2 3 2 3 2" xfId="1217" xr:uid="{EA414F27-8069-49DF-A9BC-6B06C9180142}"/>
    <cellStyle name="Normal 5 4 2 3 2 4" xfId="1218" xr:uid="{D07DFBDA-AB45-4022-9A93-4B5D020E2289}"/>
    <cellStyle name="Normal 5 4 2 3 3" xfId="541" xr:uid="{249E7E93-B249-4287-AF18-93784543C6AB}"/>
    <cellStyle name="Normal 5 4 2 3 3 2" xfId="1219" xr:uid="{5650BDB5-328B-4AF3-AEF4-9CF481B9F38C}"/>
    <cellStyle name="Normal 5 4 2 3 3 2 2" xfId="1220" xr:uid="{2405BC6E-6B5E-4901-BFCB-DF83DCF7088D}"/>
    <cellStyle name="Normal 5 4 2 3 3 3" xfId="1221" xr:uid="{0562F73D-E9F9-48DB-9C6D-7BD3E3247BBA}"/>
    <cellStyle name="Normal 5 4 2 3 3 4" xfId="2848" xr:uid="{52E7C102-430C-4D5D-8844-7E3EE77F3820}"/>
    <cellStyle name="Normal 5 4 2 3 4" xfId="1222" xr:uid="{2FD5EC78-6A7E-402F-A592-685E5EE6ADB6}"/>
    <cellStyle name="Normal 5 4 2 3 4 2" xfId="1223" xr:uid="{2A9F6C16-D6B1-4ACA-A688-4F48CFB27E22}"/>
    <cellStyle name="Normal 5 4 2 3 5" xfId="1224" xr:uid="{B76A4739-B4D3-4B48-B1E6-FCB55287304F}"/>
    <cellStyle name="Normal 5 4 2 3 6" xfId="2849" xr:uid="{070313B0-C9D5-47F4-941D-B2A58727B0DE}"/>
    <cellStyle name="Normal 5 4 2 4" xfId="297" xr:uid="{E06C348E-6169-4688-9A8F-C8F5BF6F0472}"/>
    <cellStyle name="Normal 5 4 2 4 2" xfId="542" xr:uid="{1382E2BB-A15B-40EE-8B7C-76ACAE8DC553}"/>
    <cellStyle name="Normal 5 4 2 4 2 2" xfId="543" xr:uid="{E60449AF-B716-4238-B73F-7D0137F11284}"/>
    <cellStyle name="Normal 5 4 2 4 2 2 2" xfId="1225" xr:uid="{37D12C94-7D56-4BB9-98A0-83EE3646EDB7}"/>
    <cellStyle name="Normal 5 4 2 4 2 2 2 2" xfId="1226" xr:uid="{EDF56915-0E33-460D-889B-9531F300A991}"/>
    <cellStyle name="Normal 5 4 2 4 2 2 3" xfId="1227" xr:uid="{5066D07B-F23E-4E7F-BABE-915F35843573}"/>
    <cellStyle name="Normal 5 4 2 4 2 3" xfId="1228" xr:uid="{A7E01B04-37A0-455C-AE1C-2CE0BB9F5D0D}"/>
    <cellStyle name="Normal 5 4 2 4 2 3 2" xfId="1229" xr:uid="{75F0E9BE-8E9E-46ED-83AD-03089AB68FB1}"/>
    <cellStyle name="Normal 5 4 2 4 2 4" xfId="1230" xr:uid="{B2CA8AED-F2CB-4D3D-838C-2B27BF283608}"/>
    <cellStyle name="Normal 5 4 2 4 3" xfId="544" xr:uid="{E30B5629-7A08-4127-9314-BF48B6EBCA6D}"/>
    <cellStyle name="Normal 5 4 2 4 3 2" xfId="1231" xr:uid="{B0E97349-42E4-4ADE-B704-F29429616BC1}"/>
    <cellStyle name="Normal 5 4 2 4 3 2 2" xfId="1232" xr:uid="{80277ADB-F288-4E72-8D21-6520FF6BCF2C}"/>
    <cellStyle name="Normal 5 4 2 4 3 3" xfId="1233" xr:uid="{BDFF7472-F246-44F3-AAB1-AFFDBD141F69}"/>
    <cellStyle name="Normal 5 4 2 4 4" xfId="1234" xr:uid="{FF40C01E-1B81-481D-80C3-D6E6BAC1B788}"/>
    <cellStyle name="Normal 5 4 2 4 4 2" xfId="1235" xr:uid="{5BD5B788-3163-43DB-9A90-D70880024BF5}"/>
    <cellStyle name="Normal 5 4 2 4 5" xfId="1236" xr:uid="{D34947EC-4681-4E61-8B13-7249C2B96E48}"/>
    <cellStyle name="Normal 5 4 2 5" xfId="298" xr:uid="{EECE82ED-B201-4557-ACA2-54AC7AC8A927}"/>
    <cellStyle name="Normal 5 4 2 5 2" xfId="545" xr:uid="{12D190DD-7520-466F-9D09-B46D3662ECD5}"/>
    <cellStyle name="Normal 5 4 2 5 2 2" xfId="1237" xr:uid="{C0322A78-C29B-4540-9EE3-ADB22DE9181B}"/>
    <cellStyle name="Normal 5 4 2 5 2 2 2" xfId="1238" xr:uid="{9D914CA4-9EDE-47FE-9504-B9797D7B6E55}"/>
    <cellStyle name="Normal 5 4 2 5 2 3" xfId="1239" xr:uid="{DB3B80C9-1735-443F-8F35-A9F5894A7C42}"/>
    <cellStyle name="Normal 5 4 2 5 3" xfId="1240" xr:uid="{97149C1E-067B-40C9-9E59-00C0B5A952A9}"/>
    <cellStyle name="Normal 5 4 2 5 3 2" xfId="1241" xr:uid="{A9F7004D-DF5D-41C9-A36D-3C715EE2BA34}"/>
    <cellStyle name="Normal 5 4 2 5 4" xfId="1242" xr:uid="{5B19C663-34D9-4AD8-9E5A-229A37586939}"/>
    <cellStyle name="Normal 5 4 2 6" xfId="546" xr:uid="{55268633-9B9D-4A95-BC9F-B7E6CE762E1B}"/>
    <cellStyle name="Normal 5 4 2 6 2" xfId="1243" xr:uid="{DF243781-CAFA-4139-9D13-DD0F8A3B9760}"/>
    <cellStyle name="Normal 5 4 2 6 2 2" xfId="1244" xr:uid="{04B9B10D-F5E0-4BD7-B44E-DCDA8A07EFF0}"/>
    <cellStyle name="Normal 5 4 2 6 2 3" xfId="4419" xr:uid="{A301FFCD-5B63-4F3A-912F-492CA13BE6D6}"/>
    <cellStyle name="Normal 5 4 2 6 3" xfId="1245" xr:uid="{07447F17-6FFB-43CF-BBB2-0CE044D5CC6C}"/>
    <cellStyle name="Normal 5 4 2 6 4" xfId="2850" xr:uid="{94CA5E58-19F6-42B1-A1C1-C43DEBF4D40C}"/>
    <cellStyle name="Normal 5 4 2 6 4 2" xfId="4584" xr:uid="{F9E8DF9D-A3F1-478F-AB71-FEDD05CA1899}"/>
    <cellStyle name="Normal 5 4 2 6 4 3" xfId="4683" xr:uid="{A9FA9ACD-61F8-4732-A034-3F65C238C84C}"/>
    <cellStyle name="Normal 5 4 2 6 4 4" xfId="4611" xr:uid="{73DD4B22-9075-452C-9262-FCE65AE4F033}"/>
    <cellStyle name="Normal 5 4 2 7" xfId="1246" xr:uid="{169D0FA2-B189-41D8-8065-EE1EC88D8160}"/>
    <cellStyle name="Normal 5 4 2 7 2" xfId="1247" xr:uid="{ACD8C4A4-863E-446D-AE91-637C15AB1FB8}"/>
    <cellStyle name="Normal 5 4 2 8" xfId="1248" xr:uid="{0ADF977E-0077-4C0E-A658-BAC1BB57678E}"/>
    <cellStyle name="Normal 5 4 2 9" xfId="2851" xr:uid="{C00EC654-3BD6-476A-BC99-175E412A0B84}"/>
    <cellStyle name="Normal 5 4 3" xfId="102" xr:uid="{17E22C55-A2DC-4D17-882A-E99164AC8AD7}"/>
    <cellStyle name="Normal 5 4 3 2" xfId="103" xr:uid="{6719EDB7-8088-471D-B3EF-C30AF5B28FC5}"/>
    <cellStyle name="Normal 5 4 3 2 2" xfId="547" xr:uid="{244855ED-85D7-4608-AE8A-4D69C767AC02}"/>
    <cellStyle name="Normal 5 4 3 2 2 2" xfId="548" xr:uid="{7B5E31C5-5EEF-4AA9-ADDE-6BE4DB58FA90}"/>
    <cellStyle name="Normal 5 4 3 2 2 2 2" xfId="1249" xr:uid="{58EEE871-4324-48E2-ACAB-C9AAAD0F3A2E}"/>
    <cellStyle name="Normal 5 4 3 2 2 2 2 2" xfId="1250" xr:uid="{43CAA24D-9D87-4C39-8FA8-544EBD577A12}"/>
    <cellStyle name="Normal 5 4 3 2 2 2 3" xfId="1251" xr:uid="{56EE4D2B-1048-403D-ADA2-CD475C232459}"/>
    <cellStyle name="Normal 5 4 3 2 2 3" xfId="1252" xr:uid="{F1B70CC6-EE8B-4078-AC17-4A71CDE98999}"/>
    <cellStyle name="Normal 5 4 3 2 2 3 2" xfId="1253" xr:uid="{9B13614F-AE4A-49F4-8B17-8935B192821A}"/>
    <cellStyle name="Normal 5 4 3 2 2 4" xfId="1254" xr:uid="{B121C1DC-E2B0-479A-B5A2-D25F0254448F}"/>
    <cellStyle name="Normal 5 4 3 2 3" xfId="549" xr:uid="{FB331EA2-AD02-4D15-A1F0-DC97EDF709A0}"/>
    <cellStyle name="Normal 5 4 3 2 3 2" xfId="1255" xr:uid="{D8A89001-9CDB-458D-99AF-9CC0BDD8C2DD}"/>
    <cellStyle name="Normal 5 4 3 2 3 2 2" xfId="1256" xr:uid="{8BBFCAB4-16C3-4E29-9BF0-92B6124B8ED4}"/>
    <cellStyle name="Normal 5 4 3 2 3 3" xfId="1257" xr:uid="{943BBD85-4CB9-4B1E-8D74-921EC94E93C4}"/>
    <cellStyle name="Normal 5 4 3 2 3 4" xfId="2852" xr:uid="{4D2570C0-09A3-4BFA-BFE7-5DC243EF183B}"/>
    <cellStyle name="Normal 5 4 3 2 4" xfId="1258" xr:uid="{762C68AC-D202-437B-B5DE-708458C5B478}"/>
    <cellStyle name="Normal 5 4 3 2 4 2" xfId="1259" xr:uid="{16244AFF-6023-4226-901C-A5331F69875D}"/>
    <cellStyle name="Normal 5 4 3 2 5" xfId="1260" xr:uid="{0DE65814-6E0A-447E-9B5E-AA1D0D0101C2}"/>
    <cellStyle name="Normal 5 4 3 2 6" xfId="2853" xr:uid="{D2069552-AD5B-48F6-B2C8-302D9D1ED36A}"/>
    <cellStyle name="Normal 5 4 3 3" xfId="299" xr:uid="{EB7E0A1A-A062-4224-BCD0-E8745CC2A2B2}"/>
    <cellStyle name="Normal 5 4 3 3 2" xfId="550" xr:uid="{261CF679-E52E-4883-98C8-E3DCA1ACFCED}"/>
    <cellStyle name="Normal 5 4 3 3 2 2" xfId="551" xr:uid="{F55CD7B2-AE2E-4706-991F-CDF02AF76951}"/>
    <cellStyle name="Normal 5 4 3 3 2 2 2" xfId="1261" xr:uid="{A3F76096-DEF6-45D0-A8AF-60D2D6ADAED9}"/>
    <cellStyle name="Normal 5 4 3 3 2 2 2 2" xfId="1262" xr:uid="{AA0DA728-8440-4BE8-B867-18F573E72329}"/>
    <cellStyle name="Normal 5 4 3 3 2 2 3" xfId="1263" xr:uid="{78D95714-BD07-4EDB-A37F-D9E818162873}"/>
    <cellStyle name="Normal 5 4 3 3 2 3" xfId="1264" xr:uid="{35103A18-CFDB-4D03-8708-4AAEB949D30F}"/>
    <cellStyle name="Normal 5 4 3 3 2 3 2" xfId="1265" xr:uid="{7E714CC6-0586-4EFA-B8C0-9572954A2D14}"/>
    <cellStyle name="Normal 5 4 3 3 2 4" xfId="1266" xr:uid="{D093D4C4-BA36-47BE-818A-98BE90E1336A}"/>
    <cellStyle name="Normal 5 4 3 3 3" xfId="552" xr:uid="{2BEBD73B-C535-4791-85A0-40357605DF5B}"/>
    <cellStyle name="Normal 5 4 3 3 3 2" xfId="1267" xr:uid="{D788499E-DF81-4755-B841-B69BD9B4EF21}"/>
    <cellStyle name="Normal 5 4 3 3 3 2 2" xfId="1268" xr:uid="{7570F936-F072-469B-A459-D87E7B37D361}"/>
    <cellStyle name="Normal 5 4 3 3 3 3" xfId="1269" xr:uid="{AC37630D-357B-4FB7-8E80-67DF4583AB26}"/>
    <cellStyle name="Normal 5 4 3 3 4" xfId="1270" xr:uid="{4157D0EA-2ABB-429B-8B71-A19C7FFE3081}"/>
    <cellStyle name="Normal 5 4 3 3 4 2" xfId="1271" xr:uid="{65B018E8-9341-4D6D-9F2F-4CD934DF42E6}"/>
    <cellStyle name="Normal 5 4 3 3 5" xfId="1272" xr:uid="{963A6766-E692-477C-ABDA-3C709652D003}"/>
    <cellStyle name="Normal 5 4 3 4" xfId="300" xr:uid="{9F6DF43D-7F50-46F7-858C-5DF32F11C939}"/>
    <cellStyle name="Normal 5 4 3 4 2" xfId="553" xr:uid="{AAFABCB1-F686-40E4-9BAF-D143F477DA2A}"/>
    <cellStyle name="Normal 5 4 3 4 2 2" xfId="1273" xr:uid="{570451AA-F60D-43EE-8AF6-C046086A8CFC}"/>
    <cellStyle name="Normal 5 4 3 4 2 2 2" xfId="1274" xr:uid="{972F0909-2551-4E05-9F91-C99ED9CEE97A}"/>
    <cellStyle name="Normal 5 4 3 4 2 3" xfId="1275" xr:uid="{BD09E90E-987F-4F8D-A2FF-C8E698B8DF10}"/>
    <cellStyle name="Normal 5 4 3 4 3" xfId="1276" xr:uid="{F393F42D-5A55-468E-8613-5BB3E7D73C99}"/>
    <cellStyle name="Normal 5 4 3 4 3 2" xfId="1277" xr:uid="{1412FE6B-A92A-42A2-8813-010782E3AA20}"/>
    <cellStyle name="Normal 5 4 3 4 4" xfId="1278" xr:uid="{ED77544A-A964-4A8F-B3C9-D6C5B402E429}"/>
    <cellStyle name="Normal 5 4 3 5" xfId="554" xr:uid="{8CDF5E14-702A-4ABA-883B-CE20889E6158}"/>
    <cellStyle name="Normal 5 4 3 5 2" xfId="1279" xr:uid="{2C170AE2-DD20-48AE-BA72-8486359EC1A9}"/>
    <cellStyle name="Normal 5 4 3 5 2 2" xfId="1280" xr:uid="{DD37518C-2562-4FC4-A5E3-77701B57D76E}"/>
    <cellStyle name="Normal 5 4 3 5 3" xfId="1281" xr:uid="{30D2DB47-496D-48F6-8087-03BB0EF1F1C7}"/>
    <cellStyle name="Normal 5 4 3 5 4" xfId="2854" xr:uid="{C48BAB26-2AD5-40D3-9925-3358CFE57359}"/>
    <cellStyle name="Normal 5 4 3 6" xfId="1282" xr:uid="{DE5237C9-9662-4D81-9F40-DB99B5A7551D}"/>
    <cellStyle name="Normal 5 4 3 6 2" xfId="1283" xr:uid="{AF2479B3-D94E-4FF3-A8CB-E8ECCBDF82A5}"/>
    <cellStyle name="Normal 5 4 3 7" xfId="1284" xr:uid="{6FBB6005-B12C-40AC-88DA-586F533583A4}"/>
    <cellStyle name="Normal 5 4 3 8" xfId="2855" xr:uid="{3672A076-46D0-47D7-99EB-1F7BD302C8DA}"/>
    <cellStyle name="Normal 5 4 4" xfId="104" xr:uid="{59D97739-4AEE-4F92-8AC3-C4C3E32C2267}"/>
    <cellStyle name="Normal 5 4 4 2" xfId="446" xr:uid="{8C80B80A-04F1-40BD-B84B-67DA94AA026A}"/>
    <cellStyle name="Normal 5 4 4 2 2" xfId="555" xr:uid="{C13C8C44-C392-42F7-AEDA-2242B31FFBB6}"/>
    <cellStyle name="Normal 5 4 4 2 2 2" xfId="1285" xr:uid="{EBCF6A7B-ED24-4688-81A2-BA19F770B547}"/>
    <cellStyle name="Normal 5 4 4 2 2 2 2" xfId="1286" xr:uid="{06AB767C-1E26-4052-9C6C-946CC4B6E079}"/>
    <cellStyle name="Normal 5 4 4 2 2 3" xfId="1287" xr:uid="{46E4567C-2BDA-4BEB-94C9-F3B36E982EB6}"/>
    <cellStyle name="Normal 5 4 4 2 2 4" xfId="2856" xr:uid="{846435D7-A09B-4BF0-AA15-4B6B1EA2B667}"/>
    <cellStyle name="Normal 5 4 4 2 3" xfId="1288" xr:uid="{E3F05BE4-8D74-49F7-B98F-80832EFF30A7}"/>
    <cellStyle name="Normal 5 4 4 2 3 2" xfId="1289" xr:uid="{FA3655CA-F7CD-43AB-87D1-75620A00F825}"/>
    <cellStyle name="Normal 5 4 4 2 4" xfId="1290" xr:uid="{8D523C8D-63A5-4A40-81FA-2B8C21A5DC1B}"/>
    <cellStyle name="Normal 5 4 4 2 5" xfId="2857" xr:uid="{C085F88D-9500-482C-A5B5-45F3EAC895A1}"/>
    <cellStyle name="Normal 5 4 4 3" xfId="556" xr:uid="{20C53CD3-91A9-4401-AFD9-892D3F47938A}"/>
    <cellStyle name="Normal 5 4 4 3 2" xfId="1291" xr:uid="{39283CCA-AC71-4672-A54A-DEF68A6EA06D}"/>
    <cellStyle name="Normal 5 4 4 3 2 2" xfId="1292" xr:uid="{A983D8DB-7629-4D25-A169-885DDB860217}"/>
    <cellStyle name="Normal 5 4 4 3 3" xfId="1293" xr:uid="{B72DD124-E970-46B7-980A-5FBB7E433601}"/>
    <cellStyle name="Normal 5 4 4 3 4" xfId="2858" xr:uid="{AB19364C-3F98-4624-91DA-7289877EB4AF}"/>
    <cellStyle name="Normal 5 4 4 4" xfId="1294" xr:uid="{BA808E05-4915-4467-A5C5-222FF9BE89DA}"/>
    <cellStyle name="Normal 5 4 4 4 2" xfId="1295" xr:uid="{19A58A26-291A-4884-8AC5-0F9DC545F2D9}"/>
    <cellStyle name="Normal 5 4 4 4 3" xfId="2859" xr:uid="{60560A6B-C2BA-43B5-83FB-2F216F05CB09}"/>
    <cellStyle name="Normal 5 4 4 4 4" xfId="2860" xr:uid="{8C326DCA-4D7C-44CD-A124-1A937996AF5C}"/>
    <cellStyle name="Normal 5 4 4 5" xfId="1296" xr:uid="{C8A2B5E0-2E94-438E-B897-568188165711}"/>
    <cellStyle name="Normal 5 4 4 6" xfId="2861" xr:uid="{6BA11130-37E5-46DF-953E-195247C4167E}"/>
    <cellStyle name="Normal 5 4 4 7" xfId="2862" xr:uid="{1B65F9BE-D2B1-45E3-9B2C-344CB9782191}"/>
    <cellStyle name="Normal 5 4 5" xfId="301" xr:uid="{CFEC9953-C2E0-457F-B69B-00EFC757AB9E}"/>
    <cellStyle name="Normal 5 4 5 2" xfId="557" xr:uid="{E48349D6-065E-411A-B93B-276E1BA79A27}"/>
    <cellStyle name="Normal 5 4 5 2 2" xfId="558" xr:uid="{A7F9DEA7-1464-4BA7-BD84-90B24214E044}"/>
    <cellStyle name="Normal 5 4 5 2 2 2" xfId="1297" xr:uid="{0EE657B7-6810-426D-9B07-C569A6C9F499}"/>
    <cellStyle name="Normal 5 4 5 2 2 2 2" xfId="1298" xr:uid="{84D354FA-0165-4742-AE8F-A0E861A098BA}"/>
    <cellStyle name="Normal 5 4 5 2 2 3" xfId="1299" xr:uid="{740FD0AB-E6A0-4457-A75B-99F51B57F0F1}"/>
    <cellStyle name="Normal 5 4 5 2 3" xfId="1300" xr:uid="{148AE94F-703D-4AC5-A8E2-8CA7DA80F956}"/>
    <cellStyle name="Normal 5 4 5 2 3 2" xfId="1301" xr:uid="{8CD36954-FB1E-45C5-9467-10477E365B39}"/>
    <cellStyle name="Normal 5 4 5 2 4" xfId="1302" xr:uid="{3AA1AF13-021A-44D8-9B95-E0D74419B345}"/>
    <cellStyle name="Normal 5 4 5 3" xfId="559" xr:uid="{762D53E9-9F86-4946-99C0-C3FD493113C9}"/>
    <cellStyle name="Normal 5 4 5 3 2" xfId="1303" xr:uid="{867E03A1-4C92-4DFB-B363-77A7274A3A2D}"/>
    <cellStyle name="Normal 5 4 5 3 2 2" xfId="1304" xr:uid="{3FA37141-1DE7-421D-B501-35815CE79E38}"/>
    <cellStyle name="Normal 5 4 5 3 3" xfId="1305" xr:uid="{44270E33-D301-4BDC-9005-FBFA1FC168E1}"/>
    <cellStyle name="Normal 5 4 5 3 4" xfId="2863" xr:uid="{BDD93B67-7EA8-463F-9134-133D2DACCC5C}"/>
    <cellStyle name="Normal 5 4 5 4" xfId="1306" xr:uid="{D6C7F32C-D7EC-4A2E-BFEB-996B959A9724}"/>
    <cellStyle name="Normal 5 4 5 4 2" xfId="1307" xr:uid="{407B50FE-D0CA-4F5E-8604-9D0F7ACAE575}"/>
    <cellStyle name="Normal 5 4 5 5" xfId="1308" xr:uid="{7DA0F39F-7476-415F-A89B-CD5598A168D1}"/>
    <cellStyle name="Normal 5 4 5 6" xfId="2864" xr:uid="{6F9FF640-4AC0-476C-87D2-ED52051C412E}"/>
    <cellStyle name="Normal 5 4 6" xfId="302" xr:uid="{E32C0F4B-5D3F-4626-86E2-FDAC59AEF7A2}"/>
    <cellStyle name="Normal 5 4 6 2" xfId="560" xr:uid="{B4C25646-4600-4FA4-8A2F-835C4639E3ED}"/>
    <cellStyle name="Normal 5 4 6 2 2" xfId="1309" xr:uid="{9AF78B2D-2B63-4686-896D-3B039CAD2E8D}"/>
    <cellStyle name="Normal 5 4 6 2 2 2" xfId="1310" xr:uid="{6EBEC453-6C4B-4AC0-A94A-EDD4FF22CD57}"/>
    <cellStyle name="Normal 5 4 6 2 3" xfId="1311" xr:uid="{E3CF7FF5-6F1B-4B73-9B99-D32B612E5089}"/>
    <cellStyle name="Normal 5 4 6 2 4" xfId="2865" xr:uid="{EE01C979-9424-4B6B-A74D-1D83A5008BB4}"/>
    <cellStyle name="Normal 5 4 6 3" xfId="1312" xr:uid="{C2A59ACB-45FC-48A5-80A3-B955A19D6E05}"/>
    <cellStyle name="Normal 5 4 6 3 2" xfId="1313" xr:uid="{C1C6F5CE-5184-4069-AA82-FDE9090A5280}"/>
    <cellStyle name="Normal 5 4 6 4" xfId="1314" xr:uid="{A910E8EA-54A4-4940-B24E-0D4E00672AA3}"/>
    <cellStyle name="Normal 5 4 6 5" xfId="2866" xr:uid="{0447336E-7318-49BE-A62C-689ECC522D67}"/>
    <cellStyle name="Normal 5 4 7" xfId="561" xr:uid="{31032E01-A1CE-42B6-B44F-14FEC2C88B17}"/>
    <cellStyle name="Normal 5 4 7 2" xfId="1315" xr:uid="{306238FF-85AD-45B2-8E1B-0AD41825CBF3}"/>
    <cellStyle name="Normal 5 4 7 2 2" xfId="1316" xr:uid="{F9BE4222-85C3-4C17-AF31-4A5BA5A92396}"/>
    <cellStyle name="Normal 5 4 7 2 3" xfId="4418" xr:uid="{C94B3F65-BDD6-480E-AAA9-4175791EFCE3}"/>
    <cellStyle name="Normal 5 4 7 3" xfId="1317" xr:uid="{7ED295D2-1B3C-4391-8FB5-57B652FB796D}"/>
    <cellStyle name="Normal 5 4 7 4" xfId="2867" xr:uid="{9DF4FE51-1F4A-4182-8A18-FBEC5B13DB5E}"/>
    <cellStyle name="Normal 5 4 7 4 2" xfId="4583" xr:uid="{66AFAD89-202F-4A0D-8A5C-52CAC991962B}"/>
    <cellStyle name="Normal 5 4 7 4 3" xfId="4684" xr:uid="{FB558226-8459-4167-B866-62A1EB8D5B7D}"/>
    <cellStyle name="Normal 5 4 7 4 4" xfId="4610" xr:uid="{E2364DAE-41F7-4E3F-8B70-A6EADD527FDF}"/>
    <cellStyle name="Normal 5 4 8" xfId="1318" xr:uid="{91F36D2A-B9F1-4E1D-8FE3-AD2FCD96B4C7}"/>
    <cellStyle name="Normal 5 4 8 2" xfId="1319" xr:uid="{3B7BC6BB-5501-4389-8F8D-9FB912518110}"/>
    <cellStyle name="Normal 5 4 8 3" xfId="2868" xr:uid="{220DB92A-4977-440B-8BAB-C605A185D334}"/>
    <cellStyle name="Normal 5 4 8 4" xfId="2869" xr:uid="{3F13DF27-FE49-4F2D-B533-964E85ADC6C3}"/>
    <cellStyle name="Normal 5 4 9" xfId="1320" xr:uid="{4341EE72-49CE-4FD6-ACC6-09F0BFA67D06}"/>
    <cellStyle name="Normal 5 5" xfId="105" xr:uid="{DD1DB51E-A7D1-49E4-8A49-E2C3CE68B6AB}"/>
    <cellStyle name="Normal 5 5 10" xfId="2870" xr:uid="{A3783C33-C687-4F98-AA1E-BCE7EC6EF3C8}"/>
    <cellStyle name="Normal 5 5 11" xfId="2871" xr:uid="{512724A5-8059-4A81-B411-FDDBD18BC7CC}"/>
    <cellStyle name="Normal 5 5 2" xfId="106" xr:uid="{70301C59-0A14-4C2F-92BD-D8922655BA14}"/>
    <cellStyle name="Normal 5 5 2 2" xfId="107" xr:uid="{76655B82-425F-4DC0-9FA9-46C34E87BFE0}"/>
    <cellStyle name="Normal 5 5 2 2 2" xfId="303" xr:uid="{C48C7842-EA52-4C26-92D6-70FAC8B719CF}"/>
    <cellStyle name="Normal 5 5 2 2 2 2" xfId="562" xr:uid="{F2D54540-8DFB-4F3C-B419-AC47F6FA7A39}"/>
    <cellStyle name="Normal 5 5 2 2 2 2 2" xfId="1321" xr:uid="{1A9DC755-6A5D-4E85-855E-C5FD7E0C8EB1}"/>
    <cellStyle name="Normal 5 5 2 2 2 2 2 2" xfId="1322" xr:uid="{01AC2915-C347-4387-A670-919F9640B0BC}"/>
    <cellStyle name="Normal 5 5 2 2 2 2 3" xfId="1323" xr:uid="{70A98020-558A-44DD-B121-DC25A9AFA240}"/>
    <cellStyle name="Normal 5 5 2 2 2 2 4" xfId="2872" xr:uid="{337B24E1-319D-419C-A5E1-CEA8213BC36B}"/>
    <cellStyle name="Normal 5 5 2 2 2 3" xfId="1324" xr:uid="{0277902B-E138-4270-A8FE-65FB5B283389}"/>
    <cellStyle name="Normal 5 5 2 2 2 3 2" xfId="1325" xr:uid="{9E5A0CF3-D1C7-4EAF-A835-B2F0D81B3CE1}"/>
    <cellStyle name="Normal 5 5 2 2 2 3 3" xfId="2873" xr:uid="{82AEA424-822D-40E1-8254-46EC84EF6F26}"/>
    <cellStyle name="Normal 5 5 2 2 2 3 4" xfId="2874" xr:uid="{CD105A20-AEE7-4CEF-AE0C-881F35E71581}"/>
    <cellStyle name="Normal 5 5 2 2 2 4" xfId="1326" xr:uid="{2B21F641-FC00-44AB-BDF9-F82CF08C23A1}"/>
    <cellStyle name="Normal 5 5 2 2 2 5" xfId="2875" xr:uid="{AB61E783-41CB-4152-ABDB-CFE495D0524E}"/>
    <cellStyle name="Normal 5 5 2 2 2 6" xfId="2876" xr:uid="{CC5CA7AC-CC97-4D65-BB2F-71B79ECA654B}"/>
    <cellStyle name="Normal 5 5 2 2 3" xfId="563" xr:uid="{5CAFBBAC-8224-45E4-93AB-8AC0556E4D85}"/>
    <cellStyle name="Normal 5 5 2 2 3 2" xfId="1327" xr:uid="{E8B2492A-CF50-4846-80F8-621FAE6A3946}"/>
    <cellStyle name="Normal 5 5 2 2 3 2 2" xfId="1328" xr:uid="{84A01D2B-AE58-46F1-9B0A-0B1AC5EF0E40}"/>
    <cellStyle name="Normal 5 5 2 2 3 2 3" xfId="2877" xr:uid="{CC1CE12C-D3AC-463D-AB2E-8CA78B39E1BA}"/>
    <cellStyle name="Normal 5 5 2 2 3 2 4" xfId="2878" xr:uid="{AABD78C2-EE43-4A63-A55C-F3848A4AD05F}"/>
    <cellStyle name="Normal 5 5 2 2 3 3" xfId="1329" xr:uid="{AA1488A8-797A-45D0-BF7A-9EEDCF8BD9EF}"/>
    <cellStyle name="Normal 5 5 2 2 3 4" xfId="2879" xr:uid="{B4D7C08F-7BFE-44FE-AA0F-0019D225FA6B}"/>
    <cellStyle name="Normal 5 5 2 2 3 5" xfId="2880" xr:uid="{689BFE8B-D9CB-439F-A64B-64CFF4FAAA5F}"/>
    <cellStyle name="Normal 5 5 2 2 4" xfId="1330" xr:uid="{C5E7D49B-CC75-4C88-9D34-F01DA8B403B5}"/>
    <cellStyle name="Normal 5 5 2 2 4 2" xfId="1331" xr:uid="{1AA95D1A-65FA-4902-A670-A6EE9C138728}"/>
    <cellStyle name="Normal 5 5 2 2 4 3" xfId="2881" xr:uid="{7C074F4F-2150-47D3-9C2F-5A2C912F8E58}"/>
    <cellStyle name="Normal 5 5 2 2 4 4" xfId="2882" xr:uid="{E1553C87-0F88-4EA6-9EB7-8702EA339B45}"/>
    <cellStyle name="Normal 5 5 2 2 5" xfId="1332" xr:uid="{0B9D01DF-D8D6-4132-A61D-5041C5DA6967}"/>
    <cellStyle name="Normal 5 5 2 2 5 2" xfId="2883" xr:uid="{8155C034-01C3-47B4-9959-90E4D3BBAB32}"/>
    <cellStyle name="Normal 5 5 2 2 5 3" xfId="2884" xr:uid="{8BC2F83F-68EA-4A9F-B822-8DF0522C54B5}"/>
    <cellStyle name="Normal 5 5 2 2 5 4" xfId="2885" xr:uid="{108F4F4C-34D6-4172-8663-C5F87B8BD2A3}"/>
    <cellStyle name="Normal 5 5 2 2 6" xfId="2886" xr:uid="{3D5490A1-D209-43D2-B471-7CCFB0776711}"/>
    <cellStyle name="Normal 5 5 2 2 7" xfId="2887" xr:uid="{1A4660A9-D129-4A1D-920B-6991CE113A28}"/>
    <cellStyle name="Normal 5 5 2 2 8" xfId="2888" xr:uid="{0E3087F7-5F63-416B-9A54-5CFB5083412C}"/>
    <cellStyle name="Normal 5 5 2 3" xfId="304" xr:uid="{6C61AAAE-4FB7-4F52-9E16-DB3A3E9A44FA}"/>
    <cellStyle name="Normal 5 5 2 3 2" xfId="564" xr:uid="{1F506967-53E6-4D2C-A91D-61B23CA00481}"/>
    <cellStyle name="Normal 5 5 2 3 2 2" xfId="565" xr:uid="{AA7FDB6D-C530-414E-8598-248949055FB6}"/>
    <cellStyle name="Normal 5 5 2 3 2 2 2" xfId="1333" xr:uid="{7BABB426-FC41-4567-A2B4-FC698094CE56}"/>
    <cellStyle name="Normal 5 5 2 3 2 2 2 2" xfId="1334" xr:uid="{83D485C0-62F0-41DF-A2AB-F537BAC13E0A}"/>
    <cellStyle name="Normal 5 5 2 3 2 2 3" xfId="1335" xr:uid="{CC8BF28C-D487-452E-9725-D4F22FF96DC6}"/>
    <cellStyle name="Normal 5 5 2 3 2 3" xfId="1336" xr:uid="{2478B9AC-0480-447E-BFF2-0BB15AFA05F4}"/>
    <cellStyle name="Normal 5 5 2 3 2 3 2" xfId="1337" xr:uid="{AA5EC519-A478-45F8-8C20-86A147487190}"/>
    <cellStyle name="Normal 5 5 2 3 2 4" xfId="1338" xr:uid="{5A198639-BE7F-40B9-A8C4-F099E1B672D0}"/>
    <cellStyle name="Normal 5 5 2 3 3" xfId="566" xr:uid="{D2B764FC-C8DA-452B-A657-A05EF56EB03E}"/>
    <cellStyle name="Normal 5 5 2 3 3 2" xfId="1339" xr:uid="{880D3075-5B92-4219-A1B0-BB00576E838A}"/>
    <cellStyle name="Normal 5 5 2 3 3 2 2" xfId="1340" xr:uid="{4C672A41-349C-4B94-8A75-1A7D6C1DBCBC}"/>
    <cellStyle name="Normal 5 5 2 3 3 3" xfId="1341" xr:uid="{4C6E7728-7EF9-4B68-994F-7E3900D39230}"/>
    <cellStyle name="Normal 5 5 2 3 3 4" xfId="2889" xr:uid="{7566B281-E67F-4474-91DB-23FE25F02516}"/>
    <cellStyle name="Normal 5 5 2 3 4" xfId="1342" xr:uid="{617111D2-EE30-4B5C-857B-5096EA5E32B1}"/>
    <cellStyle name="Normal 5 5 2 3 4 2" xfId="1343" xr:uid="{CF726BF0-2DF0-4AC8-A561-86D60CF9822A}"/>
    <cellStyle name="Normal 5 5 2 3 5" xfId="1344" xr:uid="{CB2CEB64-1C8B-4D7E-9160-B23EAAC2FC9C}"/>
    <cellStyle name="Normal 5 5 2 3 6" xfId="2890" xr:uid="{DC4EF441-85DC-4923-A3E0-D488C65E3F69}"/>
    <cellStyle name="Normal 5 5 2 4" xfId="305" xr:uid="{0D1DEDC7-A06E-4EB7-B449-DDFF436875AE}"/>
    <cellStyle name="Normal 5 5 2 4 2" xfId="567" xr:uid="{ADA0ECDA-8C64-42FC-878E-B01F48521E64}"/>
    <cellStyle name="Normal 5 5 2 4 2 2" xfId="1345" xr:uid="{8AB6A974-002A-473B-826D-DCC1F0B7D111}"/>
    <cellStyle name="Normal 5 5 2 4 2 2 2" xfId="1346" xr:uid="{009D1E17-2B45-4270-9581-94774C25B38A}"/>
    <cellStyle name="Normal 5 5 2 4 2 3" xfId="1347" xr:uid="{19DB3626-54E9-400C-AADE-AC6D57564D7D}"/>
    <cellStyle name="Normal 5 5 2 4 2 4" xfId="2891" xr:uid="{DEB0AC01-5BB1-4C80-AAB3-C4C88C50BB86}"/>
    <cellStyle name="Normal 5 5 2 4 3" xfId="1348" xr:uid="{C5D4F8B9-19AD-4391-85AF-42ABB90AA218}"/>
    <cellStyle name="Normal 5 5 2 4 3 2" xfId="1349" xr:uid="{63ADDDFD-3145-4589-83AD-886C2A885810}"/>
    <cellStyle name="Normal 5 5 2 4 4" xfId="1350" xr:uid="{D7012D53-CA7E-4FB3-8987-837BA37FA75D}"/>
    <cellStyle name="Normal 5 5 2 4 5" xfId="2892" xr:uid="{34CDFF83-58A3-45F3-8594-672824B84247}"/>
    <cellStyle name="Normal 5 5 2 5" xfId="306" xr:uid="{D8E54AF3-6B4A-4BCF-B8D7-CE55F3E0B48A}"/>
    <cellStyle name="Normal 5 5 2 5 2" xfId="1351" xr:uid="{6ABC5564-8E1A-47C2-971A-AE4D2DE43594}"/>
    <cellStyle name="Normal 5 5 2 5 2 2" xfId="1352" xr:uid="{E6B9105D-93C2-4F6E-8F89-2A7F0D50417A}"/>
    <cellStyle name="Normal 5 5 2 5 3" xfId="1353" xr:uid="{73397B86-6865-467E-B379-0EF497E8D897}"/>
    <cellStyle name="Normal 5 5 2 5 4" xfId="2893" xr:uid="{693DAEFA-D0BB-447E-B53E-66F1798E876B}"/>
    <cellStyle name="Normal 5 5 2 6" xfId="1354" xr:uid="{768976B3-58CC-418E-AAEC-36F6705EA58F}"/>
    <cellStyle name="Normal 5 5 2 6 2" xfId="1355" xr:uid="{3EA8ABBA-8679-4D2A-B586-CC128719C8A3}"/>
    <cellStyle name="Normal 5 5 2 6 3" xfId="2894" xr:uid="{184CAEB1-AD62-4827-9499-24CD9C51AA9C}"/>
    <cellStyle name="Normal 5 5 2 6 4" xfId="2895" xr:uid="{F868D94C-E688-4B68-8200-D5D9F576B544}"/>
    <cellStyle name="Normal 5 5 2 7" xfId="1356" xr:uid="{E64102AA-24F2-4E25-938D-E94A9D3B52DE}"/>
    <cellStyle name="Normal 5 5 2 8" xfId="2896" xr:uid="{3CF2CB3A-CCBB-43F7-80EE-7C3C4D1B124C}"/>
    <cellStyle name="Normal 5 5 2 9" xfId="2897" xr:uid="{C09426F9-8C0A-44F8-A5CE-606037CD444B}"/>
    <cellStyle name="Normal 5 5 3" xfId="108" xr:uid="{333FA2FA-A6B8-40A5-A4D9-56CCD75DBF70}"/>
    <cellStyle name="Normal 5 5 3 2" xfId="109" xr:uid="{62FBE565-477D-4EDB-9BF4-EC30BC0E2E49}"/>
    <cellStyle name="Normal 5 5 3 2 2" xfId="568" xr:uid="{E2B7A2A6-FCE9-452E-8F37-9C069D3FCD30}"/>
    <cellStyle name="Normal 5 5 3 2 2 2" xfId="1357" xr:uid="{C30C821E-1FFC-48CE-B055-EF82C3410AB2}"/>
    <cellStyle name="Normal 5 5 3 2 2 2 2" xfId="1358" xr:uid="{3F06D786-45BF-4D51-A459-EDA00982EEB7}"/>
    <cellStyle name="Normal 5 5 3 2 2 2 2 2" xfId="4468" xr:uid="{5B5C4363-7B8F-414C-AE3A-81D038D401B1}"/>
    <cellStyle name="Normal 5 5 3 2 2 2 3" xfId="4469" xr:uid="{A633F8CB-5379-46D0-A49C-F0B8ECD1DBDC}"/>
    <cellStyle name="Normal 5 5 3 2 2 3" xfId="1359" xr:uid="{E5084AAD-D5B8-4123-B4AD-7942F8EA4319}"/>
    <cellStyle name="Normal 5 5 3 2 2 3 2" xfId="4470" xr:uid="{29CBCEF3-D954-4E42-8E84-4E89CC3C5EF0}"/>
    <cellStyle name="Normal 5 5 3 2 2 4" xfId="2898" xr:uid="{84CD98D5-36E8-4384-A002-80B8810F088C}"/>
    <cellStyle name="Normal 5 5 3 2 3" xfId="1360" xr:uid="{B0FFBFC2-1BBB-46A0-81E3-6A24FC26D14E}"/>
    <cellStyle name="Normal 5 5 3 2 3 2" xfId="1361" xr:uid="{9C49FDC7-FA93-4B0B-AFF7-41B23B357B25}"/>
    <cellStyle name="Normal 5 5 3 2 3 2 2" xfId="4471" xr:uid="{D7F185DE-0630-4AE5-9144-2E2F438AE579}"/>
    <cellStyle name="Normal 5 5 3 2 3 3" xfId="2899" xr:uid="{A7FE4754-AEAB-45BE-BB1C-009B8440B3A2}"/>
    <cellStyle name="Normal 5 5 3 2 3 4" xfId="2900" xr:uid="{130DBF6F-98E9-4258-91BF-14B36052FA84}"/>
    <cellStyle name="Normal 5 5 3 2 4" xfId="1362" xr:uid="{2E70A67F-661E-4D35-8130-58BC7F337787}"/>
    <cellStyle name="Normal 5 5 3 2 4 2" xfId="4472" xr:uid="{CC48FC3B-5F5D-4300-80D9-E8BDE2315522}"/>
    <cellStyle name="Normal 5 5 3 2 5" xfId="2901" xr:uid="{6E12930E-536D-42BF-9388-CC141555E05C}"/>
    <cellStyle name="Normal 5 5 3 2 6" xfId="2902" xr:uid="{2CD17F1B-2B9B-4D7B-9168-2855376E007E}"/>
    <cellStyle name="Normal 5 5 3 3" xfId="307" xr:uid="{05AF00C6-9A29-4E7A-B75D-8EBA516F272F}"/>
    <cellStyle name="Normal 5 5 3 3 2" xfId="1363" xr:uid="{F94EBA2D-3656-4E16-AA9F-9DF5F771B69B}"/>
    <cellStyle name="Normal 5 5 3 3 2 2" xfId="1364" xr:uid="{9F4CF5DF-8E89-4C76-9AB3-1A974DDE2A59}"/>
    <cellStyle name="Normal 5 5 3 3 2 2 2" xfId="4473" xr:uid="{7E8A8ED8-E439-45E0-895C-63B2D47F8E03}"/>
    <cellStyle name="Normal 5 5 3 3 2 3" xfId="2903" xr:uid="{747841E9-268C-413C-B5A1-7566C1A29391}"/>
    <cellStyle name="Normal 5 5 3 3 2 4" xfId="2904" xr:uid="{DF6DE5A7-D1B2-4C68-8E8D-3901458E0B4F}"/>
    <cellStyle name="Normal 5 5 3 3 3" xfId="1365" xr:uid="{449B01CE-64E3-48D6-811C-07168E7A42BC}"/>
    <cellStyle name="Normal 5 5 3 3 3 2" xfId="4474" xr:uid="{766B9B94-3738-404F-BA2C-FC8226254294}"/>
    <cellStyle name="Normal 5 5 3 3 4" xfId="2905" xr:uid="{742EDD51-39E1-44FF-B16D-09C3C48B11DE}"/>
    <cellStyle name="Normal 5 5 3 3 5" xfId="2906" xr:uid="{D2EAD474-02D3-4555-B6A1-6B0B86066F55}"/>
    <cellStyle name="Normal 5 5 3 4" xfId="1366" xr:uid="{5A9C208F-14EC-4B27-9204-75D388BD6596}"/>
    <cellStyle name="Normal 5 5 3 4 2" xfId="1367" xr:uid="{F677B383-E25B-4B8E-A7E6-C9E45DB77479}"/>
    <cellStyle name="Normal 5 5 3 4 2 2" xfId="4475" xr:uid="{B23ED6BD-E6D4-4A63-8810-4878DA903A0D}"/>
    <cellStyle name="Normal 5 5 3 4 3" xfId="2907" xr:uid="{BE8991C6-E619-46DC-A105-D1E266ABBD42}"/>
    <cellStyle name="Normal 5 5 3 4 4" xfId="2908" xr:uid="{654E0FBE-5E30-4A3C-B134-E3854BB29AFD}"/>
    <cellStyle name="Normal 5 5 3 5" xfId="1368" xr:uid="{2BE22130-DC0E-4850-8B02-058B5070CF83}"/>
    <cellStyle name="Normal 5 5 3 5 2" xfId="2909" xr:uid="{CC06E765-6124-4083-9EB1-1088DA9DF33F}"/>
    <cellStyle name="Normal 5 5 3 5 3" xfId="2910" xr:uid="{EEA7F380-9ACF-4E4D-987C-EE4953F12BBE}"/>
    <cellStyle name="Normal 5 5 3 5 4" xfId="2911" xr:uid="{CC966A20-187E-48DE-A6C8-4E7DF421BF60}"/>
    <cellStyle name="Normal 5 5 3 6" xfId="2912" xr:uid="{A8EA4F81-1F1D-4213-8DB2-A024BAA761EA}"/>
    <cellStyle name="Normal 5 5 3 7" xfId="2913" xr:uid="{20B4F41E-CB3E-4983-9EAC-02FA54B78551}"/>
    <cellStyle name="Normal 5 5 3 8" xfId="2914" xr:uid="{A64075A7-7224-4898-9CE0-414AF5B624E1}"/>
    <cellStyle name="Normal 5 5 4" xfId="110" xr:uid="{8CE8E011-5145-4342-8CAA-F9A563FBE5EE}"/>
    <cellStyle name="Normal 5 5 4 2" xfId="569" xr:uid="{1D44EB1B-0999-4C39-87CF-3C249BAF69D5}"/>
    <cellStyle name="Normal 5 5 4 2 2" xfId="570" xr:uid="{D0241D84-6104-423D-B1DB-570F8AF1EFD5}"/>
    <cellStyle name="Normal 5 5 4 2 2 2" xfId="1369" xr:uid="{C1973D6E-3639-4B76-818D-DADE8ABD0FE8}"/>
    <cellStyle name="Normal 5 5 4 2 2 2 2" xfId="1370" xr:uid="{1796B1DB-CFF2-4AF1-8054-E33BA9EC769E}"/>
    <cellStyle name="Normal 5 5 4 2 2 3" xfId="1371" xr:uid="{0EAABFDF-0516-4A58-89FA-19AB81933B3F}"/>
    <cellStyle name="Normal 5 5 4 2 2 4" xfId="2915" xr:uid="{9AFAF665-1108-459F-B2CE-20A4DEFCC47C}"/>
    <cellStyle name="Normal 5 5 4 2 3" xfId="1372" xr:uid="{CEF71F7D-173C-4E29-B5F0-E2D96D5EE76F}"/>
    <cellStyle name="Normal 5 5 4 2 3 2" xfId="1373" xr:uid="{521B262F-79B4-435C-923A-9CFB9EF55D60}"/>
    <cellStyle name="Normal 5 5 4 2 4" xfId="1374" xr:uid="{A7C3FCE1-E561-42CE-83BB-B84617B7D9DE}"/>
    <cellStyle name="Normal 5 5 4 2 5" xfId="2916" xr:uid="{1D89905B-0EB1-45C0-A575-FEF1BF33FB69}"/>
    <cellStyle name="Normal 5 5 4 3" xfId="571" xr:uid="{CB07A17E-48CB-49C0-B01F-9D8D1B12671C}"/>
    <cellStyle name="Normal 5 5 4 3 2" xfId="1375" xr:uid="{F9727068-27B1-461E-AF69-516C0E940ABB}"/>
    <cellStyle name="Normal 5 5 4 3 2 2" xfId="1376" xr:uid="{E0BF2989-BD2A-49C7-BEB6-2062A70F145F}"/>
    <cellStyle name="Normal 5 5 4 3 3" xfId="1377" xr:uid="{36CBBEDE-9955-489B-8391-B26F6B90AE8A}"/>
    <cellStyle name="Normal 5 5 4 3 4" xfId="2917" xr:uid="{047B4DBB-5E37-4846-8250-26229DD0DAD8}"/>
    <cellStyle name="Normal 5 5 4 4" xfId="1378" xr:uid="{90967088-61E5-4C05-AFE2-6900F485DF78}"/>
    <cellStyle name="Normal 5 5 4 4 2" xfId="1379" xr:uid="{3BE2796D-7093-4811-84C3-A5C43B19AF96}"/>
    <cellStyle name="Normal 5 5 4 4 3" xfId="2918" xr:uid="{0E409A5F-2FB0-4766-B9BB-F618F22BC81E}"/>
    <cellStyle name="Normal 5 5 4 4 4" xfId="2919" xr:uid="{CDB2E89C-025D-4883-8911-2803A74465AA}"/>
    <cellStyle name="Normal 5 5 4 5" xfId="1380" xr:uid="{BCB5F279-ADA9-495B-865C-91DE2BD981AD}"/>
    <cellStyle name="Normal 5 5 4 6" xfId="2920" xr:uid="{44C26672-A0A8-4A9E-8BFB-438A18DA8037}"/>
    <cellStyle name="Normal 5 5 4 7" xfId="2921" xr:uid="{C79C0F07-B02A-4073-A56B-419011561EEE}"/>
    <cellStyle name="Normal 5 5 5" xfId="308" xr:uid="{5CC3883C-41D7-45BE-8D9E-147AB5DFC0A7}"/>
    <cellStyle name="Normal 5 5 5 2" xfId="572" xr:uid="{449E4462-1B58-4BAF-93C3-B34EEBF7538F}"/>
    <cellStyle name="Normal 5 5 5 2 2" xfId="1381" xr:uid="{3141A075-147E-48C6-8576-E6615066966A}"/>
    <cellStyle name="Normal 5 5 5 2 2 2" xfId="1382" xr:uid="{A5BA6D6E-CC9A-4596-8CFB-0704827B4D40}"/>
    <cellStyle name="Normal 5 5 5 2 3" xfId="1383" xr:uid="{D2AAB0C5-8904-49CA-A782-BD15F2D93B8D}"/>
    <cellStyle name="Normal 5 5 5 2 4" xfId="2922" xr:uid="{84A5DD5D-BA6D-4E44-AD67-F45BBB1001A1}"/>
    <cellStyle name="Normal 5 5 5 3" xfId="1384" xr:uid="{0AB1F50E-4023-4AD5-8EE8-5159B6370CD6}"/>
    <cellStyle name="Normal 5 5 5 3 2" xfId="1385" xr:uid="{EEDD0DF5-E29F-48EA-9CE5-6C4D4208167C}"/>
    <cellStyle name="Normal 5 5 5 3 3" xfId="2923" xr:uid="{676492B3-D586-4EE8-B4E2-5B0476EFD167}"/>
    <cellStyle name="Normal 5 5 5 3 4" xfId="2924" xr:uid="{7BC3C42A-D273-454B-B176-DA727337984A}"/>
    <cellStyle name="Normal 5 5 5 4" xfId="1386" xr:uid="{86534B17-F348-4483-8655-2C5FCAEEE60E}"/>
    <cellStyle name="Normal 5 5 5 5" xfId="2925" xr:uid="{116BD312-FB40-4207-853C-4144BAB7BF13}"/>
    <cellStyle name="Normal 5 5 5 6" xfId="2926" xr:uid="{18906FF6-86EB-49CF-AD88-9C4AAFBD324D}"/>
    <cellStyle name="Normal 5 5 6" xfId="309" xr:uid="{9BBE28CE-AE46-459F-A03D-8FE2B822C791}"/>
    <cellStyle name="Normal 5 5 6 2" xfId="1387" xr:uid="{CF558F6E-87A1-475B-B5E2-3D484BAEB0D3}"/>
    <cellStyle name="Normal 5 5 6 2 2" xfId="1388" xr:uid="{5F2B7254-F981-4664-8CB5-9D84C9655869}"/>
    <cellStyle name="Normal 5 5 6 2 3" xfId="2927" xr:uid="{EB92CCDD-7A13-4174-B94B-846DE506B69D}"/>
    <cellStyle name="Normal 5 5 6 2 4" xfId="2928" xr:uid="{5C946E28-29DC-4928-867D-32A18754994D}"/>
    <cellStyle name="Normal 5 5 6 3" xfId="1389" xr:uid="{012CFE37-5C77-420A-9FD5-ECF93C3185B0}"/>
    <cellStyle name="Normal 5 5 6 4" xfId="2929" xr:uid="{9B904C0C-C7DC-44D4-B9BC-5BDB4CA38F0E}"/>
    <cellStyle name="Normal 5 5 6 5" xfId="2930" xr:uid="{18379094-51AD-48B0-97F0-3B79495C8F6A}"/>
    <cellStyle name="Normal 5 5 7" xfId="1390" xr:uid="{5DCBE0C8-8B38-4460-9EB3-ADBE19BA76AA}"/>
    <cellStyle name="Normal 5 5 7 2" xfId="1391" xr:uid="{174DC4E0-A83A-4FA1-96B0-414AB4CB48D3}"/>
    <cellStyle name="Normal 5 5 7 3" xfId="2931" xr:uid="{64F656CE-5D7D-4A2A-91B6-14FE97E4E332}"/>
    <cellStyle name="Normal 5 5 7 4" xfId="2932" xr:uid="{88740F88-8F8E-4180-8C61-8609F4175A90}"/>
    <cellStyle name="Normal 5 5 8" xfId="1392" xr:uid="{B59F35E9-A03D-49B9-BA62-3B4C56FB49C5}"/>
    <cellStyle name="Normal 5 5 8 2" xfId="2933" xr:uid="{3E3B2170-3517-42A6-A3A4-5767AE2633AA}"/>
    <cellStyle name="Normal 5 5 8 3" xfId="2934" xr:uid="{69F1175A-F073-41D1-80CA-D3A06C7BBEFA}"/>
    <cellStyle name="Normal 5 5 8 4" xfId="2935" xr:uid="{27DC4DA7-3FC7-41D0-92D1-11BF0071ADEB}"/>
    <cellStyle name="Normal 5 5 9" xfId="2936" xr:uid="{90E5C302-2B1D-42F7-A22B-CE3DD7A82913}"/>
    <cellStyle name="Normal 5 6" xfId="111" xr:uid="{49A9C9A7-B9F8-4CB3-A47D-217E8AC1F26C}"/>
    <cellStyle name="Normal 5 6 10" xfId="2937" xr:uid="{D09014EC-7692-4600-BA3A-F26FA479813B}"/>
    <cellStyle name="Normal 5 6 11" xfId="2938" xr:uid="{81A68EE2-33F8-48C9-9F9A-435D10606CB1}"/>
    <cellStyle name="Normal 5 6 2" xfId="112" xr:uid="{76AD2D18-67CD-4E5D-AB6C-A779E93D7C9D}"/>
    <cellStyle name="Normal 5 6 2 2" xfId="310" xr:uid="{DBA9DDEF-E2FC-4FC5-98A5-DA18C59624CA}"/>
    <cellStyle name="Normal 5 6 2 2 2" xfId="573" xr:uid="{99AB9EF5-70C6-47EB-805C-9E5F9DD834E3}"/>
    <cellStyle name="Normal 5 6 2 2 2 2" xfId="574" xr:uid="{AD5A1C6B-1A28-4BCE-BB04-836949B3A890}"/>
    <cellStyle name="Normal 5 6 2 2 2 2 2" xfId="1393" xr:uid="{9DB34A74-EBED-41E0-842C-2389F034B5A9}"/>
    <cellStyle name="Normal 5 6 2 2 2 2 3" xfId="2939" xr:uid="{95B9ED32-E0F0-4825-8C10-B10720036169}"/>
    <cellStyle name="Normal 5 6 2 2 2 2 4" xfId="2940" xr:uid="{4DB0E477-2F2F-472D-8A8A-DF9D932826FF}"/>
    <cellStyle name="Normal 5 6 2 2 2 3" xfId="1394" xr:uid="{B88A7B12-7344-4663-9CF2-215A328C9629}"/>
    <cellStyle name="Normal 5 6 2 2 2 3 2" xfId="2941" xr:uid="{00B50309-85CD-4DC3-A020-E12572ACB86C}"/>
    <cellStyle name="Normal 5 6 2 2 2 3 3" xfId="2942" xr:uid="{F244DEBD-F458-4F70-A118-46829FF74F2F}"/>
    <cellStyle name="Normal 5 6 2 2 2 3 4" xfId="2943" xr:uid="{17FDEAAE-5A25-4AD1-9808-CA892DC03DA8}"/>
    <cellStyle name="Normal 5 6 2 2 2 4" xfId="2944" xr:uid="{5D8B8798-5F23-40A4-B92C-7836FB70182E}"/>
    <cellStyle name="Normal 5 6 2 2 2 5" xfId="2945" xr:uid="{0B73B921-13DB-4588-9ECC-19D20F9C6F3C}"/>
    <cellStyle name="Normal 5 6 2 2 2 6" xfId="2946" xr:uid="{5739127C-4041-4F94-9275-3B83B2642CE2}"/>
    <cellStyle name="Normal 5 6 2 2 3" xfId="575" xr:uid="{95CA2A53-3B87-44EE-AFD0-0DD00B5B6A87}"/>
    <cellStyle name="Normal 5 6 2 2 3 2" xfId="1395" xr:uid="{0412075A-9E10-4188-9C71-AA228308E466}"/>
    <cellStyle name="Normal 5 6 2 2 3 2 2" xfId="2947" xr:uid="{448301A4-A054-4AED-A7B0-9DE475D7E8A9}"/>
    <cellStyle name="Normal 5 6 2 2 3 2 3" xfId="2948" xr:uid="{1F566BA9-0DCC-43E6-B85F-7E2286412FD7}"/>
    <cellStyle name="Normal 5 6 2 2 3 2 4" xfId="2949" xr:uid="{363E7BFF-14F4-41B8-BEBC-36786E2DCE6F}"/>
    <cellStyle name="Normal 5 6 2 2 3 3" xfId="2950" xr:uid="{CA680541-277E-4683-881F-D4FB2CA12515}"/>
    <cellStyle name="Normal 5 6 2 2 3 4" xfId="2951" xr:uid="{A277B52A-D3DC-497B-BBD9-A73D603B6D02}"/>
    <cellStyle name="Normal 5 6 2 2 3 5" xfId="2952" xr:uid="{1472DFC3-1A02-4394-9DD8-9A29BDEA48BA}"/>
    <cellStyle name="Normal 5 6 2 2 4" xfId="1396" xr:uid="{17BD4110-5AA2-4DC6-A2C7-6300AF79127F}"/>
    <cellStyle name="Normal 5 6 2 2 4 2" xfId="2953" xr:uid="{081FE4FC-7BBE-40DF-A1A2-0DC744F47338}"/>
    <cellStyle name="Normal 5 6 2 2 4 3" xfId="2954" xr:uid="{4D92B0DD-3068-4713-98CD-5E6AAB8142C8}"/>
    <cellStyle name="Normal 5 6 2 2 4 4" xfId="2955" xr:uid="{2BC1002C-7A9D-4837-B0C9-309B3A719372}"/>
    <cellStyle name="Normal 5 6 2 2 5" xfId="2956" xr:uid="{5F4B5BF1-0712-40DB-811E-0BAB1130616B}"/>
    <cellStyle name="Normal 5 6 2 2 5 2" xfId="2957" xr:uid="{EF85009D-4DF6-477F-B958-8ACD2F70F9E0}"/>
    <cellStyle name="Normal 5 6 2 2 5 3" xfId="2958" xr:uid="{3BE46B8D-9228-4932-ABA8-AD8C0BF7862D}"/>
    <cellStyle name="Normal 5 6 2 2 5 4" xfId="2959" xr:uid="{6B92DE07-CC79-4FA4-8975-195BDEA5A21A}"/>
    <cellStyle name="Normal 5 6 2 2 6" xfId="2960" xr:uid="{33D07055-3EBA-4863-9E9F-6956A63E3AC9}"/>
    <cellStyle name="Normal 5 6 2 2 7" xfId="2961" xr:uid="{C46F94D7-8AEB-4D7E-9F33-089C4C5AB980}"/>
    <cellStyle name="Normal 5 6 2 2 8" xfId="2962" xr:uid="{2E3D5F19-5DE0-45CE-BD54-B23823209AAF}"/>
    <cellStyle name="Normal 5 6 2 3" xfId="576" xr:uid="{8C85D7CC-4692-4433-A4CF-5746727B327F}"/>
    <cellStyle name="Normal 5 6 2 3 2" xfId="577" xr:uid="{4467681C-992B-41A2-9D35-70099EA210D7}"/>
    <cellStyle name="Normal 5 6 2 3 2 2" xfId="578" xr:uid="{C247F7AD-D447-4AC2-BF70-0CACBD1FFDDB}"/>
    <cellStyle name="Normal 5 6 2 3 2 3" xfId="2963" xr:uid="{178D5035-2869-43A2-93A2-E886EF5EFAAF}"/>
    <cellStyle name="Normal 5 6 2 3 2 4" xfId="2964" xr:uid="{154A4F63-7D5B-41CE-A6CB-620A6F0BB15D}"/>
    <cellStyle name="Normal 5 6 2 3 3" xfId="579" xr:uid="{C521E512-904D-42D3-8B49-4CF35A132E7B}"/>
    <cellStyle name="Normal 5 6 2 3 3 2" xfId="2965" xr:uid="{5225632E-63D7-4906-8D9F-3642DA38B2EE}"/>
    <cellStyle name="Normal 5 6 2 3 3 3" xfId="2966" xr:uid="{997753B2-4B5E-4490-A859-EF0B66B55C8C}"/>
    <cellStyle name="Normal 5 6 2 3 3 4" xfId="2967" xr:uid="{5627CD99-8A95-4818-8074-20525D42634C}"/>
    <cellStyle name="Normal 5 6 2 3 4" xfId="2968" xr:uid="{BB8CD711-2A80-439C-9779-C78A36337388}"/>
    <cellStyle name="Normal 5 6 2 3 5" xfId="2969" xr:uid="{7DB68A26-2D87-45D9-9A70-79776A62F73E}"/>
    <cellStyle name="Normal 5 6 2 3 6" xfId="2970" xr:uid="{9D208071-A7D0-4020-80DF-51820A9699D4}"/>
    <cellStyle name="Normal 5 6 2 4" xfId="580" xr:uid="{E9E1E8D0-E841-46DC-A868-1F291A410B73}"/>
    <cellStyle name="Normal 5 6 2 4 2" xfId="581" xr:uid="{AE6358E2-FAE4-4F75-BE53-E662F70F1BBB}"/>
    <cellStyle name="Normal 5 6 2 4 2 2" xfId="2971" xr:uid="{5DB28575-030F-4C38-8AE3-5CE0A4CF173E}"/>
    <cellStyle name="Normal 5 6 2 4 2 3" xfId="2972" xr:uid="{519A835E-F9AC-487B-8F1A-1D1AAA1E25CF}"/>
    <cellStyle name="Normal 5 6 2 4 2 4" xfId="2973" xr:uid="{7FE628A8-4E21-46C8-8A63-C3EBAE8E1AD8}"/>
    <cellStyle name="Normal 5 6 2 4 3" xfId="2974" xr:uid="{B1037164-383E-4FAD-8321-66ADEB751DDA}"/>
    <cellStyle name="Normal 5 6 2 4 4" xfId="2975" xr:uid="{843AC5F8-C540-4B60-A214-3DACC80060CD}"/>
    <cellStyle name="Normal 5 6 2 4 5" xfId="2976" xr:uid="{627D0A07-F601-497E-B999-5E4D308E7A1C}"/>
    <cellStyle name="Normal 5 6 2 5" xfId="582" xr:uid="{6F9ABBE6-A589-43EE-96E6-67AFBEE5BD6C}"/>
    <cellStyle name="Normal 5 6 2 5 2" xfId="2977" xr:uid="{376DE7FE-834E-4AE6-BB8D-25A9C19748A1}"/>
    <cellStyle name="Normal 5 6 2 5 3" xfId="2978" xr:uid="{A93535A8-2907-495F-A502-F0CE4FC6CFBD}"/>
    <cellStyle name="Normal 5 6 2 5 4" xfId="2979" xr:uid="{AB09F5D3-87E2-4830-A28C-1125E0112720}"/>
    <cellStyle name="Normal 5 6 2 6" xfId="2980" xr:uid="{FDFBB561-E017-4C8B-A252-17B4D8411721}"/>
    <cellStyle name="Normal 5 6 2 6 2" xfId="2981" xr:uid="{EE9E151C-622A-4AB7-8DE4-5F7B260265D0}"/>
    <cellStyle name="Normal 5 6 2 6 3" xfId="2982" xr:uid="{C1771226-50E4-4189-88FB-E40356EEEBB0}"/>
    <cellStyle name="Normal 5 6 2 6 4" xfId="2983" xr:uid="{A0F30AD7-8DDF-411F-9B29-862AAD2D839B}"/>
    <cellStyle name="Normal 5 6 2 7" xfId="2984" xr:uid="{781478EA-6DD3-4E03-9A18-E6908DA9576D}"/>
    <cellStyle name="Normal 5 6 2 8" xfId="2985" xr:uid="{7A64D7D4-B39D-4EB3-9C44-C321A22A986B}"/>
    <cellStyle name="Normal 5 6 2 9" xfId="2986" xr:uid="{001887CD-5A34-4255-BC21-87D93CC0159B}"/>
    <cellStyle name="Normal 5 6 3" xfId="311" xr:uid="{B5638AAF-29E1-4D6A-ABD1-738387A243FB}"/>
    <cellStyle name="Normal 5 6 3 2" xfId="583" xr:uid="{60E0164B-122E-41D2-865A-ECD77B14C766}"/>
    <cellStyle name="Normal 5 6 3 2 2" xfId="584" xr:uid="{BB607375-D906-421E-8B80-42F40848F9B5}"/>
    <cellStyle name="Normal 5 6 3 2 2 2" xfId="1397" xr:uid="{A1885AF2-7A2C-4E92-8227-B03BD2AC4611}"/>
    <cellStyle name="Normal 5 6 3 2 2 2 2" xfId="1398" xr:uid="{34E5C939-3045-47BE-BD4B-65D6B6E3C2AA}"/>
    <cellStyle name="Normal 5 6 3 2 2 3" xfId="1399" xr:uid="{B5FF2F90-E2C6-49A0-9FB5-34236E01D82E}"/>
    <cellStyle name="Normal 5 6 3 2 2 4" xfId="2987" xr:uid="{69E322D4-E280-4338-8B7C-4FB05568F4CB}"/>
    <cellStyle name="Normal 5 6 3 2 3" xfId="1400" xr:uid="{95FC086C-2759-4EAC-BB26-ECA7A6DCC82A}"/>
    <cellStyle name="Normal 5 6 3 2 3 2" xfId="1401" xr:uid="{142CCEC4-6DF9-4E47-9EE2-363DAB5AB5DA}"/>
    <cellStyle name="Normal 5 6 3 2 3 3" xfId="2988" xr:uid="{767B0C3A-C59C-4DC8-A043-125A0A59F366}"/>
    <cellStyle name="Normal 5 6 3 2 3 4" xfId="2989" xr:uid="{40AFB3C5-8DFE-4F2B-B124-B5CEDDEADD14}"/>
    <cellStyle name="Normal 5 6 3 2 4" xfId="1402" xr:uid="{F2CAB329-65DD-4441-8A77-F355151F62F7}"/>
    <cellStyle name="Normal 5 6 3 2 5" xfId="2990" xr:uid="{FC9FAD18-7B8B-44A1-8BFD-ABCC754F0A51}"/>
    <cellStyle name="Normal 5 6 3 2 6" xfId="2991" xr:uid="{13121709-B8C2-4B00-8EEE-88E416B1EF15}"/>
    <cellStyle name="Normal 5 6 3 3" xfId="585" xr:uid="{D56D926B-CC11-4746-A4D8-4C8FDD61C053}"/>
    <cellStyle name="Normal 5 6 3 3 2" xfId="1403" xr:uid="{E4F58B6B-B10B-49DC-92C0-F00FC84F55B2}"/>
    <cellStyle name="Normal 5 6 3 3 2 2" xfId="1404" xr:uid="{9E26FABA-CC12-4E06-B2CD-60024DA50947}"/>
    <cellStyle name="Normal 5 6 3 3 2 3" xfId="2992" xr:uid="{7073238A-8563-4E8A-9B11-FA5264DFE2F7}"/>
    <cellStyle name="Normal 5 6 3 3 2 4" xfId="2993" xr:uid="{D849DBC4-00BD-492A-B147-E84693881B1F}"/>
    <cellStyle name="Normal 5 6 3 3 3" xfId="1405" xr:uid="{3106DF8C-6182-425B-AC2D-E0C5D4A609CC}"/>
    <cellStyle name="Normal 5 6 3 3 4" xfId="2994" xr:uid="{9C866280-CECD-4461-8ECE-B97937F564BE}"/>
    <cellStyle name="Normal 5 6 3 3 5" xfId="2995" xr:uid="{2FA3EBCE-7CDE-4560-A09D-D706CD2FDCDF}"/>
    <cellStyle name="Normal 5 6 3 4" xfId="1406" xr:uid="{32CEA70F-5690-4FDF-BF08-4F2CD950109B}"/>
    <cellStyle name="Normal 5 6 3 4 2" xfId="1407" xr:uid="{204CB425-D1B9-4677-AFCD-97515B80BE00}"/>
    <cellStyle name="Normal 5 6 3 4 3" xfId="2996" xr:uid="{3A692138-8672-4842-9EE3-B0EC645BBBD9}"/>
    <cellStyle name="Normal 5 6 3 4 4" xfId="2997" xr:uid="{3573842A-E276-4574-8909-4AF853437A21}"/>
    <cellStyle name="Normal 5 6 3 5" xfId="1408" xr:uid="{08E4C1AA-93AF-4703-9419-C328CC7C3468}"/>
    <cellStyle name="Normal 5 6 3 5 2" xfId="2998" xr:uid="{B34BF90A-64E4-4426-A3DB-DD28D9AD35A0}"/>
    <cellStyle name="Normal 5 6 3 5 3" xfId="2999" xr:uid="{AD15ED03-1E47-49DF-8A76-53CF62EE1BB1}"/>
    <cellStyle name="Normal 5 6 3 5 4" xfId="3000" xr:uid="{C61F5D83-3FCA-4BF5-9F93-30783E046334}"/>
    <cellStyle name="Normal 5 6 3 6" xfId="3001" xr:uid="{9EC86BEA-0BC0-4B33-AC21-21D6C607CE66}"/>
    <cellStyle name="Normal 5 6 3 7" xfId="3002" xr:uid="{3628130C-3A9A-43C0-948E-4F12A2B47DC0}"/>
    <cellStyle name="Normal 5 6 3 8" xfId="3003" xr:uid="{2E6C237A-794A-47EF-B463-3BA31F13B487}"/>
    <cellStyle name="Normal 5 6 4" xfId="312" xr:uid="{4121493B-371D-4994-8A67-837BCCC6369C}"/>
    <cellStyle name="Normal 5 6 4 2" xfId="586" xr:uid="{86DD0264-23DA-44B5-AE05-DEEF60E78866}"/>
    <cellStyle name="Normal 5 6 4 2 2" xfId="587" xr:uid="{E8741667-1369-4C93-BDEE-7D5EF27E21CD}"/>
    <cellStyle name="Normal 5 6 4 2 2 2" xfId="1409" xr:uid="{EECA8FEE-F69D-4F60-8D46-52A9E47EAA91}"/>
    <cellStyle name="Normal 5 6 4 2 2 3" xfId="3004" xr:uid="{52AAE6C7-CC4F-475E-B557-475F4D00B5A6}"/>
    <cellStyle name="Normal 5 6 4 2 2 4" xfId="3005" xr:uid="{AEAA3970-0B0D-4EA8-88EB-D5C362C0BC9B}"/>
    <cellStyle name="Normal 5 6 4 2 3" xfId="1410" xr:uid="{A1935091-7D37-4459-B52C-69AC0B666E86}"/>
    <cellStyle name="Normal 5 6 4 2 4" xfId="3006" xr:uid="{B56CF2C7-8EC3-48B8-927F-83F98D628F42}"/>
    <cellStyle name="Normal 5 6 4 2 5" xfId="3007" xr:uid="{691F30C0-E771-4F2F-927B-CA27D4C743D7}"/>
    <cellStyle name="Normal 5 6 4 3" xfId="588" xr:uid="{D891256E-B247-47A7-A2B9-CA6B5CA3EB23}"/>
    <cellStyle name="Normal 5 6 4 3 2" xfId="1411" xr:uid="{9B962893-3C76-4B7B-8111-9EE4EA5A05F6}"/>
    <cellStyle name="Normal 5 6 4 3 3" xfId="3008" xr:uid="{89C8DFEB-5A0D-44C7-8BBC-04B08D5DEC54}"/>
    <cellStyle name="Normal 5 6 4 3 4" xfId="3009" xr:uid="{E7D04753-4401-45C4-8894-BF0D1172FFCD}"/>
    <cellStyle name="Normal 5 6 4 4" xfId="1412" xr:uid="{B9F49954-7581-47AD-8681-5152A507E7A3}"/>
    <cellStyle name="Normal 5 6 4 4 2" xfId="3010" xr:uid="{75B9F2E7-4CCE-4B85-A208-1A25DEF47F99}"/>
    <cellStyle name="Normal 5 6 4 4 3" xfId="3011" xr:uid="{6315C42F-0C47-44C0-B341-91BE5056D144}"/>
    <cellStyle name="Normal 5 6 4 4 4" xfId="3012" xr:uid="{BCBD976F-66FE-4017-B420-DB60A05C0022}"/>
    <cellStyle name="Normal 5 6 4 5" xfId="3013" xr:uid="{81366771-F8F7-4140-ADAC-1E8BF25E447D}"/>
    <cellStyle name="Normal 5 6 4 6" xfId="3014" xr:uid="{DA7975EC-FEE2-436B-9627-915F3E7B04D8}"/>
    <cellStyle name="Normal 5 6 4 7" xfId="3015" xr:uid="{C63B504B-F97C-4AD1-ABB7-26D36FFE4A88}"/>
    <cellStyle name="Normal 5 6 5" xfId="313" xr:uid="{C47BF32D-5CE7-4A86-A7ED-4634B73E05F4}"/>
    <cellStyle name="Normal 5 6 5 2" xfId="589" xr:uid="{2B3DA824-98D8-4552-AE85-AA93089DE997}"/>
    <cellStyle name="Normal 5 6 5 2 2" xfId="1413" xr:uid="{19FFAD88-B833-4BEE-92F3-F0F16AD2C375}"/>
    <cellStyle name="Normal 5 6 5 2 3" xfId="3016" xr:uid="{69CF2BBE-9EB8-474C-B502-BFAE56BAAB6A}"/>
    <cellStyle name="Normal 5 6 5 2 4" xfId="3017" xr:uid="{786E6E40-F913-450B-9808-72500E988820}"/>
    <cellStyle name="Normal 5 6 5 3" xfId="1414" xr:uid="{54CD7E61-848E-4F98-9275-74745D7372CE}"/>
    <cellStyle name="Normal 5 6 5 3 2" xfId="3018" xr:uid="{719CF4D8-64F1-4E73-B11C-5DA84D3AA03F}"/>
    <cellStyle name="Normal 5 6 5 3 3" xfId="3019" xr:uid="{62E7BC36-AE00-4844-AE05-771F8C661E6B}"/>
    <cellStyle name="Normal 5 6 5 3 4" xfId="3020" xr:uid="{20DA7C0F-5465-435F-B52A-DC37B0648868}"/>
    <cellStyle name="Normal 5 6 5 4" xfId="3021" xr:uid="{EFFDF80E-F8CF-42A7-B192-1B35A1D411B1}"/>
    <cellStyle name="Normal 5 6 5 5" xfId="3022" xr:uid="{8BE11087-A9A2-4794-9DF8-F38F656885BF}"/>
    <cellStyle name="Normal 5 6 5 6" xfId="3023" xr:uid="{4AC4DCBF-85F8-4E25-BE7A-959FBFE14A50}"/>
    <cellStyle name="Normal 5 6 6" xfId="590" xr:uid="{ED453B97-FD06-49EF-984E-D9BF1531F79A}"/>
    <cellStyle name="Normal 5 6 6 2" xfId="1415" xr:uid="{CB475EB6-B7F1-4FC5-9BDC-477DC20E0A07}"/>
    <cellStyle name="Normal 5 6 6 2 2" xfId="3024" xr:uid="{FCF6D86B-0858-424F-844B-F2E609B4E7F7}"/>
    <cellStyle name="Normal 5 6 6 2 3" xfId="3025" xr:uid="{723273BE-2389-4542-873E-0DE5F08EF59C}"/>
    <cellStyle name="Normal 5 6 6 2 4" xfId="3026" xr:uid="{624CBF17-686E-497B-8BFB-7C70A7A64CB4}"/>
    <cellStyle name="Normal 5 6 6 3" xfId="3027" xr:uid="{115CD51F-171D-47A8-9285-1DDA0FA2B13B}"/>
    <cellStyle name="Normal 5 6 6 4" xfId="3028" xr:uid="{011B0AC9-1117-4ECD-883C-5797732A95CC}"/>
    <cellStyle name="Normal 5 6 6 5" xfId="3029" xr:uid="{C96F4F70-B210-44A7-A0D1-01A9F44291BD}"/>
    <cellStyle name="Normal 5 6 7" xfId="1416" xr:uid="{CD636CBD-F2B6-43F4-AAD5-F128E08D8F9A}"/>
    <cellStyle name="Normal 5 6 7 2" xfId="3030" xr:uid="{351C0504-9D02-4340-B6D2-78C1116E95EC}"/>
    <cellStyle name="Normal 5 6 7 3" xfId="3031" xr:uid="{0AFF8F56-1117-4084-AD16-A4F76A38850C}"/>
    <cellStyle name="Normal 5 6 7 4" xfId="3032" xr:uid="{2677D782-4F5D-4276-82F9-0E9E2D6BC576}"/>
    <cellStyle name="Normal 5 6 8" xfId="3033" xr:uid="{121507A7-A5A3-4734-BBEE-F0DB07245CEB}"/>
    <cellStyle name="Normal 5 6 8 2" xfId="3034" xr:uid="{7337549A-0C7D-48E8-9451-DC9BD5D75A6E}"/>
    <cellStyle name="Normal 5 6 8 3" xfId="3035" xr:uid="{328149BB-E90A-4A00-8113-19A17031E0C3}"/>
    <cellStyle name="Normal 5 6 8 4" xfId="3036" xr:uid="{3F8BADCF-F677-4836-B86B-860D8408765F}"/>
    <cellStyle name="Normal 5 6 9" xfId="3037" xr:uid="{182DB914-93E3-456A-B4EB-5E5F8534B3B2}"/>
    <cellStyle name="Normal 5 7" xfId="113" xr:uid="{3D8613E3-A069-46E3-932D-A4FFCFFCBD97}"/>
    <cellStyle name="Normal 5 7 2" xfId="114" xr:uid="{3617FF48-4DDE-4665-A604-29FAF2AF2D48}"/>
    <cellStyle name="Normal 5 7 2 2" xfId="314" xr:uid="{10AEDEF7-1253-4C2C-95EE-50F54ADF62B5}"/>
    <cellStyle name="Normal 5 7 2 2 2" xfId="591" xr:uid="{D33B832E-10B7-4EF2-8113-19BB8F3B9897}"/>
    <cellStyle name="Normal 5 7 2 2 2 2" xfId="1417" xr:uid="{D998BCB9-92E5-4533-9486-066542088A94}"/>
    <cellStyle name="Normal 5 7 2 2 2 3" xfId="3038" xr:uid="{9E67B4E5-DCDC-46E1-9FB7-37484D48A765}"/>
    <cellStyle name="Normal 5 7 2 2 2 4" xfId="3039" xr:uid="{8EA2C4AD-01C4-47B0-B512-AD2232F3E368}"/>
    <cellStyle name="Normal 5 7 2 2 3" xfId="1418" xr:uid="{8CC98E30-2321-451B-B562-7569BB670F76}"/>
    <cellStyle name="Normal 5 7 2 2 3 2" xfId="3040" xr:uid="{BA44296F-3243-43B5-B1B6-D4866708DFA1}"/>
    <cellStyle name="Normal 5 7 2 2 3 3" xfId="3041" xr:uid="{08B6BBA5-F901-4086-A964-FF0CC6682F98}"/>
    <cellStyle name="Normal 5 7 2 2 3 4" xfId="3042" xr:uid="{F64A29C8-45AC-4F5F-AECC-0CE453E84BD3}"/>
    <cellStyle name="Normal 5 7 2 2 4" xfId="3043" xr:uid="{08756616-58F2-4C58-A7D2-EBACA2EEF054}"/>
    <cellStyle name="Normal 5 7 2 2 5" xfId="3044" xr:uid="{A047BE7D-F7D3-47E8-BB3C-3DE7D19A6FAF}"/>
    <cellStyle name="Normal 5 7 2 2 6" xfId="3045" xr:uid="{A193FD37-36D1-4B0B-9D52-9C876DA0EDC3}"/>
    <cellStyle name="Normal 5 7 2 3" xfId="592" xr:uid="{C6398AB7-7A5E-4873-8C03-9578326B53E4}"/>
    <cellStyle name="Normal 5 7 2 3 2" xfId="1419" xr:uid="{E9FD39AA-A0C3-4ADC-9526-B057CDE93952}"/>
    <cellStyle name="Normal 5 7 2 3 2 2" xfId="3046" xr:uid="{A63B859E-1D02-4CB9-846D-E59525FB1B27}"/>
    <cellStyle name="Normal 5 7 2 3 2 3" xfId="3047" xr:uid="{E573235B-5E28-4CBF-9953-4D09CAF0BAF2}"/>
    <cellStyle name="Normal 5 7 2 3 2 4" xfId="3048" xr:uid="{04F5839B-72A0-4E0A-9619-2D6DDAD1079E}"/>
    <cellStyle name="Normal 5 7 2 3 3" xfId="3049" xr:uid="{A3996B69-3F51-4A13-A9F7-9ECEB8904EE9}"/>
    <cellStyle name="Normal 5 7 2 3 4" xfId="3050" xr:uid="{DCBB8763-3B99-4718-88A8-BF8CD555D293}"/>
    <cellStyle name="Normal 5 7 2 3 5" xfId="3051" xr:uid="{A0BCB515-6885-4A57-ABE1-5654010C857A}"/>
    <cellStyle name="Normal 5 7 2 4" xfId="1420" xr:uid="{4BC26E62-8420-407B-9D78-6D2100D41C50}"/>
    <cellStyle name="Normal 5 7 2 4 2" xfId="3052" xr:uid="{E5C17881-0F8F-4FB5-B076-2226C57C6978}"/>
    <cellStyle name="Normal 5 7 2 4 3" xfId="3053" xr:uid="{C0F93C89-0DD2-4389-B203-E3AF91C546A7}"/>
    <cellStyle name="Normal 5 7 2 4 4" xfId="3054" xr:uid="{D6F8946E-9D43-41C0-8FC6-9DC65C06B2D7}"/>
    <cellStyle name="Normal 5 7 2 5" xfId="3055" xr:uid="{E47B22D1-548D-4007-A464-9741A42A9598}"/>
    <cellStyle name="Normal 5 7 2 5 2" xfId="3056" xr:uid="{1056DCB6-AA0F-4E53-8A92-65A1292F0D71}"/>
    <cellStyle name="Normal 5 7 2 5 3" xfId="3057" xr:uid="{0D3BA56F-11BA-4CFD-AA0D-391FE191D10A}"/>
    <cellStyle name="Normal 5 7 2 5 4" xfId="3058" xr:uid="{C9A757CB-486C-4359-94F1-788A30FEFF9B}"/>
    <cellStyle name="Normal 5 7 2 6" xfId="3059" xr:uid="{6231032F-AF7F-4CFE-AB5A-205A39415E88}"/>
    <cellStyle name="Normal 5 7 2 7" xfId="3060" xr:uid="{7D6F5807-A9E0-4DF6-8473-AD8D21CEE5AE}"/>
    <cellStyle name="Normal 5 7 2 8" xfId="3061" xr:uid="{BCF7BD4F-6EBE-45DA-9A6B-822F8E8278E1}"/>
    <cellStyle name="Normal 5 7 3" xfId="315" xr:uid="{A97BEC1E-A38B-4F4F-9099-5673F8650150}"/>
    <cellStyle name="Normal 5 7 3 2" xfId="593" xr:uid="{C44E7FFE-3E85-4E16-9538-F69109FBBF90}"/>
    <cellStyle name="Normal 5 7 3 2 2" xfId="594" xr:uid="{C950A1B1-9736-4830-80EC-D50257BAB350}"/>
    <cellStyle name="Normal 5 7 3 2 3" xfId="3062" xr:uid="{6E725556-A6D4-411A-9033-FA5373848EAB}"/>
    <cellStyle name="Normal 5 7 3 2 4" xfId="3063" xr:uid="{6D3EF159-AFF6-447F-8245-B255F5E15215}"/>
    <cellStyle name="Normal 5 7 3 3" xfId="595" xr:uid="{1009100B-0D4F-403F-9A53-183A569F700C}"/>
    <cellStyle name="Normal 5 7 3 3 2" xfId="3064" xr:uid="{209747BA-ECE4-4580-A591-0C3A3C3CF58E}"/>
    <cellStyle name="Normal 5 7 3 3 3" xfId="3065" xr:uid="{80EA5D86-A83E-4466-8E9E-89B8055065EF}"/>
    <cellStyle name="Normal 5 7 3 3 4" xfId="3066" xr:uid="{15FB5E13-C6EB-428B-87B5-26F63AE3E200}"/>
    <cellStyle name="Normal 5 7 3 4" xfId="3067" xr:uid="{3AF64357-90E1-47BA-B20A-AF9FFCEFF2F7}"/>
    <cellStyle name="Normal 5 7 3 5" xfId="3068" xr:uid="{AAC34F97-064A-41F3-B311-C330E669CB0E}"/>
    <cellStyle name="Normal 5 7 3 6" xfId="3069" xr:uid="{4426241A-A2A6-4510-B8D9-7B990ED3795C}"/>
    <cellStyle name="Normal 5 7 4" xfId="316" xr:uid="{84AE1447-7474-4C18-B59E-CB7BB4E20C4C}"/>
    <cellStyle name="Normal 5 7 4 2" xfId="596" xr:uid="{BDD2D519-3838-45A1-ABDB-362D1D778DEF}"/>
    <cellStyle name="Normal 5 7 4 2 2" xfId="3070" xr:uid="{FCD5F9EA-4612-4277-A679-9899AEE319FD}"/>
    <cellStyle name="Normal 5 7 4 2 3" xfId="3071" xr:uid="{10DE5781-1AF8-4A99-A598-A2ED49068CA7}"/>
    <cellStyle name="Normal 5 7 4 2 4" xfId="3072" xr:uid="{61BC8BC7-44B7-440F-801E-E01263AE8D6F}"/>
    <cellStyle name="Normal 5 7 4 3" xfId="3073" xr:uid="{DC431F17-1D8C-40A5-90A7-823EE6F90595}"/>
    <cellStyle name="Normal 5 7 4 4" xfId="3074" xr:uid="{F5A4427A-E702-444E-A756-D772789EAC90}"/>
    <cellStyle name="Normal 5 7 4 5" xfId="3075" xr:uid="{87F8617E-2F4F-4B83-93DE-DC973488DC13}"/>
    <cellStyle name="Normal 5 7 5" xfId="597" xr:uid="{7558B208-2737-4916-BFE5-F33069AB75C4}"/>
    <cellStyle name="Normal 5 7 5 2" xfId="3076" xr:uid="{824616A1-3C8E-4B15-82A6-397182D3AC2B}"/>
    <cellStyle name="Normal 5 7 5 3" xfId="3077" xr:uid="{5E7E89CE-7328-4DFC-A1E5-C84564A8CBC2}"/>
    <cellStyle name="Normal 5 7 5 4" xfId="3078" xr:uid="{C7AC011B-9D8E-4415-8700-5B42CDF3313C}"/>
    <cellStyle name="Normal 5 7 6" xfId="3079" xr:uid="{9A7CE8C6-C51B-42BE-B2BB-55D3ED2B99EE}"/>
    <cellStyle name="Normal 5 7 6 2" xfId="3080" xr:uid="{D55BC6C2-8FB7-47DC-ADE6-D7024610899E}"/>
    <cellStyle name="Normal 5 7 6 3" xfId="3081" xr:uid="{1C02B888-BD5C-42B2-AD68-61DE5A4FB08A}"/>
    <cellStyle name="Normal 5 7 6 4" xfId="3082" xr:uid="{875BD340-790A-4625-A360-0DECD8825FFA}"/>
    <cellStyle name="Normal 5 7 7" xfId="3083" xr:uid="{D329BA86-6941-496C-9DF5-B584D270F193}"/>
    <cellStyle name="Normal 5 7 8" xfId="3084" xr:uid="{852C4CCF-26A7-4C90-8816-2354E3259720}"/>
    <cellStyle name="Normal 5 7 9" xfId="3085" xr:uid="{D7332C48-359C-4E1D-B630-902B4FA56430}"/>
    <cellStyle name="Normal 5 8" xfId="115" xr:uid="{8AC5B3B0-68D0-442E-B6BA-18748DAE6AC7}"/>
    <cellStyle name="Normal 5 8 2" xfId="317" xr:uid="{7F4E4B1E-26A3-424A-BF6A-2C8AA3797F4B}"/>
    <cellStyle name="Normal 5 8 2 2" xfId="598" xr:uid="{8DE68397-482E-4E9A-B28F-2713FF562D41}"/>
    <cellStyle name="Normal 5 8 2 2 2" xfId="1421" xr:uid="{8811C721-A242-4CBF-B83D-0594C2495C0E}"/>
    <cellStyle name="Normal 5 8 2 2 2 2" xfId="1422" xr:uid="{93BB8A7E-6AD6-42C3-823A-4AFAFF945C8D}"/>
    <cellStyle name="Normal 5 8 2 2 3" xfId="1423" xr:uid="{C6D03250-0290-450B-AE82-B69C7ECCC4EC}"/>
    <cellStyle name="Normal 5 8 2 2 4" xfId="3086" xr:uid="{ADEE3AF7-F3A8-4E54-91F6-2327F01537ED}"/>
    <cellStyle name="Normal 5 8 2 3" xfId="1424" xr:uid="{BBB710D4-ADBE-48B6-87A4-8B0EB4EA6419}"/>
    <cellStyle name="Normal 5 8 2 3 2" xfId="1425" xr:uid="{4BF2D5C0-9E97-4DD9-85DD-057B7388253D}"/>
    <cellStyle name="Normal 5 8 2 3 3" xfId="3087" xr:uid="{341960A0-5D56-4935-91A1-08DFDD973B7F}"/>
    <cellStyle name="Normal 5 8 2 3 4" xfId="3088" xr:uid="{79D352BA-BA4C-41F8-A8B3-815790D57997}"/>
    <cellStyle name="Normal 5 8 2 4" xfId="1426" xr:uid="{1E3D819E-D8F4-4C9A-8971-5D877BC5C80A}"/>
    <cellStyle name="Normal 5 8 2 5" xfId="3089" xr:uid="{DB7B8ADD-C920-45FB-BDAD-8084E17D860A}"/>
    <cellStyle name="Normal 5 8 2 6" xfId="3090" xr:uid="{4865832F-E030-4EB4-812A-C629467098E0}"/>
    <cellStyle name="Normal 5 8 3" xfId="599" xr:uid="{9CD92AE5-40A4-4A9C-BBA3-864979D58018}"/>
    <cellStyle name="Normal 5 8 3 2" xfId="1427" xr:uid="{9145A35F-5385-4077-8862-0C40A63B9820}"/>
    <cellStyle name="Normal 5 8 3 2 2" xfId="1428" xr:uid="{66641207-1348-45C5-BD57-A4586374B8C7}"/>
    <cellStyle name="Normal 5 8 3 2 3" xfId="3091" xr:uid="{823BBF6B-2AA0-47BC-A78D-CB92944B45EC}"/>
    <cellStyle name="Normal 5 8 3 2 4" xfId="3092" xr:uid="{F7D7EE6A-4237-4981-9421-1439A28EF788}"/>
    <cellStyle name="Normal 5 8 3 3" xfId="1429" xr:uid="{EC2D047A-094B-4C90-BFDD-C848155C4973}"/>
    <cellStyle name="Normal 5 8 3 4" xfId="3093" xr:uid="{EFA8F859-F896-4686-9A2D-B43DF2E11704}"/>
    <cellStyle name="Normal 5 8 3 5" xfId="3094" xr:uid="{F53BA294-47D6-4E09-B86F-7892460067AB}"/>
    <cellStyle name="Normal 5 8 4" xfId="1430" xr:uid="{F61339A0-A9ED-4673-B6A6-B65B135A1443}"/>
    <cellStyle name="Normal 5 8 4 2" xfId="1431" xr:uid="{7199315F-395E-4517-9D1D-625123BD5D37}"/>
    <cellStyle name="Normal 5 8 4 3" xfId="3095" xr:uid="{0DEC2CD1-6990-4C74-9E3E-98DCAE599E89}"/>
    <cellStyle name="Normal 5 8 4 4" xfId="3096" xr:uid="{8ED5EA2B-82AF-4105-85F4-B4EC5ABB3320}"/>
    <cellStyle name="Normal 5 8 5" xfId="1432" xr:uid="{1C5C51E5-0402-4897-8520-D3447EBD2CB3}"/>
    <cellStyle name="Normal 5 8 5 2" xfId="3097" xr:uid="{1F351BFF-4893-4CDD-84B3-D42322829283}"/>
    <cellStyle name="Normal 5 8 5 3" xfId="3098" xr:uid="{7D284524-DF9F-473E-A923-09D1C93002EE}"/>
    <cellStyle name="Normal 5 8 5 4" xfId="3099" xr:uid="{5BDFC5B4-3C57-4FFF-B096-3FBAA6B8392F}"/>
    <cellStyle name="Normal 5 8 6" xfId="3100" xr:uid="{ECC46734-68DA-4511-BD71-9159CA7AD174}"/>
    <cellStyle name="Normal 5 8 7" xfId="3101" xr:uid="{B3101459-2B6C-4145-B17E-0E2B632FA328}"/>
    <cellStyle name="Normal 5 8 8" xfId="3102" xr:uid="{3E80FBBF-3967-4141-98B6-5B909867F18C}"/>
    <cellStyle name="Normal 5 9" xfId="318" xr:uid="{24DCCE0B-E84E-48F4-8AF9-8AFB2DAD59C8}"/>
    <cellStyle name="Normal 5 9 2" xfId="600" xr:uid="{B0F5122D-1563-4859-ABEC-2A4BA6EECB3D}"/>
    <cellStyle name="Normal 5 9 2 2" xfId="601" xr:uid="{35BBABA1-95F2-4464-A43E-7515876CBBDC}"/>
    <cellStyle name="Normal 5 9 2 2 2" xfId="1433" xr:uid="{AB21D459-CBDE-4F64-A30F-FFA3C3C6E79A}"/>
    <cellStyle name="Normal 5 9 2 2 3" xfId="3103" xr:uid="{C262060D-D022-437A-882E-30296ED88A0C}"/>
    <cellStyle name="Normal 5 9 2 2 4" xfId="3104" xr:uid="{5A2FB8A0-8AB9-4B47-8D60-0C277A0AFA5F}"/>
    <cellStyle name="Normal 5 9 2 3" xfId="1434" xr:uid="{3E634E0E-548E-473D-B0B9-6C8EE96F78E1}"/>
    <cellStyle name="Normal 5 9 2 4" xfId="3105" xr:uid="{BEEF5DA8-72EB-45BE-BE38-35D439979133}"/>
    <cellStyle name="Normal 5 9 2 5" xfId="3106" xr:uid="{619ED970-1B2B-442F-BB60-1FB12E9E5367}"/>
    <cellStyle name="Normal 5 9 3" xfId="602" xr:uid="{86EC1951-912E-4AC2-923E-1B88F2B57208}"/>
    <cellStyle name="Normal 5 9 3 2" xfId="1435" xr:uid="{308E32D5-A116-4347-A09F-2B3D7E28D4B6}"/>
    <cellStyle name="Normal 5 9 3 3" xfId="3107" xr:uid="{74087065-73D5-4509-A9D7-A0B3659AA083}"/>
    <cellStyle name="Normal 5 9 3 4" xfId="3108" xr:uid="{6F11C776-2E0C-422F-BB2D-D3DAE6E69A12}"/>
    <cellStyle name="Normal 5 9 4" xfId="1436" xr:uid="{5E17CF0E-A86F-41F1-B49A-0A46709E57F6}"/>
    <cellStyle name="Normal 5 9 4 2" xfId="3109" xr:uid="{4EC56322-BCD0-4275-8A3F-CE49541361D5}"/>
    <cellStyle name="Normal 5 9 4 3" xfId="3110" xr:uid="{FD9C40A4-3924-4B85-B6C6-A3FB2B7FB061}"/>
    <cellStyle name="Normal 5 9 4 4" xfId="3111" xr:uid="{6E3BB4C2-46ED-481D-9B2F-21C8873F8AF1}"/>
    <cellStyle name="Normal 5 9 5" xfId="3112" xr:uid="{D1EAD2B6-2404-45C9-AA57-0A065DBADE69}"/>
    <cellStyle name="Normal 5 9 6" xfId="3113" xr:uid="{A13E4CB1-15C5-4CC0-89EF-EF636C4DDD31}"/>
    <cellStyle name="Normal 5 9 7" xfId="3114" xr:uid="{5EFE2E56-F37C-47C7-8B92-55AACEDF1EBE}"/>
    <cellStyle name="Normal 6" xfId="73" xr:uid="{534FB5EA-1632-408D-AB6C-8646D3BBC193}"/>
    <cellStyle name="Normal 6 10" xfId="319" xr:uid="{1A0D9129-CD5C-44AC-A4F0-39FBB4522D13}"/>
    <cellStyle name="Normal 6 10 2" xfId="1437" xr:uid="{B3A32E0B-93EB-4BC9-95CF-6B18922EDF91}"/>
    <cellStyle name="Normal 6 10 2 2" xfId="3115" xr:uid="{84F0E4D0-EA42-46CA-9C92-E551601466E5}"/>
    <cellStyle name="Normal 6 10 2 2 2" xfId="4588" xr:uid="{00640996-C210-40DF-A3DF-193AB3D2C48D}"/>
    <cellStyle name="Normal 6 10 2 3" xfId="3116" xr:uid="{E1BA2EBA-1CB1-4BD8-B960-428EB85B6215}"/>
    <cellStyle name="Normal 6 10 2 4" xfId="3117" xr:uid="{9CC63802-41A5-49E5-9BAD-BD63104ECC4D}"/>
    <cellStyle name="Normal 6 10 3" xfId="3118" xr:uid="{F097827F-3521-4BD9-8414-A053A7FF133D}"/>
    <cellStyle name="Normal 6 10 4" xfId="3119" xr:uid="{6F3D4FD6-2FAD-42A4-8EFE-C8A5BEF553B7}"/>
    <cellStyle name="Normal 6 10 5" xfId="3120" xr:uid="{91A28253-00F2-45A2-9ADE-4A2CD9714F18}"/>
    <cellStyle name="Normal 6 11" xfId="1438" xr:uid="{D08B7934-A59B-40E5-ADD2-1E25BAA11089}"/>
    <cellStyle name="Normal 6 11 2" xfId="3121" xr:uid="{4CCF2254-9441-4E5A-A662-9CF3CD6D4F72}"/>
    <cellStyle name="Normal 6 11 3" xfId="3122" xr:uid="{3BC78A9C-4092-4EEA-9B3E-DB82760630E1}"/>
    <cellStyle name="Normal 6 11 4" xfId="3123" xr:uid="{E15617BC-1199-44AC-A3F2-30BD817B30F6}"/>
    <cellStyle name="Normal 6 12" xfId="902" xr:uid="{693611A7-4161-4E00-BF97-31B8E6E9693C}"/>
    <cellStyle name="Normal 6 12 2" xfId="3124" xr:uid="{ABC805DD-22FE-4977-BA13-6C1A05ABDCD5}"/>
    <cellStyle name="Normal 6 12 3" xfId="3125" xr:uid="{CFF348B5-1A09-4AB9-A97E-98D10B019B7C}"/>
    <cellStyle name="Normal 6 12 4" xfId="3126" xr:uid="{44FC4B38-CE1F-4A6C-B7A9-FD9FFBB8F5C9}"/>
    <cellStyle name="Normal 6 13" xfId="899" xr:uid="{D987B1EC-9F6A-4BDF-873E-48D16247C676}"/>
    <cellStyle name="Normal 6 13 2" xfId="3128" xr:uid="{F00D36A8-C77D-4D21-9E95-55E73E0F7CD6}"/>
    <cellStyle name="Normal 6 13 3" xfId="4315" xr:uid="{B9B6A9B2-2CFA-45AA-B655-EA0C95145874}"/>
    <cellStyle name="Normal 6 13 4" xfId="3127" xr:uid="{77CB6499-2826-4CD8-A04E-25DD1881E393}"/>
    <cellStyle name="Normal 6 13 5" xfId="5319" xr:uid="{A4A8F134-72CB-4592-9A54-B59C2E0159B7}"/>
    <cellStyle name="Normal 6 14" xfId="3129" xr:uid="{934AACEB-6E51-4DA3-9DE1-733B75146BF6}"/>
    <cellStyle name="Normal 6 15" xfId="3130" xr:uid="{9383F692-8804-432F-8482-ACBC95F95953}"/>
    <cellStyle name="Normal 6 16" xfId="3131" xr:uid="{B5B9F4D8-3CF4-409A-9A96-BC9BFF0D6DDC}"/>
    <cellStyle name="Normal 6 2" xfId="74" xr:uid="{3DEF064C-09D8-419F-8C1C-84764C58BB4C}"/>
    <cellStyle name="Normal 6 2 2" xfId="320" xr:uid="{8402D0C3-7650-4010-B7FD-FA505BA33618}"/>
    <cellStyle name="Normal 6 2 2 2" xfId="4671" xr:uid="{368FAAEC-77DC-4548-A45B-33CF899B2FF1}"/>
    <cellStyle name="Normal 6 2 3" xfId="4560" xr:uid="{1F2C3CEB-488C-44B3-911B-00ED741ED67A}"/>
    <cellStyle name="Normal 6 3" xfId="116" xr:uid="{5A8002B5-F24B-4B31-B4D0-AFA7F855EA31}"/>
    <cellStyle name="Normal 6 3 10" xfId="3132" xr:uid="{434C2263-D920-4D08-864E-AABA4713A5FC}"/>
    <cellStyle name="Normal 6 3 11" xfId="3133" xr:uid="{00A0DAD2-FE2F-4182-B79C-63A79CC70C7D}"/>
    <cellStyle name="Normal 6 3 2" xfId="117" xr:uid="{7B9BFB7E-9408-48FF-823C-87B52014B78D}"/>
    <cellStyle name="Normal 6 3 2 2" xfId="118" xr:uid="{27290B6D-0B8D-4649-A2A0-8F9F884FAA24}"/>
    <cellStyle name="Normal 6 3 2 2 2" xfId="321" xr:uid="{410BD8FF-30B1-4016-ABC5-8BFAFC129832}"/>
    <cellStyle name="Normal 6 3 2 2 2 2" xfId="603" xr:uid="{ABD454B7-7EAA-47B2-8EB0-EF0DB659A8B5}"/>
    <cellStyle name="Normal 6 3 2 2 2 2 2" xfId="604" xr:uid="{A6E83F34-1B1D-4AC9-AED2-499BD704A201}"/>
    <cellStyle name="Normal 6 3 2 2 2 2 2 2" xfId="1439" xr:uid="{CE1FA2AF-A886-4048-BD75-167E1C7FA112}"/>
    <cellStyle name="Normal 6 3 2 2 2 2 2 2 2" xfId="1440" xr:uid="{18401C87-81D4-4875-8348-33943EE601C1}"/>
    <cellStyle name="Normal 6 3 2 2 2 2 2 3" xfId="1441" xr:uid="{D44BB4D7-3697-4A72-B178-DD8C2C7949E5}"/>
    <cellStyle name="Normal 6 3 2 2 2 2 3" xfId="1442" xr:uid="{A8ED5503-657C-4877-A5AB-C2B023475E4F}"/>
    <cellStyle name="Normal 6 3 2 2 2 2 3 2" xfId="1443" xr:uid="{E53B0991-7EDC-46CC-86D0-4960C916EA50}"/>
    <cellStyle name="Normal 6 3 2 2 2 2 4" xfId="1444" xr:uid="{057DDCE4-9421-478A-8BC9-681F5B8846A8}"/>
    <cellStyle name="Normal 6 3 2 2 2 3" xfId="605" xr:uid="{9892AEFD-03CB-41F0-BE27-06FF0F6623BA}"/>
    <cellStyle name="Normal 6 3 2 2 2 3 2" xfId="1445" xr:uid="{A2DA87D4-8540-4330-B6D1-B29D193DA068}"/>
    <cellStyle name="Normal 6 3 2 2 2 3 2 2" xfId="1446" xr:uid="{141F090C-4A5C-4767-BF46-3B6B81E83A09}"/>
    <cellStyle name="Normal 6 3 2 2 2 3 3" xfId="1447" xr:uid="{2335772A-22B9-49BD-A1A9-EE511F7CD7C7}"/>
    <cellStyle name="Normal 6 3 2 2 2 3 4" xfId="3134" xr:uid="{2283C705-AFC1-4A89-A36D-349AF58C58E6}"/>
    <cellStyle name="Normal 6 3 2 2 2 4" xfId="1448" xr:uid="{3D571DED-6EC0-43B5-B1D1-B54C0BED9B61}"/>
    <cellStyle name="Normal 6 3 2 2 2 4 2" xfId="1449" xr:uid="{4FAE8DE1-15FC-405A-9907-EECC5A6F7108}"/>
    <cellStyle name="Normal 6 3 2 2 2 5" xfId="1450" xr:uid="{5E77C7FF-F41C-4BCC-83C4-BBDF35EAE8E2}"/>
    <cellStyle name="Normal 6 3 2 2 2 6" xfId="3135" xr:uid="{64B233C0-FBF3-42A2-A7DE-885332F83AD6}"/>
    <cellStyle name="Normal 6 3 2 2 3" xfId="322" xr:uid="{5436BE31-F30B-48DF-BF2E-14C9708341C4}"/>
    <cellStyle name="Normal 6 3 2 2 3 2" xfId="606" xr:uid="{162A4026-B8B4-4417-8AEB-9CE83886E29A}"/>
    <cellStyle name="Normal 6 3 2 2 3 2 2" xfId="607" xr:uid="{0B567095-F5C1-4527-A503-8D32635745C1}"/>
    <cellStyle name="Normal 6 3 2 2 3 2 2 2" xfId="1451" xr:uid="{DEA8D4B4-2022-4334-A231-48A01F0A5EBA}"/>
    <cellStyle name="Normal 6 3 2 2 3 2 2 2 2" xfId="1452" xr:uid="{AD5F6BBD-8B59-4535-A85B-C9B13B416226}"/>
    <cellStyle name="Normal 6 3 2 2 3 2 2 3" xfId="1453" xr:uid="{6E69D65B-DB54-4922-8321-67DAAC2DD174}"/>
    <cellStyle name="Normal 6 3 2 2 3 2 3" xfId="1454" xr:uid="{4902B190-B870-453F-A488-172274777B8C}"/>
    <cellStyle name="Normal 6 3 2 2 3 2 3 2" xfId="1455" xr:uid="{5973FE2A-3CA7-42C5-81A0-030AEF3C076A}"/>
    <cellStyle name="Normal 6 3 2 2 3 2 4" xfId="1456" xr:uid="{8C657716-9552-4C21-B620-0F3F0BB5092C}"/>
    <cellStyle name="Normal 6 3 2 2 3 3" xfId="608" xr:uid="{2E6CBA87-8982-40A3-AF62-A0E8A15A4B72}"/>
    <cellStyle name="Normal 6 3 2 2 3 3 2" xfId="1457" xr:uid="{42557978-048C-4957-8781-2D24B185948F}"/>
    <cellStyle name="Normal 6 3 2 2 3 3 2 2" xfId="1458" xr:uid="{079ACF53-3D75-47EE-A391-2E959B6A56CB}"/>
    <cellStyle name="Normal 6 3 2 2 3 3 3" xfId="1459" xr:uid="{401BBB31-28B0-4AD5-87C5-2ED3C781527E}"/>
    <cellStyle name="Normal 6 3 2 2 3 4" xfId="1460" xr:uid="{36AF0EB6-E268-4C47-AA45-039C5174ABC3}"/>
    <cellStyle name="Normal 6 3 2 2 3 4 2" xfId="1461" xr:uid="{46D3CAF8-1533-425B-A30D-A8B781E46905}"/>
    <cellStyle name="Normal 6 3 2 2 3 5" xfId="1462" xr:uid="{1C78FAB8-9352-4746-AEAB-45E0F213DD14}"/>
    <cellStyle name="Normal 6 3 2 2 4" xfId="609" xr:uid="{F4A21CEE-0469-4A03-AB50-3CC4D99F2818}"/>
    <cellStyle name="Normal 6 3 2 2 4 2" xfId="610" xr:uid="{5CCE7769-0FD4-4C7A-AFE9-AFA776ECEE15}"/>
    <cellStyle name="Normal 6 3 2 2 4 2 2" xfId="1463" xr:uid="{7058B83D-BFD1-42BF-B15C-ADE52A4CEB35}"/>
    <cellStyle name="Normal 6 3 2 2 4 2 2 2" xfId="1464" xr:uid="{91DB9D02-825A-47C5-8594-28AABC46C534}"/>
    <cellStyle name="Normal 6 3 2 2 4 2 3" xfId="1465" xr:uid="{A37E89F5-7C01-4515-AECC-A590175804F1}"/>
    <cellStyle name="Normal 6 3 2 2 4 3" xfId="1466" xr:uid="{610DF55D-D814-43AC-9066-A36A8645FE02}"/>
    <cellStyle name="Normal 6 3 2 2 4 3 2" xfId="1467" xr:uid="{7AD2508B-772D-40E0-8860-8C8F62BC3BF1}"/>
    <cellStyle name="Normal 6 3 2 2 4 4" xfId="1468" xr:uid="{A0E1F804-E7EA-4BB3-AE6D-805653F402B9}"/>
    <cellStyle name="Normal 6 3 2 2 5" xfId="611" xr:uid="{A6288739-545F-4D3A-856F-66638ECAA883}"/>
    <cellStyle name="Normal 6 3 2 2 5 2" xfId="1469" xr:uid="{B8F438FF-8D43-4DD9-8265-C2DD79BB2DED}"/>
    <cellStyle name="Normal 6 3 2 2 5 2 2" xfId="1470" xr:uid="{16737604-0C99-41B1-8330-C05A7803B669}"/>
    <cellStyle name="Normal 6 3 2 2 5 3" xfId="1471" xr:uid="{AECB4113-16F3-4FF0-B7D9-9008B8C7816E}"/>
    <cellStyle name="Normal 6 3 2 2 5 4" xfId="3136" xr:uid="{8980CDF7-AFAF-45BE-A910-A7EB7416694D}"/>
    <cellStyle name="Normal 6 3 2 2 6" xfId="1472" xr:uid="{B6A66196-19B7-4899-9DD4-053E4BFC3D2E}"/>
    <cellStyle name="Normal 6 3 2 2 6 2" xfId="1473" xr:uid="{83422543-E68E-485C-8855-DC2D82FC7385}"/>
    <cellStyle name="Normal 6 3 2 2 7" xfId="1474" xr:uid="{913C8749-5E24-4A73-919D-ECF8CEE4DA1D}"/>
    <cellStyle name="Normal 6 3 2 2 8" xfId="3137" xr:uid="{0F421C59-7DD9-4F91-AA29-07F50A8BC874}"/>
    <cellStyle name="Normal 6 3 2 3" xfId="323" xr:uid="{C760820C-336F-4A32-98FC-C92E18A0AB85}"/>
    <cellStyle name="Normal 6 3 2 3 2" xfId="612" xr:uid="{FB0B3649-6C8C-4010-9E98-00A7C7BF604B}"/>
    <cellStyle name="Normal 6 3 2 3 2 2" xfId="613" xr:uid="{E653BE55-B1BA-4EFA-B69C-3D788A611AF3}"/>
    <cellStyle name="Normal 6 3 2 3 2 2 2" xfId="1475" xr:uid="{A85FBD4E-6C09-49D6-AF39-D5DF19ACEC39}"/>
    <cellStyle name="Normal 6 3 2 3 2 2 2 2" xfId="1476" xr:uid="{24DC4A8A-F0E3-460C-93B6-54341AEB72DC}"/>
    <cellStyle name="Normal 6 3 2 3 2 2 3" xfId="1477" xr:uid="{F91FCD15-203C-4641-BDC2-61C9CC3F96BF}"/>
    <cellStyle name="Normal 6 3 2 3 2 3" xfId="1478" xr:uid="{06FBD8BC-DDF1-41F3-AD3A-03A2E5C84780}"/>
    <cellStyle name="Normal 6 3 2 3 2 3 2" xfId="1479" xr:uid="{72A929F3-DC39-4E8C-9FBC-8A425BE2FBEA}"/>
    <cellStyle name="Normal 6 3 2 3 2 4" xfId="1480" xr:uid="{5633A965-72DE-4241-92C7-2D1F4066CC7F}"/>
    <cellStyle name="Normal 6 3 2 3 3" xfId="614" xr:uid="{77EE4416-D04F-4048-A9D3-EAB6127D2015}"/>
    <cellStyle name="Normal 6 3 2 3 3 2" xfId="1481" xr:uid="{393DA9F1-5D40-4AE5-99B2-03472A1D2EDA}"/>
    <cellStyle name="Normal 6 3 2 3 3 2 2" xfId="1482" xr:uid="{879B639A-6D61-4B59-94E8-2646F221E141}"/>
    <cellStyle name="Normal 6 3 2 3 3 3" xfId="1483" xr:uid="{119D6F77-FB9D-4826-AA5D-6A1608BA9F4B}"/>
    <cellStyle name="Normal 6 3 2 3 3 4" xfId="3138" xr:uid="{9D417508-FBAB-4EF0-8D48-B7423CA18CC6}"/>
    <cellStyle name="Normal 6 3 2 3 4" xfId="1484" xr:uid="{A28F9216-EDDE-43E1-8272-F2EB6D096C0A}"/>
    <cellStyle name="Normal 6 3 2 3 4 2" xfId="1485" xr:uid="{87F7002D-C34B-494F-9051-165CED0E8FCB}"/>
    <cellStyle name="Normal 6 3 2 3 5" xfId="1486" xr:uid="{49E42B09-681C-41B4-894F-E9C2D0F6D90C}"/>
    <cellStyle name="Normal 6 3 2 3 6" xfId="3139" xr:uid="{0EEF032A-4E0F-422F-B527-E0B279FD0477}"/>
    <cellStyle name="Normal 6 3 2 4" xfId="324" xr:uid="{A21551B5-8186-4E31-ACD6-EE0B3588DE1E}"/>
    <cellStyle name="Normal 6 3 2 4 2" xfId="615" xr:uid="{C95052C3-0FB7-4031-813C-FB0F7625F824}"/>
    <cellStyle name="Normal 6 3 2 4 2 2" xfId="616" xr:uid="{1355187B-B55C-4A4A-A686-27939B52DB3B}"/>
    <cellStyle name="Normal 6 3 2 4 2 2 2" xfId="1487" xr:uid="{5A2E2FDD-8AAF-4ED0-98CB-69419CE714D8}"/>
    <cellStyle name="Normal 6 3 2 4 2 2 2 2" xfId="1488" xr:uid="{541036B5-1214-46FD-B640-1A6862571E95}"/>
    <cellStyle name="Normal 6 3 2 4 2 2 3" xfId="1489" xr:uid="{ECE5651D-119F-4F8F-A59F-59F9D5A901E5}"/>
    <cellStyle name="Normal 6 3 2 4 2 3" xfId="1490" xr:uid="{26FE2421-81FB-48F8-B6AE-A9E73D39F693}"/>
    <cellStyle name="Normal 6 3 2 4 2 3 2" xfId="1491" xr:uid="{7A12949D-6C08-48D0-A27C-7604BC4E0977}"/>
    <cellStyle name="Normal 6 3 2 4 2 4" xfId="1492" xr:uid="{46DAA1F6-1856-4748-B17C-D186CD197EBD}"/>
    <cellStyle name="Normal 6 3 2 4 3" xfId="617" xr:uid="{EBF536AC-C775-490B-921A-E620D29FE602}"/>
    <cellStyle name="Normal 6 3 2 4 3 2" xfId="1493" xr:uid="{D364CD7D-0EAC-4903-BF24-43D9FD9E7C1A}"/>
    <cellStyle name="Normal 6 3 2 4 3 2 2" xfId="1494" xr:uid="{54FB4592-B9E3-436D-8993-62096070E605}"/>
    <cellStyle name="Normal 6 3 2 4 3 3" xfId="1495" xr:uid="{816A5C0B-BD8A-4476-9E21-EC5A6818DEC3}"/>
    <cellStyle name="Normal 6 3 2 4 4" xfId="1496" xr:uid="{374BC900-CFA0-4D5D-BB02-3B325D56CEE8}"/>
    <cellStyle name="Normal 6 3 2 4 4 2" xfId="1497" xr:uid="{D96BB3AE-7FC9-4209-B49B-0A8C4659FF82}"/>
    <cellStyle name="Normal 6 3 2 4 5" xfId="1498" xr:uid="{1FB59278-3554-45E9-BDCC-E54C48D3F491}"/>
    <cellStyle name="Normal 6 3 2 5" xfId="325" xr:uid="{FC9D0E2B-6401-4317-B5A4-4A77CD26E96E}"/>
    <cellStyle name="Normal 6 3 2 5 2" xfId="618" xr:uid="{0189C611-2209-46F5-9558-3BFEF4BB391C}"/>
    <cellStyle name="Normal 6 3 2 5 2 2" xfId="1499" xr:uid="{5ED7607C-CCB2-43DF-AAC1-2BF7E373522D}"/>
    <cellStyle name="Normal 6 3 2 5 2 2 2" xfId="1500" xr:uid="{F1667671-1F05-443D-AF7C-88C430DA8EE6}"/>
    <cellStyle name="Normal 6 3 2 5 2 3" xfId="1501" xr:uid="{780E9A40-118A-4D90-9420-E5479A2EDD28}"/>
    <cellStyle name="Normal 6 3 2 5 3" xfId="1502" xr:uid="{A70A1E44-2BDC-4FC7-A6A2-9459C2DFE8B1}"/>
    <cellStyle name="Normal 6 3 2 5 3 2" xfId="1503" xr:uid="{EE152D77-FD30-4E6F-8EE0-3793EB4D06D7}"/>
    <cellStyle name="Normal 6 3 2 5 4" xfId="1504" xr:uid="{59C5D674-92D8-47FE-837E-EB4E822B7836}"/>
    <cellStyle name="Normal 6 3 2 6" xfId="619" xr:uid="{4B626E75-7E9A-4668-8A44-8092100171C2}"/>
    <cellStyle name="Normal 6 3 2 6 2" xfId="1505" xr:uid="{BAA143FA-A040-4ADC-A0B2-59E36353AD8F}"/>
    <cellStyle name="Normal 6 3 2 6 2 2" xfId="1506" xr:uid="{914E79AB-5F48-4C0C-AAC0-D8FD92345F57}"/>
    <cellStyle name="Normal 6 3 2 6 3" xfId="1507" xr:uid="{0434090D-DA54-43DC-A1BB-39A45EBB0C23}"/>
    <cellStyle name="Normal 6 3 2 6 4" xfId="3140" xr:uid="{493D359C-D5B0-401C-805B-6DFB566F034C}"/>
    <cellStyle name="Normal 6 3 2 7" xfId="1508" xr:uid="{2E5AC74B-BBAB-4CED-BD04-7551893EBFF4}"/>
    <cellStyle name="Normal 6 3 2 7 2" xfId="1509" xr:uid="{265D569F-CE1F-423E-A10E-2F522095EACC}"/>
    <cellStyle name="Normal 6 3 2 8" xfId="1510" xr:uid="{35836ED3-8834-41F1-A042-3C3B3EF00051}"/>
    <cellStyle name="Normal 6 3 2 9" xfId="3141" xr:uid="{C6EBB0A4-5211-4D97-8642-129C1AA97332}"/>
    <cellStyle name="Normal 6 3 3" xfId="119" xr:uid="{BC9EE78D-4205-4163-BC1B-A3EF3C94514C}"/>
    <cellStyle name="Normal 6 3 3 2" xfId="120" xr:uid="{BB87DF5D-1B45-42F2-939F-95ED813FB1F8}"/>
    <cellStyle name="Normal 6 3 3 2 2" xfId="620" xr:uid="{7292105C-1857-4DEB-B36E-E163130BCB5B}"/>
    <cellStyle name="Normal 6 3 3 2 2 2" xfId="621" xr:uid="{189F2691-9413-458C-AFD1-F095432FF565}"/>
    <cellStyle name="Normal 6 3 3 2 2 2 2" xfId="1511" xr:uid="{A8E6B579-F801-40F5-AE5F-1F1C767D0B22}"/>
    <cellStyle name="Normal 6 3 3 2 2 2 2 2" xfId="1512" xr:uid="{F3FDCB88-B9C3-41F4-9AB0-F976294CC9F1}"/>
    <cellStyle name="Normal 6 3 3 2 2 2 3" xfId="1513" xr:uid="{7495E37C-43CC-430A-8EA9-3E7108AF5B5F}"/>
    <cellStyle name="Normal 6 3 3 2 2 3" xfId="1514" xr:uid="{FEDF304B-8480-40C9-82D0-DFA964CB00BB}"/>
    <cellStyle name="Normal 6 3 3 2 2 3 2" xfId="1515" xr:uid="{E658DE74-DA57-41E2-95EF-DBA5F50155E1}"/>
    <cellStyle name="Normal 6 3 3 2 2 4" xfId="1516" xr:uid="{CF0639C4-9980-487F-A2EB-AFDF9C18CFCA}"/>
    <cellStyle name="Normal 6 3 3 2 3" xfId="622" xr:uid="{DA44F9D9-9F51-4158-B74A-054CB558877F}"/>
    <cellStyle name="Normal 6 3 3 2 3 2" xfId="1517" xr:uid="{F4869378-2CF0-461A-AC8A-360F0EB8175B}"/>
    <cellStyle name="Normal 6 3 3 2 3 2 2" xfId="1518" xr:uid="{D3AD8AA6-6AAB-4A07-9853-D62D047C371C}"/>
    <cellStyle name="Normal 6 3 3 2 3 3" xfId="1519" xr:uid="{E23E2A6C-1E18-4FF4-ADA6-E704C54C2767}"/>
    <cellStyle name="Normal 6 3 3 2 3 4" xfId="3142" xr:uid="{FEA131A8-31F8-4F83-B167-41BFCB4B80B9}"/>
    <cellStyle name="Normal 6 3 3 2 4" xfId="1520" xr:uid="{D3A17417-B5F4-4AC5-B111-1ED7EB12EA64}"/>
    <cellStyle name="Normal 6 3 3 2 4 2" xfId="1521" xr:uid="{2907BC08-33FD-44B6-B123-99826706305D}"/>
    <cellStyle name="Normal 6 3 3 2 5" xfId="1522" xr:uid="{3AC52B2D-35CF-4F13-955A-29A064C66B57}"/>
    <cellStyle name="Normal 6 3 3 2 6" xfId="3143" xr:uid="{F62FFCD6-45F5-429E-B2DC-CFBDC6E9A2D1}"/>
    <cellStyle name="Normal 6 3 3 3" xfId="326" xr:uid="{76C8B7EF-AD97-48B5-B8BF-CDBC0646D712}"/>
    <cellStyle name="Normal 6 3 3 3 2" xfId="623" xr:uid="{A77F4360-4969-4D8B-A423-7C06F7332B2D}"/>
    <cellStyle name="Normal 6 3 3 3 2 2" xfId="624" xr:uid="{1A6AF15E-25D7-4A8B-9DFB-0D3C958CCE26}"/>
    <cellStyle name="Normal 6 3 3 3 2 2 2" xfId="1523" xr:uid="{88E6826D-DAD9-4E6A-AEF7-02CB87592659}"/>
    <cellStyle name="Normal 6 3 3 3 2 2 2 2" xfId="1524" xr:uid="{F84FB1E4-9078-4D88-B2F0-E7E84697E34F}"/>
    <cellStyle name="Normal 6 3 3 3 2 2 3" xfId="1525" xr:uid="{4E969928-C044-49D9-A10B-E70DFCEB1DB0}"/>
    <cellStyle name="Normal 6 3 3 3 2 3" xfId="1526" xr:uid="{4F2775E5-ADC8-49DA-89FD-EE3C8653E6DC}"/>
    <cellStyle name="Normal 6 3 3 3 2 3 2" xfId="1527" xr:uid="{0E044DD9-99FE-4E94-8F94-99D1DD1B1036}"/>
    <cellStyle name="Normal 6 3 3 3 2 4" xfId="1528" xr:uid="{A4798934-A286-47B2-882D-EB3A83220A52}"/>
    <cellStyle name="Normal 6 3 3 3 3" xfId="625" xr:uid="{9352D35E-BECE-4100-A291-669BABE61FD9}"/>
    <cellStyle name="Normal 6 3 3 3 3 2" xfId="1529" xr:uid="{D9C94A77-0E4D-4BEA-88B2-8DEA3A7EE48A}"/>
    <cellStyle name="Normal 6 3 3 3 3 2 2" xfId="1530" xr:uid="{2FC91712-098D-4AF1-9A2F-836608FC178C}"/>
    <cellStyle name="Normal 6 3 3 3 3 3" xfId="1531" xr:uid="{5AF494EB-39A5-4F69-A682-DF7B75791928}"/>
    <cellStyle name="Normal 6 3 3 3 4" xfId="1532" xr:uid="{22A92392-3EAF-4EBD-BF30-0519F7245772}"/>
    <cellStyle name="Normal 6 3 3 3 4 2" xfId="1533" xr:uid="{41650CF2-986F-4F93-BDE0-75FFECCB61DB}"/>
    <cellStyle name="Normal 6 3 3 3 5" xfId="1534" xr:uid="{F7A87F31-CCAC-4EE1-8443-BA8411D0E2AB}"/>
    <cellStyle name="Normal 6 3 3 4" xfId="327" xr:uid="{AFF7100D-7B2C-45AA-993B-A153CAE62136}"/>
    <cellStyle name="Normal 6 3 3 4 2" xfId="626" xr:uid="{3FD688F7-012B-4A63-B9C3-8091A4E8179C}"/>
    <cellStyle name="Normal 6 3 3 4 2 2" xfId="1535" xr:uid="{5D563417-63ED-4F25-8B86-62033F2E72E7}"/>
    <cellStyle name="Normal 6 3 3 4 2 2 2" xfId="1536" xr:uid="{D47334F5-201B-4451-927D-0891C10BA08F}"/>
    <cellStyle name="Normal 6 3 3 4 2 3" xfId="1537" xr:uid="{3B7152F3-F641-4312-B8D3-92AD0D3D48B3}"/>
    <cellStyle name="Normal 6 3 3 4 3" xfId="1538" xr:uid="{705A51E8-F406-4BAD-92A4-1FD172FCC8F1}"/>
    <cellStyle name="Normal 6 3 3 4 3 2" xfId="1539" xr:uid="{A86DECB8-6D9F-4C86-916F-6825456CAD2A}"/>
    <cellStyle name="Normal 6 3 3 4 4" xfId="1540" xr:uid="{75ECA461-FF3B-458E-8B2E-CA49A20DDAC3}"/>
    <cellStyle name="Normal 6 3 3 5" xfId="627" xr:uid="{DB337278-2AF8-4B70-85D3-2B8F133C170F}"/>
    <cellStyle name="Normal 6 3 3 5 2" xfId="1541" xr:uid="{6994D363-DB23-4238-A063-312C2435F3A0}"/>
    <cellStyle name="Normal 6 3 3 5 2 2" xfId="1542" xr:uid="{F1CAAE11-EE5C-4C43-BD9A-EF7BD870572B}"/>
    <cellStyle name="Normal 6 3 3 5 3" xfId="1543" xr:uid="{489FAEB7-4100-4BDA-8306-1C119EF64512}"/>
    <cellStyle name="Normal 6 3 3 5 4" xfId="3144" xr:uid="{C2B69FDB-7B2B-4C73-B536-4FEFF954274D}"/>
    <cellStyle name="Normal 6 3 3 6" xfId="1544" xr:uid="{DB387E4F-FD7C-4131-848C-605661DBD8A3}"/>
    <cellStyle name="Normal 6 3 3 6 2" xfId="1545" xr:uid="{671DB8DD-82C7-412A-8A3C-D57B61C1FD80}"/>
    <cellStyle name="Normal 6 3 3 7" xfId="1546" xr:uid="{2570FE0B-6420-4386-A622-B39F312835D7}"/>
    <cellStyle name="Normal 6 3 3 8" xfId="3145" xr:uid="{AAE080B8-2693-4ACE-89B8-04766032665A}"/>
    <cellStyle name="Normal 6 3 4" xfId="121" xr:uid="{9EA777B4-ED83-4FE3-92F3-BDD6041E2EC1}"/>
    <cellStyle name="Normal 6 3 4 2" xfId="447" xr:uid="{E6588DE0-B13D-4A5C-A13D-F4CCB7667CB6}"/>
    <cellStyle name="Normal 6 3 4 2 2" xfId="628" xr:uid="{B098C0F1-70AB-4912-A790-32F75E641FFD}"/>
    <cellStyle name="Normal 6 3 4 2 2 2" xfId="1547" xr:uid="{A3F2844E-D44E-49D8-BA1B-26BB29700177}"/>
    <cellStyle name="Normal 6 3 4 2 2 2 2" xfId="1548" xr:uid="{AEE81210-029A-4A7A-B246-3A9E00A76E18}"/>
    <cellStyle name="Normal 6 3 4 2 2 3" xfId="1549" xr:uid="{E055C3AF-F00B-45F9-81FA-B78B7EF8F558}"/>
    <cellStyle name="Normal 6 3 4 2 2 4" xfId="3146" xr:uid="{F0E9C0F4-1D6B-4930-83AA-144757852A53}"/>
    <cellStyle name="Normal 6 3 4 2 3" xfId="1550" xr:uid="{B27FCC1D-B161-4951-8188-BBBD8C185EE1}"/>
    <cellStyle name="Normal 6 3 4 2 3 2" xfId="1551" xr:uid="{BCD190AC-C12E-4672-9B55-557CEBAB3BD4}"/>
    <cellStyle name="Normal 6 3 4 2 4" xfId="1552" xr:uid="{9BCF94F1-DC5E-43BD-93DD-2C9685A9EC1F}"/>
    <cellStyle name="Normal 6 3 4 2 5" xfId="3147" xr:uid="{09D4C51E-1EFF-4036-90AA-F46ADFABBE65}"/>
    <cellStyle name="Normal 6 3 4 3" xfId="629" xr:uid="{7B83CB66-9268-406B-ABDF-CB7F731D40BD}"/>
    <cellStyle name="Normal 6 3 4 3 2" xfId="1553" xr:uid="{87623AA2-6769-4395-8A6F-2BD19A36BB65}"/>
    <cellStyle name="Normal 6 3 4 3 2 2" xfId="1554" xr:uid="{8455149C-297F-4500-91B3-BF93E6A10D45}"/>
    <cellStyle name="Normal 6 3 4 3 3" xfId="1555" xr:uid="{F2A84106-3507-4711-9986-2B21855F6975}"/>
    <cellStyle name="Normal 6 3 4 3 4" xfId="3148" xr:uid="{F07AE4D1-A8EF-4329-8A3F-98DA9150C89B}"/>
    <cellStyle name="Normal 6 3 4 4" xfId="1556" xr:uid="{5B787D7B-8EF6-4C6C-9621-DCBBD0E570EB}"/>
    <cellStyle name="Normal 6 3 4 4 2" xfId="1557" xr:uid="{3E65634C-64A8-4114-BB7A-DC44D02F8C99}"/>
    <cellStyle name="Normal 6 3 4 4 3" xfId="3149" xr:uid="{27EC8F3A-30E9-4C04-BBB0-2EA5EDE84C9B}"/>
    <cellStyle name="Normal 6 3 4 4 4" xfId="3150" xr:uid="{3DEEE064-6AE8-4C0C-AA39-50F7497832BC}"/>
    <cellStyle name="Normal 6 3 4 5" xfId="1558" xr:uid="{03F1BBA8-2C9A-4F6E-A564-4F310A03FFDA}"/>
    <cellStyle name="Normal 6 3 4 6" xfId="3151" xr:uid="{D6DB6AB1-A934-47FA-9A77-2E858E19E235}"/>
    <cellStyle name="Normal 6 3 4 7" xfId="3152" xr:uid="{5000FBBF-36FD-4797-9B16-5A1541F0FA22}"/>
    <cellStyle name="Normal 6 3 5" xfId="328" xr:uid="{F42D161B-5E66-4BAD-B262-F7A60E9AE7C9}"/>
    <cellStyle name="Normal 6 3 5 2" xfId="630" xr:uid="{E1C77DE9-461D-4021-9822-E799D6B381A9}"/>
    <cellStyle name="Normal 6 3 5 2 2" xfId="631" xr:uid="{CB2420C5-3F58-46BC-AF04-2D1953DA48A2}"/>
    <cellStyle name="Normal 6 3 5 2 2 2" xfId="1559" xr:uid="{34338516-3536-4139-8627-7414A7407436}"/>
    <cellStyle name="Normal 6 3 5 2 2 2 2" xfId="1560" xr:uid="{75FC50D2-F969-454E-A24D-63F41DB28DD9}"/>
    <cellStyle name="Normal 6 3 5 2 2 3" xfId="1561" xr:uid="{0E82CF60-23BF-4C63-9DB0-8C1412E7ABC8}"/>
    <cellStyle name="Normal 6 3 5 2 3" xfId="1562" xr:uid="{6C7E5380-0E21-47A3-8C01-E55DE7789932}"/>
    <cellStyle name="Normal 6 3 5 2 3 2" xfId="1563" xr:uid="{E370E5AC-00C3-48E8-8FB1-4C10564DC740}"/>
    <cellStyle name="Normal 6 3 5 2 4" xfId="1564" xr:uid="{ADAFB708-0F84-4DEA-9D2A-D038B65D1B46}"/>
    <cellStyle name="Normal 6 3 5 3" xfId="632" xr:uid="{065B5813-1BFC-49F4-A0FA-DD4AC41BE923}"/>
    <cellStyle name="Normal 6 3 5 3 2" xfId="1565" xr:uid="{CD876014-5C7A-4B66-BEBB-1DA512674340}"/>
    <cellStyle name="Normal 6 3 5 3 2 2" xfId="1566" xr:uid="{26211900-B4DF-443E-9CCA-0829ADE087A9}"/>
    <cellStyle name="Normal 6 3 5 3 3" xfId="1567" xr:uid="{F004CC36-03D4-4ECF-8089-305063F87D60}"/>
    <cellStyle name="Normal 6 3 5 3 4" xfId="3153" xr:uid="{FE814E16-EE37-4DC2-B1BB-8A70FFCD2B7E}"/>
    <cellStyle name="Normal 6 3 5 4" xfId="1568" xr:uid="{C9E68764-221F-4484-B9F9-A6A897F98EEC}"/>
    <cellStyle name="Normal 6 3 5 4 2" xfId="1569" xr:uid="{41CCA54C-9043-42D3-AB34-232CC722638D}"/>
    <cellStyle name="Normal 6 3 5 5" xfId="1570" xr:uid="{E771E2D7-0804-4ED4-99F0-EC4121C77FF8}"/>
    <cellStyle name="Normal 6 3 5 6" xfId="3154" xr:uid="{E6B783F7-286F-439D-88F2-564645F72E41}"/>
    <cellStyle name="Normal 6 3 6" xfId="329" xr:uid="{5815EC48-D4CF-4BE5-8F4A-EC334FE99861}"/>
    <cellStyle name="Normal 6 3 6 2" xfId="633" xr:uid="{869F496A-3391-427F-9195-CEA6949EAC19}"/>
    <cellStyle name="Normal 6 3 6 2 2" xfId="1571" xr:uid="{4E63BB0F-630E-4A6E-B36F-6B55EAB14329}"/>
    <cellStyle name="Normal 6 3 6 2 2 2" xfId="1572" xr:uid="{DDE22ACB-4464-44B6-970D-87C8C2E4827B}"/>
    <cellStyle name="Normal 6 3 6 2 3" xfId="1573" xr:uid="{480ABA64-E388-4BC5-87AE-CB84FBB56E73}"/>
    <cellStyle name="Normal 6 3 6 2 4" xfId="3155" xr:uid="{15037E89-8469-411B-929E-74DF1573D100}"/>
    <cellStyle name="Normal 6 3 6 3" xfId="1574" xr:uid="{499507EF-E8E3-459C-9AD1-4AF632BEB20B}"/>
    <cellStyle name="Normal 6 3 6 3 2" xfId="1575" xr:uid="{35DB56DB-2418-4934-A897-D49388D5C59E}"/>
    <cellStyle name="Normal 6 3 6 4" xfId="1576" xr:uid="{E4358EB5-5DA9-4BFE-BD0E-033F02F9E75B}"/>
    <cellStyle name="Normal 6 3 6 5" xfId="3156" xr:uid="{BA80E0D5-716A-4002-82E6-E71CD95EB892}"/>
    <cellStyle name="Normal 6 3 7" xfId="634" xr:uid="{AC1E0E7A-1472-490C-9360-0570FFAA032E}"/>
    <cellStyle name="Normal 6 3 7 2" xfId="1577" xr:uid="{703580AA-F0BA-4C49-BCE1-421EA6F21B50}"/>
    <cellStyle name="Normal 6 3 7 2 2" xfId="1578" xr:uid="{A88AE187-48BA-4ABF-908D-2AF47EC674BE}"/>
    <cellStyle name="Normal 6 3 7 3" xfId="1579" xr:uid="{C9951F76-8A2A-4BCB-B0D2-0C0EBA13D023}"/>
    <cellStyle name="Normal 6 3 7 4" xfId="3157" xr:uid="{20F39595-57D5-40E9-BC95-42B755D43BC7}"/>
    <cellStyle name="Normal 6 3 8" xfId="1580" xr:uid="{D3D582D1-0EAE-4DDB-B2CE-E8C086CF092F}"/>
    <cellStyle name="Normal 6 3 8 2" xfId="1581" xr:uid="{BF62A54F-5261-4E3A-BE8C-9602B18D77AE}"/>
    <cellStyle name="Normal 6 3 8 3" xfId="3158" xr:uid="{1B1F2960-4088-40BF-B22E-E86EA579E02A}"/>
    <cellStyle name="Normal 6 3 8 4" xfId="3159" xr:uid="{DBB6A444-7102-4607-B574-7817CD3608A3}"/>
    <cellStyle name="Normal 6 3 9" xfId="1582" xr:uid="{8D4FA906-618F-4812-89B2-E3DA4FCB159E}"/>
    <cellStyle name="Normal 6 3 9 2" xfId="4718" xr:uid="{3FBE7121-065F-4142-BD80-A4EC9E743710}"/>
    <cellStyle name="Normal 6 4" xfId="122" xr:uid="{6F4BC62A-10A5-48C3-8E67-89843D9D224C}"/>
    <cellStyle name="Normal 6 4 10" xfId="3160" xr:uid="{8868A0A3-754C-414C-8C15-8DF5F281F82C}"/>
    <cellStyle name="Normal 6 4 11" xfId="3161" xr:uid="{3DDB9B98-E066-4D77-A8F2-751A3EBB230D}"/>
    <cellStyle name="Normal 6 4 2" xfId="123" xr:uid="{FD93F864-1EA9-4A65-9BA4-49F996AC4995}"/>
    <cellStyle name="Normal 6 4 2 2" xfId="124" xr:uid="{90B99607-D4FF-43C0-A49C-643EB3B73698}"/>
    <cellStyle name="Normal 6 4 2 2 2" xfId="330" xr:uid="{52CFF695-3CC1-4F16-919C-3D3E7674ECD7}"/>
    <cellStyle name="Normal 6 4 2 2 2 2" xfId="635" xr:uid="{34029B60-77E0-455A-B845-33CEA780624E}"/>
    <cellStyle name="Normal 6 4 2 2 2 2 2" xfId="1583" xr:uid="{142024F2-6D24-4449-BC22-C3C6F184398B}"/>
    <cellStyle name="Normal 6 4 2 2 2 2 2 2" xfId="1584" xr:uid="{0E8F3B11-01B7-4E98-B5C6-739E32CBE8AA}"/>
    <cellStyle name="Normal 6 4 2 2 2 2 3" xfId="1585" xr:uid="{F955A38F-BC49-46CC-92E5-E51D6A706B6D}"/>
    <cellStyle name="Normal 6 4 2 2 2 2 4" xfId="3162" xr:uid="{14490F5F-D54E-428B-B5A5-8B390AD28C8D}"/>
    <cellStyle name="Normal 6 4 2 2 2 3" xfId="1586" xr:uid="{0BFFBAA1-AC4B-4D8A-9A30-45DAF294EE60}"/>
    <cellStyle name="Normal 6 4 2 2 2 3 2" xfId="1587" xr:uid="{9997FE2C-EBC5-423D-96EF-7EBD0EE78C7A}"/>
    <cellStyle name="Normal 6 4 2 2 2 3 3" xfId="3163" xr:uid="{3039FC4D-70B2-4C25-8687-D5B6796DFCF6}"/>
    <cellStyle name="Normal 6 4 2 2 2 3 4" xfId="3164" xr:uid="{7AE20DDE-98E5-4053-B7CA-16550DA13A46}"/>
    <cellStyle name="Normal 6 4 2 2 2 4" xfId="1588" xr:uid="{C839A76A-15C9-4095-B580-2DAE7823D4D2}"/>
    <cellStyle name="Normal 6 4 2 2 2 5" xfId="3165" xr:uid="{A6163BDD-BE66-432D-930A-730F7FAF7BB0}"/>
    <cellStyle name="Normal 6 4 2 2 2 6" xfId="3166" xr:uid="{4785F32D-1313-47AA-8F1C-BE5D1401AFEA}"/>
    <cellStyle name="Normal 6 4 2 2 3" xfId="636" xr:uid="{EF5D2627-77E8-4519-ADCF-AD88BC3DCCA5}"/>
    <cellStyle name="Normal 6 4 2 2 3 2" xfId="1589" xr:uid="{346B76DA-A569-4CA6-98DC-C7E74032049B}"/>
    <cellStyle name="Normal 6 4 2 2 3 2 2" xfId="1590" xr:uid="{3459717B-633E-4195-8A52-30035A650385}"/>
    <cellStyle name="Normal 6 4 2 2 3 2 3" xfId="3167" xr:uid="{9AE926E0-41FF-41CE-85E1-BD51FBCF6726}"/>
    <cellStyle name="Normal 6 4 2 2 3 2 4" xfId="3168" xr:uid="{BF591668-5B4D-4587-9CE9-F7DA1DEB1023}"/>
    <cellStyle name="Normal 6 4 2 2 3 3" xfId="1591" xr:uid="{6D5472B0-8305-4D64-B14C-BF2F6BB1247E}"/>
    <cellStyle name="Normal 6 4 2 2 3 4" xfId="3169" xr:uid="{A22CC379-85DF-4295-A148-143CABADB841}"/>
    <cellStyle name="Normal 6 4 2 2 3 5" xfId="3170" xr:uid="{F4D1E726-F151-4E89-B685-3D1D6F87D84E}"/>
    <cellStyle name="Normal 6 4 2 2 4" xfId="1592" xr:uid="{0B89D69C-D3C8-45DB-B681-6A8E5B7DFBB2}"/>
    <cellStyle name="Normal 6 4 2 2 4 2" xfId="1593" xr:uid="{5A6E83EF-7B2B-404E-B3F8-5FA1DEBD09D3}"/>
    <cellStyle name="Normal 6 4 2 2 4 3" xfId="3171" xr:uid="{6F6676D9-82EB-447E-9177-FA46E9C9183D}"/>
    <cellStyle name="Normal 6 4 2 2 4 4" xfId="3172" xr:uid="{01DFD3FD-D535-4FC5-B523-296D08A9654B}"/>
    <cellStyle name="Normal 6 4 2 2 5" xfId="1594" xr:uid="{DBE391FA-BCC8-40CF-A94E-584FFD3FB5BD}"/>
    <cellStyle name="Normal 6 4 2 2 5 2" xfId="3173" xr:uid="{7D7F6FD4-B12E-47DA-BA6B-55EB14DE85E3}"/>
    <cellStyle name="Normal 6 4 2 2 5 3" xfId="3174" xr:uid="{A243CD02-BF97-4579-B6B0-C022ACCBA599}"/>
    <cellStyle name="Normal 6 4 2 2 5 4" xfId="3175" xr:uid="{0904ED19-EFFA-470C-8BC5-CDDBE424F9DE}"/>
    <cellStyle name="Normal 6 4 2 2 6" xfId="3176" xr:uid="{F3BB7DC4-20E6-4933-9E82-54502E768CC7}"/>
    <cellStyle name="Normal 6 4 2 2 7" xfId="3177" xr:uid="{3260DC26-C592-4CD5-94D9-80A16DCC826C}"/>
    <cellStyle name="Normal 6 4 2 2 8" xfId="3178" xr:uid="{E3B6CF34-72A2-43C2-90BD-8DB955F3355A}"/>
    <cellStyle name="Normal 6 4 2 3" xfId="331" xr:uid="{811AEC7A-E6F0-4193-B33C-C208DFD1A01A}"/>
    <cellStyle name="Normal 6 4 2 3 2" xfId="637" xr:uid="{9F883E4F-860F-4C10-A629-900A5F15DF8C}"/>
    <cellStyle name="Normal 6 4 2 3 2 2" xfId="638" xr:uid="{037E388F-9BED-4D8E-B523-421ECEA27187}"/>
    <cellStyle name="Normal 6 4 2 3 2 2 2" xfId="1595" xr:uid="{E34E535B-AA8D-4EE4-882A-3CC9CB869388}"/>
    <cellStyle name="Normal 6 4 2 3 2 2 2 2" xfId="1596" xr:uid="{AF5F0C12-C0A9-490C-9B8B-066F125EDC08}"/>
    <cellStyle name="Normal 6 4 2 3 2 2 3" xfId="1597" xr:uid="{1289EBDA-49AF-444A-8758-907482E8A2D7}"/>
    <cellStyle name="Normal 6 4 2 3 2 3" xfId="1598" xr:uid="{F5CECFCF-42BA-473A-BBA8-72AE2DF9B68C}"/>
    <cellStyle name="Normal 6 4 2 3 2 3 2" xfId="1599" xr:uid="{70A41069-2128-4668-8D6F-3B0FC1986790}"/>
    <cellStyle name="Normal 6 4 2 3 2 4" xfId="1600" xr:uid="{130B2F05-C131-4C24-87B2-A41A420799CE}"/>
    <cellStyle name="Normal 6 4 2 3 3" xfId="639" xr:uid="{A5406FA2-6F16-4179-B460-560F36A91F13}"/>
    <cellStyle name="Normal 6 4 2 3 3 2" xfId="1601" xr:uid="{651ABF3A-376B-48C6-B319-0DB6971BB67D}"/>
    <cellStyle name="Normal 6 4 2 3 3 2 2" xfId="1602" xr:uid="{01C3BBC3-6962-43CC-BEEC-2C5A08C0838B}"/>
    <cellStyle name="Normal 6 4 2 3 3 3" xfId="1603" xr:uid="{295F5166-60C3-4B2C-94B0-47F4D6ECEA69}"/>
    <cellStyle name="Normal 6 4 2 3 3 4" xfId="3179" xr:uid="{EDEAB664-5616-48C6-9DEC-C980D7244945}"/>
    <cellStyle name="Normal 6 4 2 3 4" xfId="1604" xr:uid="{F24B189C-C270-403F-993F-942B47F1F6D2}"/>
    <cellStyle name="Normal 6 4 2 3 4 2" xfId="1605" xr:uid="{5691737C-6A79-49B1-BB6E-F2A572BD13F6}"/>
    <cellStyle name="Normal 6 4 2 3 5" xfId="1606" xr:uid="{2E6AD149-37F6-4E35-85DC-D6EA330A1420}"/>
    <cellStyle name="Normal 6 4 2 3 6" xfId="3180" xr:uid="{EE17AD3E-99B6-4BF4-B255-23F940F84E55}"/>
    <cellStyle name="Normal 6 4 2 4" xfId="332" xr:uid="{7029EFA7-C09C-4C24-9A1B-D5D2D06A28FA}"/>
    <cellStyle name="Normal 6 4 2 4 2" xfId="640" xr:uid="{02888C92-DEBC-41D1-A85E-14731266BCF8}"/>
    <cellStyle name="Normal 6 4 2 4 2 2" xfId="1607" xr:uid="{1D2DA35E-F01A-44DF-9F26-08C4339960A5}"/>
    <cellStyle name="Normal 6 4 2 4 2 2 2" xfId="1608" xr:uid="{42247FAB-3EA8-4BBE-98F8-C033F678C652}"/>
    <cellStyle name="Normal 6 4 2 4 2 3" xfId="1609" xr:uid="{B68D403D-4590-4C2C-869C-CC05DBC70D14}"/>
    <cellStyle name="Normal 6 4 2 4 2 4" xfId="3181" xr:uid="{65698272-931D-4163-80A5-B6CEC55E8497}"/>
    <cellStyle name="Normal 6 4 2 4 3" xfId="1610" xr:uid="{74D85165-0BDD-40D5-9991-ECC99A847348}"/>
    <cellStyle name="Normal 6 4 2 4 3 2" xfId="1611" xr:uid="{33260C39-E66F-4530-8F49-1EEF437B52B5}"/>
    <cellStyle name="Normal 6 4 2 4 4" xfId="1612" xr:uid="{33B32F20-C1D7-457D-8E07-80F0C218BD5E}"/>
    <cellStyle name="Normal 6 4 2 4 5" xfId="3182" xr:uid="{EEF608B6-4433-4F41-816F-32C9261FCF28}"/>
    <cellStyle name="Normal 6 4 2 5" xfId="333" xr:uid="{91395001-F991-46B4-9931-3358C3FF2C00}"/>
    <cellStyle name="Normal 6 4 2 5 2" xfId="1613" xr:uid="{F0CAB99A-F029-4433-8116-1159DD34F4F6}"/>
    <cellStyle name="Normal 6 4 2 5 2 2" xfId="1614" xr:uid="{AFF07AF4-5D77-4603-9B56-221CD7779171}"/>
    <cellStyle name="Normal 6 4 2 5 3" xfId="1615" xr:uid="{9DB1A653-9058-4211-9921-F16C6A4691C7}"/>
    <cellStyle name="Normal 6 4 2 5 4" xfId="3183" xr:uid="{495720FA-0FC7-4C12-9A99-229AAEE832C9}"/>
    <cellStyle name="Normal 6 4 2 6" xfId="1616" xr:uid="{F0476D8D-CCB5-4D90-99BE-59EF9BE3827F}"/>
    <cellStyle name="Normal 6 4 2 6 2" xfId="1617" xr:uid="{10AFA7B3-77AE-4F5B-B409-F01B9523AA43}"/>
    <cellStyle name="Normal 6 4 2 6 3" xfId="3184" xr:uid="{84F02D53-7787-47C8-8EB5-78C884472C1D}"/>
    <cellStyle name="Normal 6 4 2 6 4" xfId="3185" xr:uid="{CDED57EF-8B42-4E2B-A22E-46FB144D3830}"/>
    <cellStyle name="Normal 6 4 2 7" xfId="1618" xr:uid="{C1FA80F8-B953-430C-A953-0887B6FF652A}"/>
    <cellStyle name="Normal 6 4 2 8" xfId="3186" xr:uid="{3EA11CBD-1424-4954-AD32-763814F8D398}"/>
    <cellStyle name="Normal 6 4 2 9" xfId="3187" xr:uid="{ED135DDD-07A9-4574-9568-4C77945CD111}"/>
    <cellStyle name="Normal 6 4 3" xfId="125" xr:uid="{95224B65-EAE0-4801-8178-8BBAF1A8B6D7}"/>
    <cellStyle name="Normal 6 4 3 2" xfId="126" xr:uid="{B1B91043-8A78-4E47-9B8F-D9B1E4524778}"/>
    <cellStyle name="Normal 6 4 3 2 2" xfId="641" xr:uid="{8DAABCC4-F562-4D0F-9A8E-E6802ECF2827}"/>
    <cellStyle name="Normal 6 4 3 2 2 2" xfId="1619" xr:uid="{CEDEDF58-D77A-4C2E-BE36-22E35A6B3C0F}"/>
    <cellStyle name="Normal 6 4 3 2 2 2 2" xfId="1620" xr:uid="{46F74605-C5DE-4EAA-89EA-607F52B0370D}"/>
    <cellStyle name="Normal 6 4 3 2 2 2 2 2" xfId="4476" xr:uid="{E4A29C4C-CCAA-41E1-B5C0-FA9BE99B4B8D}"/>
    <cellStyle name="Normal 6 4 3 2 2 2 3" xfId="4477" xr:uid="{3B61EDEA-0A7D-4FFE-8A47-21819451D1E1}"/>
    <cellStyle name="Normal 6 4 3 2 2 3" xfId="1621" xr:uid="{7C60168A-5EFE-4215-A1BC-0FEB3F7CB223}"/>
    <cellStyle name="Normal 6 4 3 2 2 3 2" xfId="4478" xr:uid="{FF2EA650-6BD6-4758-B587-703DCDAD29FA}"/>
    <cellStyle name="Normal 6 4 3 2 2 4" xfId="3188" xr:uid="{F82B3675-793A-4FE1-83B7-1B84ABEC9FF5}"/>
    <cellStyle name="Normal 6 4 3 2 3" xfId="1622" xr:uid="{16925E62-0DC5-4235-B1FB-CF684838A72E}"/>
    <cellStyle name="Normal 6 4 3 2 3 2" xfId="1623" xr:uid="{449FFED4-08AE-4B70-AA8B-9108D37EC906}"/>
    <cellStyle name="Normal 6 4 3 2 3 2 2" xfId="4479" xr:uid="{F123E568-2468-4504-A9AC-F9E376FFBBE7}"/>
    <cellStyle name="Normal 6 4 3 2 3 3" xfId="3189" xr:uid="{873B2138-6042-440F-9E0C-002C7623A8C8}"/>
    <cellStyle name="Normal 6 4 3 2 3 4" xfId="3190" xr:uid="{42DAA811-A6D9-4D7D-A980-6E3646B01CCC}"/>
    <cellStyle name="Normal 6 4 3 2 4" xfId="1624" xr:uid="{988C9D87-6B30-425C-A22C-859820897EBF}"/>
    <cellStyle name="Normal 6 4 3 2 4 2" xfId="4480" xr:uid="{9250449E-230A-4D37-B578-037E8DF617C3}"/>
    <cellStyle name="Normal 6 4 3 2 5" xfId="3191" xr:uid="{7B9143B3-91C9-468D-9B72-C66A1F1E1A13}"/>
    <cellStyle name="Normal 6 4 3 2 6" xfId="3192" xr:uid="{5650B898-F2D3-4338-B3CE-50856B87371A}"/>
    <cellStyle name="Normal 6 4 3 3" xfId="334" xr:uid="{2C6E88C2-920D-4351-9923-7A9165A635F3}"/>
    <cellStyle name="Normal 6 4 3 3 2" xfId="1625" xr:uid="{CB032C35-75C9-4070-A13B-8562BE9C2BC3}"/>
    <cellStyle name="Normal 6 4 3 3 2 2" xfId="1626" xr:uid="{D055F919-1E83-452A-8D52-CDE6126DB3D3}"/>
    <cellStyle name="Normal 6 4 3 3 2 2 2" xfId="4481" xr:uid="{E01DBAB5-E6B8-4BB0-9DDF-BF112085068D}"/>
    <cellStyle name="Normal 6 4 3 3 2 3" xfId="3193" xr:uid="{230705EF-3704-4D06-887C-5E5560F94458}"/>
    <cellStyle name="Normal 6 4 3 3 2 4" xfId="3194" xr:uid="{9D0B39C7-A38E-4A48-B3CA-9CBD048BB6F5}"/>
    <cellStyle name="Normal 6 4 3 3 3" xfId="1627" xr:uid="{6153ED44-0AEA-438D-8BC2-7A3D7A0D80C2}"/>
    <cellStyle name="Normal 6 4 3 3 3 2" xfId="4482" xr:uid="{CE84E0D6-BB8E-4013-9632-0ED9641E975E}"/>
    <cellStyle name="Normal 6 4 3 3 4" xfId="3195" xr:uid="{6F2ADE81-F92D-4789-8EB9-2C384227DE45}"/>
    <cellStyle name="Normal 6 4 3 3 5" xfId="3196" xr:uid="{7637FA5D-C660-4F12-BB24-0DF1001A388E}"/>
    <cellStyle name="Normal 6 4 3 4" xfId="1628" xr:uid="{74A5CD3D-F563-42E1-805E-FBAFD63A1C85}"/>
    <cellStyle name="Normal 6 4 3 4 2" xfId="1629" xr:uid="{E6316062-E431-4D6E-9772-975A148CC98A}"/>
    <cellStyle name="Normal 6 4 3 4 2 2" xfId="4483" xr:uid="{7CB030A0-F47B-4D78-829B-C7E380C6F385}"/>
    <cellStyle name="Normal 6 4 3 4 3" xfId="3197" xr:uid="{FC853623-19F3-4B59-BAD3-FE23C5451271}"/>
    <cellStyle name="Normal 6 4 3 4 4" xfId="3198" xr:uid="{012DAA46-3240-4963-B39F-AB26786AB5E3}"/>
    <cellStyle name="Normal 6 4 3 5" xfId="1630" xr:uid="{8C02EC4B-5BC8-4322-9880-7D216E886C8D}"/>
    <cellStyle name="Normal 6 4 3 5 2" xfId="3199" xr:uid="{0983A419-5421-43D6-BCAE-9D3807044788}"/>
    <cellStyle name="Normal 6 4 3 5 3" xfId="3200" xr:uid="{5CB8A8B6-4725-4935-8307-FBEFF8FCC6E3}"/>
    <cellStyle name="Normal 6 4 3 5 4" xfId="3201" xr:uid="{96805EAD-0A43-4EAE-880D-3504FE269716}"/>
    <cellStyle name="Normal 6 4 3 6" xfId="3202" xr:uid="{BEB9D881-E5BF-4BF7-8C72-3B384B6FF535}"/>
    <cellStyle name="Normal 6 4 3 7" xfId="3203" xr:uid="{0408DDF5-2CF2-4DF1-B7C3-E32D545A9B24}"/>
    <cellStyle name="Normal 6 4 3 8" xfId="3204" xr:uid="{E096D129-267D-4B1B-A229-AAB47C58632D}"/>
    <cellStyle name="Normal 6 4 4" xfId="127" xr:uid="{E9066382-79A7-4520-ADD1-F3B352120BC9}"/>
    <cellStyle name="Normal 6 4 4 2" xfId="642" xr:uid="{8F6F3211-A6AF-4696-AB5B-82A3EF8CB5DA}"/>
    <cellStyle name="Normal 6 4 4 2 2" xfId="643" xr:uid="{5581D91A-0B57-4AE0-BA37-12D9D124EC4C}"/>
    <cellStyle name="Normal 6 4 4 2 2 2" xfId="1631" xr:uid="{8990C3D1-07A6-4804-80D9-ECAEAED678A7}"/>
    <cellStyle name="Normal 6 4 4 2 2 2 2" xfId="1632" xr:uid="{DDB60346-EA5A-48AC-92B9-2B89DE655EDE}"/>
    <cellStyle name="Normal 6 4 4 2 2 3" xfId="1633" xr:uid="{EA1A2152-8676-4398-A643-1D8B9C2CBDDF}"/>
    <cellStyle name="Normal 6 4 4 2 2 4" xfId="3205" xr:uid="{1AD3207C-98D9-4CA2-B976-D62CE62EED85}"/>
    <cellStyle name="Normal 6 4 4 2 3" xfId="1634" xr:uid="{5A1B859D-E1CA-4DD2-968C-B3362DC9FACB}"/>
    <cellStyle name="Normal 6 4 4 2 3 2" xfId="1635" xr:uid="{3F3AD76E-7BFE-41DC-8C60-7DF04F74F22C}"/>
    <cellStyle name="Normal 6 4 4 2 4" xfId="1636" xr:uid="{5BD3D734-74CF-402F-B244-713043882B4D}"/>
    <cellStyle name="Normal 6 4 4 2 5" xfId="3206" xr:uid="{9042D2B7-055C-4425-A548-0B587AD5BF2C}"/>
    <cellStyle name="Normal 6 4 4 3" xfId="644" xr:uid="{3B0DB88D-2E76-4BDA-828D-AA8F75AC8C20}"/>
    <cellStyle name="Normal 6 4 4 3 2" xfId="1637" xr:uid="{332E4011-5D8E-462D-AD40-C56B3A865C62}"/>
    <cellStyle name="Normal 6 4 4 3 2 2" xfId="1638" xr:uid="{8A3CE3A0-04AA-4011-A158-35B2D3DFBD9A}"/>
    <cellStyle name="Normal 6 4 4 3 3" xfId="1639" xr:uid="{F351D32A-6B98-4B65-A01A-B572D760FA24}"/>
    <cellStyle name="Normal 6 4 4 3 4" xfId="3207" xr:uid="{4A7B8344-C143-467C-B827-8E32CF09ADCC}"/>
    <cellStyle name="Normal 6 4 4 4" xfId="1640" xr:uid="{E5F4B6B5-1622-4D76-A0D0-EC0F7B650FE0}"/>
    <cellStyle name="Normal 6 4 4 4 2" xfId="1641" xr:uid="{CBD68EF2-FDBE-4EFD-B911-88F1BA9AD5D3}"/>
    <cellStyle name="Normal 6 4 4 4 3" xfId="3208" xr:uid="{DF37D716-07FE-4752-AB09-8A14C7BC106F}"/>
    <cellStyle name="Normal 6 4 4 4 4" xfId="3209" xr:uid="{4188C3D5-8895-4BC4-8E02-16AD2CD5EEAD}"/>
    <cellStyle name="Normal 6 4 4 5" xfId="1642" xr:uid="{5AFB899F-B02D-4451-99E0-E6D305E258FF}"/>
    <cellStyle name="Normal 6 4 4 6" xfId="3210" xr:uid="{E8EF4A24-A370-4F34-A972-D6D77DFF730A}"/>
    <cellStyle name="Normal 6 4 4 7" xfId="3211" xr:uid="{FC9FFC1A-9834-4E8D-8C98-D79B8511787B}"/>
    <cellStyle name="Normal 6 4 5" xfId="335" xr:uid="{5BA89794-21FA-4688-A2CA-E868D5D2CE6E}"/>
    <cellStyle name="Normal 6 4 5 2" xfId="645" xr:uid="{2E95AA3D-364A-485A-B419-0B0F7BFF5C18}"/>
    <cellStyle name="Normal 6 4 5 2 2" xfId="1643" xr:uid="{85260114-2081-4DC3-99B4-0734B163D147}"/>
    <cellStyle name="Normal 6 4 5 2 2 2" xfId="1644" xr:uid="{5C0EB2BE-1051-4054-AD63-2A2155A508E1}"/>
    <cellStyle name="Normal 6 4 5 2 3" xfId="1645" xr:uid="{EF7F7D74-A466-43F2-BECD-CCEE246090C0}"/>
    <cellStyle name="Normal 6 4 5 2 4" xfId="3212" xr:uid="{89CC9AC3-9861-4492-ADF4-C4E3F911D2A4}"/>
    <cellStyle name="Normal 6 4 5 3" xfId="1646" xr:uid="{DC94FD6E-6B2B-4A45-BB62-73266A1D69A2}"/>
    <cellStyle name="Normal 6 4 5 3 2" xfId="1647" xr:uid="{19F362DC-4B59-447F-A5F5-736906793086}"/>
    <cellStyle name="Normal 6 4 5 3 3" xfId="3213" xr:uid="{90F25BD0-6348-46E1-8AD5-F5C59CE517DB}"/>
    <cellStyle name="Normal 6 4 5 3 4" xfId="3214" xr:uid="{C3ADD956-177D-4349-A592-A61918496F0D}"/>
    <cellStyle name="Normal 6 4 5 4" xfId="1648" xr:uid="{6037B0FE-9D74-4B5E-BBFA-82EBE6112278}"/>
    <cellStyle name="Normal 6 4 5 5" xfId="3215" xr:uid="{4C822A4B-1B29-41B0-BF06-4EC9EED44D2B}"/>
    <cellStyle name="Normal 6 4 5 6" xfId="3216" xr:uid="{0DEB3F94-071A-40EC-904F-B15D965D36F7}"/>
    <cellStyle name="Normal 6 4 6" xfId="336" xr:uid="{16C28F56-C3FE-4576-9808-EB35E7EE0458}"/>
    <cellStyle name="Normal 6 4 6 2" xfId="1649" xr:uid="{E730D120-1592-4B76-AB8C-75BD6D35F69D}"/>
    <cellStyle name="Normal 6 4 6 2 2" xfId="1650" xr:uid="{CFDD03F1-904D-4568-BBCD-CC45DD333ECA}"/>
    <cellStyle name="Normal 6 4 6 2 3" xfId="3217" xr:uid="{194A3D07-E2C1-4A67-8506-278ADC23605D}"/>
    <cellStyle name="Normal 6 4 6 2 4" xfId="3218" xr:uid="{91F2BD94-6860-46E2-8BAF-06CA7D8E7577}"/>
    <cellStyle name="Normal 6 4 6 3" xfId="1651" xr:uid="{CFB03FED-3F84-448A-A5C3-8635A2F2DA0C}"/>
    <cellStyle name="Normal 6 4 6 4" xfId="3219" xr:uid="{C609DFDA-0219-4683-93C2-C0E58CD4BEEC}"/>
    <cellStyle name="Normal 6 4 6 5" xfId="3220" xr:uid="{9FFB9735-A573-4147-8B88-89B9469C4CB6}"/>
    <cellStyle name="Normal 6 4 7" xfId="1652" xr:uid="{08846FC9-C514-4435-99CE-2AD42216D2BF}"/>
    <cellStyle name="Normal 6 4 7 2" xfId="1653" xr:uid="{E837C6EF-9BDE-4DA4-8737-F047CA337151}"/>
    <cellStyle name="Normal 6 4 7 3" xfId="3221" xr:uid="{EFEBA1C0-620F-4789-9E46-FFE4DB07920E}"/>
    <cellStyle name="Normal 6 4 7 3 2" xfId="4407" xr:uid="{259842CD-146F-4187-9E57-459A5A866864}"/>
    <cellStyle name="Normal 6 4 7 3 3" xfId="4685" xr:uid="{1457E426-E040-4E81-9709-BCBF96F3D16C}"/>
    <cellStyle name="Normal 6 4 7 4" xfId="3222" xr:uid="{16725B63-B751-4D8D-8BC4-A776FC1839F7}"/>
    <cellStyle name="Normal 6 4 8" xfId="1654" xr:uid="{E99861F5-E900-4156-A98A-1578DDE0CDD0}"/>
    <cellStyle name="Normal 6 4 8 2" xfId="3223" xr:uid="{5F936415-E8EB-4F28-BA38-CC9CA8C172B5}"/>
    <cellStyle name="Normal 6 4 8 3" xfId="3224" xr:uid="{65FCB332-69B9-490F-BD45-78773C7D508A}"/>
    <cellStyle name="Normal 6 4 8 4" xfId="3225" xr:uid="{AD7F61E4-836B-4DE8-BC3C-91F208FBC012}"/>
    <cellStyle name="Normal 6 4 9" xfId="3226" xr:uid="{2015EE5B-D072-42D2-B53B-358D16168437}"/>
    <cellStyle name="Normal 6 5" xfId="128" xr:uid="{9F4EFD26-93CA-427F-AD1E-CF25BF679830}"/>
    <cellStyle name="Normal 6 5 10" xfId="3227" xr:uid="{1A4E65E1-8430-4FD9-94F1-AAA4ECB09EA6}"/>
    <cellStyle name="Normal 6 5 11" xfId="3228" xr:uid="{1ADD4D13-41E4-4779-B494-63B14E0CD6D8}"/>
    <cellStyle name="Normal 6 5 2" xfId="129" xr:uid="{7BC38701-B81B-42FA-9B63-2E8F0C2FB893}"/>
    <cellStyle name="Normal 6 5 2 2" xfId="337" xr:uid="{DBECED76-FE3A-46F8-A77B-C47D831B0538}"/>
    <cellStyle name="Normal 6 5 2 2 2" xfId="646" xr:uid="{193933F5-C2BF-4465-85E0-FCD6C7D8838D}"/>
    <cellStyle name="Normal 6 5 2 2 2 2" xfId="647" xr:uid="{C0CC24A1-2803-4317-9C73-2AD48A98D546}"/>
    <cellStyle name="Normal 6 5 2 2 2 2 2" xfId="1655" xr:uid="{6EFFBAB3-BBDA-4CB6-B213-2DB4DB849206}"/>
    <cellStyle name="Normal 6 5 2 2 2 2 3" xfId="3229" xr:uid="{04AA1157-4D08-41BD-A9A8-F1AFCED42924}"/>
    <cellStyle name="Normal 6 5 2 2 2 2 4" xfId="3230" xr:uid="{676CFAC2-3DA0-49DE-889D-CCD5BC3D75B4}"/>
    <cellStyle name="Normal 6 5 2 2 2 3" xfId="1656" xr:uid="{151C9FBE-3F30-46F0-A9EF-C7A4A18ED1B1}"/>
    <cellStyle name="Normal 6 5 2 2 2 3 2" xfId="3231" xr:uid="{2F63211C-B55D-4DAD-9760-5BE9E51B0BFA}"/>
    <cellStyle name="Normal 6 5 2 2 2 3 3" xfId="3232" xr:uid="{86515F38-8495-495A-BAAD-9D54F9296FFC}"/>
    <cellStyle name="Normal 6 5 2 2 2 3 4" xfId="3233" xr:uid="{7112D341-D850-4D85-BDF3-3A3964F8474B}"/>
    <cellStyle name="Normal 6 5 2 2 2 4" xfId="3234" xr:uid="{DB5F34A8-BA45-4D2F-BDD7-F2CFA1FB8C60}"/>
    <cellStyle name="Normal 6 5 2 2 2 5" xfId="3235" xr:uid="{24425613-DBB8-41D9-9418-AFA822B31C2F}"/>
    <cellStyle name="Normal 6 5 2 2 2 6" xfId="3236" xr:uid="{83A9F90C-E6EF-463C-92F2-AB01BF04C2EE}"/>
    <cellStyle name="Normal 6 5 2 2 3" xfId="648" xr:uid="{2299CE74-00B5-4798-9A34-36C62AA15C4D}"/>
    <cellStyle name="Normal 6 5 2 2 3 2" xfId="1657" xr:uid="{14709EC4-534D-46CA-841B-335100A53567}"/>
    <cellStyle name="Normal 6 5 2 2 3 2 2" xfId="3237" xr:uid="{D0A83242-E43C-4FB4-85C6-5489FCB7DD36}"/>
    <cellStyle name="Normal 6 5 2 2 3 2 3" xfId="3238" xr:uid="{B1F446F3-BD55-4315-83D1-0C7CA8270044}"/>
    <cellStyle name="Normal 6 5 2 2 3 2 4" xfId="3239" xr:uid="{5B35DA54-D15F-4241-A81E-70B9977203B1}"/>
    <cellStyle name="Normal 6 5 2 2 3 3" xfId="3240" xr:uid="{4AA3529F-65DB-4FEE-A74C-4F1EB0E9F618}"/>
    <cellStyle name="Normal 6 5 2 2 3 4" xfId="3241" xr:uid="{A724FBCC-C5E9-4854-B24A-E0585AD99FBA}"/>
    <cellStyle name="Normal 6 5 2 2 3 5" xfId="3242" xr:uid="{B86657EF-DA1D-4685-9B25-FFF59FED52F1}"/>
    <cellStyle name="Normal 6 5 2 2 4" xfId="1658" xr:uid="{F18F511E-934E-4C66-A2D2-B6A35660DEF2}"/>
    <cellStyle name="Normal 6 5 2 2 4 2" xfId="3243" xr:uid="{369CD22B-7F5B-4050-93D2-93F30888484A}"/>
    <cellStyle name="Normal 6 5 2 2 4 3" xfId="3244" xr:uid="{CAD09D1B-F31A-4A3D-8CE2-717944CDF776}"/>
    <cellStyle name="Normal 6 5 2 2 4 4" xfId="3245" xr:uid="{098265A8-FC9A-4B1B-958E-D92D0B1D5022}"/>
    <cellStyle name="Normal 6 5 2 2 5" xfId="3246" xr:uid="{DC3B9030-00C6-468B-B58A-7AC91BF1A054}"/>
    <cellStyle name="Normal 6 5 2 2 5 2" xfId="3247" xr:uid="{4A9B0866-A4B3-4CAE-850D-009CA6E855E2}"/>
    <cellStyle name="Normal 6 5 2 2 5 3" xfId="3248" xr:uid="{4069903B-55F1-47A7-8FEC-739B8336969E}"/>
    <cellStyle name="Normal 6 5 2 2 5 4" xfId="3249" xr:uid="{AA5D1A44-99DB-4706-9AFB-942BC28F0104}"/>
    <cellStyle name="Normal 6 5 2 2 6" xfId="3250" xr:uid="{FC12FF02-A175-4752-AA35-8EAC8F9EA1A4}"/>
    <cellStyle name="Normal 6 5 2 2 7" xfId="3251" xr:uid="{223713BE-AC79-4500-BA10-16BDD8A87C4F}"/>
    <cellStyle name="Normal 6 5 2 2 8" xfId="3252" xr:uid="{F9CD7BF7-0A2B-473D-B0EB-374802A17DF7}"/>
    <cellStyle name="Normal 6 5 2 3" xfId="649" xr:uid="{76237E4D-F9A0-4F92-9E28-2BCAFBCA78DA}"/>
    <cellStyle name="Normal 6 5 2 3 2" xfId="650" xr:uid="{4444A586-2C02-4574-885F-40A6FE66CCD9}"/>
    <cellStyle name="Normal 6 5 2 3 2 2" xfId="651" xr:uid="{01B91D04-882B-4007-83B8-B50BCFFF4494}"/>
    <cellStyle name="Normal 6 5 2 3 2 3" xfId="3253" xr:uid="{88BE3DA7-993F-4472-8685-B61BD4E82DC1}"/>
    <cellStyle name="Normal 6 5 2 3 2 4" xfId="3254" xr:uid="{5D6E307E-D0D9-4B3F-8C0E-86A476AF730A}"/>
    <cellStyle name="Normal 6 5 2 3 3" xfId="652" xr:uid="{6E3129EC-E2B0-47C0-963B-D0AB0A8EDE6E}"/>
    <cellStyle name="Normal 6 5 2 3 3 2" xfId="3255" xr:uid="{797BA6A1-AB6A-4D94-A247-B131477B803F}"/>
    <cellStyle name="Normal 6 5 2 3 3 3" xfId="3256" xr:uid="{129459C2-9412-47D8-A949-1B35DE62D283}"/>
    <cellStyle name="Normal 6 5 2 3 3 4" xfId="3257" xr:uid="{300CD7FA-2577-4DDA-ADDF-CD75E2849345}"/>
    <cellStyle name="Normal 6 5 2 3 4" xfId="3258" xr:uid="{63D0A46E-35D2-44A8-8706-A7C500BADDF0}"/>
    <cellStyle name="Normal 6 5 2 3 5" xfId="3259" xr:uid="{907AFC4A-AB45-4168-B2D2-5B24182353D8}"/>
    <cellStyle name="Normal 6 5 2 3 6" xfId="3260" xr:uid="{19C7B4EB-DEA7-46DE-B847-06F547AC7B26}"/>
    <cellStyle name="Normal 6 5 2 4" xfId="653" xr:uid="{B8EC589F-D844-4AB8-BD56-A2E6CF0DDF4F}"/>
    <cellStyle name="Normal 6 5 2 4 2" xfId="654" xr:uid="{78AD1EBE-4BBB-4638-9D1E-AD8CA01F76A0}"/>
    <cellStyle name="Normal 6 5 2 4 2 2" xfId="3261" xr:uid="{79272633-9193-4D77-B808-1794CFF8BE6F}"/>
    <cellStyle name="Normal 6 5 2 4 2 3" xfId="3262" xr:uid="{BB3D0A15-0DEF-49BD-99AA-928FBF5BFB09}"/>
    <cellStyle name="Normal 6 5 2 4 2 4" xfId="3263" xr:uid="{FCFA49A4-C204-44D4-B0E3-76174EED404A}"/>
    <cellStyle name="Normal 6 5 2 4 3" xfId="3264" xr:uid="{3EC62A92-598F-4E83-817B-6432D923E3F0}"/>
    <cellStyle name="Normal 6 5 2 4 4" xfId="3265" xr:uid="{8CF37295-978B-4B1E-8B08-93AC9E67C988}"/>
    <cellStyle name="Normal 6 5 2 4 5" xfId="3266" xr:uid="{6A8BD01F-8910-4704-99CB-289B12E6D168}"/>
    <cellStyle name="Normal 6 5 2 5" xfId="655" xr:uid="{A2344C0C-F481-4993-88A4-AE9591CE10E8}"/>
    <cellStyle name="Normal 6 5 2 5 2" xfId="3267" xr:uid="{0C14CDC1-4E56-4DAE-B1C4-F4B7C3BB24D3}"/>
    <cellStyle name="Normal 6 5 2 5 3" xfId="3268" xr:uid="{8B287484-B625-41FB-8356-6683CB45CE5D}"/>
    <cellStyle name="Normal 6 5 2 5 4" xfId="3269" xr:uid="{A1DB8667-9DD4-4A36-BDE4-19BF3F43B729}"/>
    <cellStyle name="Normal 6 5 2 6" xfId="3270" xr:uid="{42E4EEF7-291B-4936-9F88-550320D0E094}"/>
    <cellStyle name="Normal 6 5 2 6 2" xfId="3271" xr:uid="{F58FFF8E-4CCE-42EE-8C83-B39CB64E0759}"/>
    <cellStyle name="Normal 6 5 2 6 3" xfId="3272" xr:uid="{D9710E09-2505-42AD-8F6F-9D40D5EF1C3C}"/>
    <cellStyle name="Normal 6 5 2 6 4" xfId="3273" xr:uid="{061981AC-24CC-4087-B65E-5AB941958234}"/>
    <cellStyle name="Normal 6 5 2 7" xfId="3274" xr:uid="{363028B0-20D0-4D9E-9991-B86E84E98482}"/>
    <cellStyle name="Normal 6 5 2 8" xfId="3275" xr:uid="{98CD10CA-9517-4253-B777-3B039E72E267}"/>
    <cellStyle name="Normal 6 5 2 9" xfId="3276" xr:uid="{9D260EF7-462D-4821-BC97-EAE02AA9C200}"/>
    <cellStyle name="Normal 6 5 3" xfId="338" xr:uid="{BCE8DE59-B5BF-4F75-924A-04F476E0F230}"/>
    <cellStyle name="Normal 6 5 3 2" xfId="656" xr:uid="{016FCFA0-3B26-46B7-8F25-67985B0715FE}"/>
    <cellStyle name="Normal 6 5 3 2 2" xfId="657" xr:uid="{12F4E42D-B1FF-4196-9DB5-994BD1A20C48}"/>
    <cellStyle name="Normal 6 5 3 2 2 2" xfId="1659" xr:uid="{BC0A94A2-8B4F-4242-9587-C73CCC0CA33B}"/>
    <cellStyle name="Normal 6 5 3 2 2 2 2" xfId="1660" xr:uid="{DBA8EDA6-0AA7-4634-8C4D-C26456CFED34}"/>
    <cellStyle name="Normal 6 5 3 2 2 3" xfId="1661" xr:uid="{29C29A5C-3E4D-4716-83F4-03D12B0C3535}"/>
    <cellStyle name="Normal 6 5 3 2 2 4" xfId="3277" xr:uid="{6FB6FBF2-1E4A-42A6-A4F3-1EDD574283AE}"/>
    <cellStyle name="Normal 6 5 3 2 3" xfId="1662" xr:uid="{ED768492-5AE4-4A09-9943-FE94DBB83FBC}"/>
    <cellStyle name="Normal 6 5 3 2 3 2" xfId="1663" xr:uid="{7BCB9EF9-499F-4AB9-AE72-A0DBDBDBC317}"/>
    <cellStyle name="Normal 6 5 3 2 3 3" xfId="3278" xr:uid="{F8CFA3B1-E0C0-4E97-BB50-BD1A4F705EEA}"/>
    <cellStyle name="Normal 6 5 3 2 3 4" xfId="3279" xr:uid="{EA844A2E-F064-4BAE-819E-F2463E7395BA}"/>
    <cellStyle name="Normal 6 5 3 2 4" xfId="1664" xr:uid="{E895FBDB-AF0B-4C28-BC45-2F26CDE9345A}"/>
    <cellStyle name="Normal 6 5 3 2 5" xfId="3280" xr:uid="{8F4FD7A7-BD41-4F5B-BD78-21144D554B10}"/>
    <cellStyle name="Normal 6 5 3 2 6" xfId="3281" xr:uid="{2FD429B2-ED51-4010-9E85-ACDA93C90E5C}"/>
    <cellStyle name="Normal 6 5 3 3" xfId="658" xr:uid="{E553B6D4-26A2-414C-8F30-71C955BEA131}"/>
    <cellStyle name="Normal 6 5 3 3 2" xfId="1665" xr:uid="{6DF2E77F-3CAA-4EB3-B0C5-5D9A33CB71E1}"/>
    <cellStyle name="Normal 6 5 3 3 2 2" xfId="1666" xr:uid="{56CC6BC6-2B31-41E8-A181-F51CD4A2C379}"/>
    <cellStyle name="Normal 6 5 3 3 2 3" xfId="3282" xr:uid="{B7A61E2F-0E12-4F58-A3F6-62272F4CFB13}"/>
    <cellStyle name="Normal 6 5 3 3 2 4" xfId="3283" xr:uid="{283F2DE3-01F5-4C4D-BE05-A8AF996BEF80}"/>
    <cellStyle name="Normal 6 5 3 3 3" xfId="1667" xr:uid="{C283CCA6-0FAE-4472-8FDF-53D20D7F195B}"/>
    <cellStyle name="Normal 6 5 3 3 4" xfId="3284" xr:uid="{6C4D3F3A-20BF-4C09-91D5-8331F0ADB4CC}"/>
    <cellStyle name="Normal 6 5 3 3 5" xfId="3285" xr:uid="{B30E7806-7187-4ABF-B810-15E8BB6293DF}"/>
    <cellStyle name="Normal 6 5 3 4" xfId="1668" xr:uid="{7EB21186-C7ED-45DA-9C8C-6AC2B36AA6AC}"/>
    <cellStyle name="Normal 6 5 3 4 2" xfId="1669" xr:uid="{485CF527-75C5-4850-93C6-F0DB998E045E}"/>
    <cellStyle name="Normal 6 5 3 4 3" xfId="3286" xr:uid="{B9ACD7AF-C5FC-4FC3-BB38-975B24FDA548}"/>
    <cellStyle name="Normal 6 5 3 4 4" xfId="3287" xr:uid="{4F4C44FF-379D-45AA-8D9A-546A74F25606}"/>
    <cellStyle name="Normal 6 5 3 5" xfId="1670" xr:uid="{CDBA7D96-AB61-4898-A555-5AC97DB6D99E}"/>
    <cellStyle name="Normal 6 5 3 5 2" xfId="3288" xr:uid="{A035D4AD-C22E-4785-AD0B-DF47189A2532}"/>
    <cellStyle name="Normal 6 5 3 5 3" xfId="3289" xr:uid="{8595A745-661C-4D7F-9172-9AFFE583B789}"/>
    <cellStyle name="Normal 6 5 3 5 4" xfId="3290" xr:uid="{0868BAFB-7390-41BD-96BC-53E91B8557F6}"/>
    <cellStyle name="Normal 6 5 3 6" xfId="3291" xr:uid="{43818695-22D4-4FFE-9A48-10D4CBAE97A4}"/>
    <cellStyle name="Normal 6 5 3 7" xfId="3292" xr:uid="{79DF4C29-F79C-4C55-BF6C-0979DB49A213}"/>
    <cellStyle name="Normal 6 5 3 8" xfId="3293" xr:uid="{1D8514E9-0AC8-4F17-B8CC-383321EA3554}"/>
    <cellStyle name="Normal 6 5 4" xfId="339" xr:uid="{24A7579B-4357-4CEA-8A86-28F0E482C063}"/>
    <cellStyle name="Normal 6 5 4 2" xfId="659" xr:uid="{6A8B6817-9084-47D9-B7EC-B45AB2701959}"/>
    <cellStyle name="Normal 6 5 4 2 2" xfId="660" xr:uid="{5045F94B-0CD9-4406-85C9-44FD47A4E306}"/>
    <cellStyle name="Normal 6 5 4 2 2 2" xfId="1671" xr:uid="{AF7CB16C-5494-450D-A563-A6B664DACA68}"/>
    <cellStyle name="Normal 6 5 4 2 2 3" xfId="3294" xr:uid="{DEFAFDA8-21BC-4C9C-8781-7EBB1A5228DA}"/>
    <cellStyle name="Normal 6 5 4 2 2 4" xfId="3295" xr:uid="{86691907-2E80-4FEA-B267-18BE13C7C2A4}"/>
    <cellStyle name="Normal 6 5 4 2 3" xfId="1672" xr:uid="{88DEF4AF-30B7-4B19-A516-43D02BBFAFEE}"/>
    <cellStyle name="Normal 6 5 4 2 4" xfId="3296" xr:uid="{37A17274-39B1-4FE4-ACD7-938EEA94E22B}"/>
    <cellStyle name="Normal 6 5 4 2 5" xfId="3297" xr:uid="{A15CFA11-0939-4222-879D-63C8D70F14B9}"/>
    <cellStyle name="Normal 6 5 4 3" xfId="661" xr:uid="{4BDD255C-ED4D-4321-998B-D6A85ED34544}"/>
    <cellStyle name="Normal 6 5 4 3 2" xfId="1673" xr:uid="{3BEFBC4B-19F1-4CD1-B06B-53607A211259}"/>
    <cellStyle name="Normal 6 5 4 3 3" xfId="3298" xr:uid="{A2344208-F981-48F6-B6A9-7929AE94FE2B}"/>
    <cellStyle name="Normal 6 5 4 3 4" xfId="3299" xr:uid="{9F5B6A01-C4B0-44B9-977E-8B57DFC98776}"/>
    <cellStyle name="Normal 6 5 4 4" xfId="1674" xr:uid="{0E4FEE41-E707-4E25-9A57-69A6B9C6234D}"/>
    <cellStyle name="Normal 6 5 4 4 2" xfId="3300" xr:uid="{893B62D6-D6B5-4864-920D-ECA8C1C46D01}"/>
    <cellStyle name="Normal 6 5 4 4 3" xfId="3301" xr:uid="{913A2CAC-A3C7-4B9A-B58C-8991903A5ED2}"/>
    <cellStyle name="Normal 6 5 4 4 4" xfId="3302" xr:uid="{A97D53E7-0BEF-4732-AB28-14F41B1AFFE5}"/>
    <cellStyle name="Normal 6 5 4 5" xfId="3303" xr:uid="{AE1BB11F-6CF6-44B2-B734-7A0D62EBE965}"/>
    <cellStyle name="Normal 6 5 4 6" xfId="3304" xr:uid="{D399F4AF-5CD4-419A-BA58-E1AAD5C6F971}"/>
    <cellStyle name="Normal 6 5 4 7" xfId="3305" xr:uid="{74C16568-2075-49FD-87B6-1CFF4D01259F}"/>
    <cellStyle name="Normal 6 5 5" xfId="340" xr:uid="{8419C39E-6BED-44C3-8240-C1A27697125B}"/>
    <cellStyle name="Normal 6 5 5 2" xfId="662" xr:uid="{FE8DBF30-42AB-4ADE-A0F4-EB2578300E5E}"/>
    <cellStyle name="Normal 6 5 5 2 2" xfId="1675" xr:uid="{143F6C11-FA2E-4894-8597-4F9008516DF2}"/>
    <cellStyle name="Normal 6 5 5 2 3" xfId="3306" xr:uid="{21C2A658-6F73-4C2F-804B-29923525605D}"/>
    <cellStyle name="Normal 6 5 5 2 4" xfId="3307" xr:uid="{2F3E9A28-3264-4708-B48A-321CD2F553B2}"/>
    <cellStyle name="Normal 6 5 5 3" xfId="1676" xr:uid="{10EDA98E-2CFD-4864-8B88-9152B4380ADD}"/>
    <cellStyle name="Normal 6 5 5 3 2" xfId="3308" xr:uid="{CC0C27F5-07D9-4EAA-89D5-60E71C3EB5FB}"/>
    <cellStyle name="Normal 6 5 5 3 3" xfId="3309" xr:uid="{F2847324-6938-47B1-974A-73C313C33091}"/>
    <cellStyle name="Normal 6 5 5 3 4" xfId="3310" xr:uid="{1BB08049-A0AC-49FC-A80B-DC7A68665007}"/>
    <cellStyle name="Normal 6 5 5 4" xfId="3311" xr:uid="{F75ED80B-D67E-4411-8F42-D1438802D80A}"/>
    <cellStyle name="Normal 6 5 5 5" xfId="3312" xr:uid="{E09D5FF7-882E-439B-BAE1-F1410C38B99C}"/>
    <cellStyle name="Normal 6 5 5 6" xfId="3313" xr:uid="{CB747D3B-41C0-4A24-A311-0F745B6553BC}"/>
    <cellStyle name="Normal 6 5 6" xfId="663" xr:uid="{1FB43AEE-4413-4C74-9609-92B42D0E94FF}"/>
    <cellStyle name="Normal 6 5 6 2" xfId="1677" xr:uid="{7AC272CE-1CEC-4639-BF7A-956250C14CB9}"/>
    <cellStyle name="Normal 6 5 6 2 2" xfId="3314" xr:uid="{6C408213-8005-4ADF-9BBC-5530B8239340}"/>
    <cellStyle name="Normal 6 5 6 2 3" xfId="3315" xr:uid="{79FEF097-7542-4E74-9FC9-23FF07182934}"/>
    <cellStyle name="Normal 6 5 6 2 4" xfId="3316" xr:uid="{1199FA27-1AAF-498F-8727-6850758B7F81}"/>
    <cellStyle name="Normal 6 5 6 3" xfId="3317" xr:uid="{9D3172BC-E719-43B5-9DCC-DDF770D1FDA7}"/>
    <cellStyle name="Normal 6 5 6 4" xfId="3318" xr:uid="{FAB19979-CB04-4626-90CB-37932116A9F4}"/>
    <cellStyle name="Normal 6 5 6 5" xfId="3319" xr:uid="{D50224D9-6728-4456-A43E-224279D792BF}"/>
    <cellStyle name="Normal 6 5 7" xfId="1678" xr:uid="{E58E2458-1615-4D36-8385-E2095048D48A}"/>
    <cellStyle name="Normal 6 5 7 2" xfId="3320" xr:uid="{B508FD27-5991-4C05-BDB4-63A98AE20761}"/>
    <cellStyle name="Normal 6 5 7 3" xfId="3321" xr:uid="{EE513826-5E73-47A0-B8B0-D6F0D3849CFA}"/>
    <cellStyle name="Normal 6 5 7 4" xfId="3322" xr:uid="{78814976-F2F1-4CFC-BD5A-7A2E7024AA3A}"/>
    <cellStyle name="Normal 6 5 8" xfId="3323" xr:uid="{20BA56EF-C72D-4D60-B364-D63C82873340}"/>
    <cellStyle name="Normal 6 5 8 2" xfId="3324" xr:uid="{87AEE0F7-247E-4219-94E1-80E08B2DD6D9}"/>
    <cellStyle name="Normal 6 5 8 3" xfId="3325" xr:uid="{3AEF7AD2-52A3-4DFD-8F7E-3E91F6D9D79C}"/>
    <cellStyle name="Normal 6 5 8 4" xfId="3326" xr:uid="{0545EE4A-AAE6-4EA9-9ADF-AA7347AA5007}"/>
    <cellStyle name="Normal 6 5 9" xfId="3327" xr:uid="{C2C5C56B-F6A2-4ABF-90DF-23D1968FE067}"/>
    <cellStyle name="Normal 6 6" xfId="130" xr:uid="{4EE0DF6A-341B-4164-AA25-137D54ABC2FB}"/>
    <cellStyle name="Normal 6 6 2" xfId="131" xr:uid="{C178EBAC-A63C-4B43-B743-1E28DF948060}"/>
    <cellStyle name="Normal 6 6 2 2" xfId="341" xr:uid="{B8760D0C-602D-4601-8313-33E4235C83A2}"/>
    <cellStyle name="Normal 6 6 2 2 2" xfId="664" xr:uid="{B9B5FC1D-DE38-4097-B692-9BA00E95F5C8}"/>
    <cellStyle name="Normal 6 6 2 2 2 2" xfId="1679" xr:uid="{E4D12BE1-9118-4738-89FB-AE0B664832BB}"/>
    <cellStyle name="Normal 6 6 2 2 2 3" xfId="3328" xr:uid="{890A16D5-FD54-4A97-A237-5CE927106F99}"/>
    <cellStyle name="Normal 6 6 2 2 2 4" xfId="3329" xr:uid="{D684B251-AED1-451A-B463-5F7F77E2E32B}"/>
    <cellStyle name="Normal 6 6 2 2 3" xfId="1680" xr:uid="{4D3DC133-2311-4319-BF2E-DA79225FE14D}"/>
    <cellStyle name="Normal 6 6 2 2 3 2" xfId="3330" xr:uid="{17816C8D-92F5-486B-9329-9863F403290F}"/>
    <cellStyle name="Normal 6 6 2 2 3 3" xfId="3331" xr:uid="{8CF2AC6A-DDF5-4FEC-80B8-201AB12B41BA}"/>
    <cellStyle name="Normal 6 6 2 2 3 4" xfId="3332" xr:uid="{590FC725-A4C8-495D-96BC-2BCF75AA509A}"/>
    <cellStyle name="Normal 6 6 2 2 4" xfId="3333" xr:uid="{682721BF-8859-4EF6-9C49-CB0B582233AB}"/>
    <cellStyle name="Normal 6 6 2 2 5" xfId="3334" xr:uid="{B632979D-4CEE-4634-B655-C4B8EA928D7D}"/>
    <cellStyle name="Normal 6 6 2 2 6" xfId="3335" xr:uid="{4D95871F-0748-4E08-938E-6DA47FC0FDCB}"/>
    <cellStyle name="Normal 6 6 2 3" xfId="665" xr:uid="{66741859-8DDE-4641-A41C-82A67F931F7E}"/>
    <cellStyle name="Normal 6 6 2 3 2" xfId="1681" xr:uid="{2AB67A01-D031-4125-8F21-31C81D45AC9B}"/>
    <cellStyle name="Normal 6 6 2 3 2 2" xfId="3336" xr:uid="{EBB7BFBB-B33E-425A-85D2-479950CD2482}"/>
    <cellStyle name="Normal 6 6 2 3 2 3" xfId="3337" xr:uid="{154D8633-6956-4EC1-AFD2-D7BA4F92DBC1}"/>
    <cellStyle name="Normal 6 6 2 3 2 4" xfId="3338" xr:uid="{FB14BEA7-2EB0-47C5-8374-1075150C2E55}"/>
    <cellStyle name="Normal 6 6 2 3 3" xfId="3339" xr:uid="{F0C17C5B-BE94-4C4A-98BC-404E5F414901}"/>
    <cellStyle name="Normal 6 6 2 3 4" xfId="3340" xr:uid="{B78D923A-18E1-438E-A000-188C7A116380}"/>
    <cellStyle name="Normal 6 6 2 3 5" xfId="3341" xr:uid="{D4C5E6B6-87A9-4AF3-9666-C13CDCFF92B5}"/>
    <cellStyle name="Normal 6 6 2 4" xfId="1682" xr:uid="{FEA6449D-6968-4E6F-968E-CEDAA7CDBAC9}"/>
    <cellStyle name="Normal 6 6 2 4 2" xfId="3342" xr:uid="{2F1BBFF5-4C93-4B99-B071-10276362B236}"/>
    <cellStyle name="Normal 6 6 2 4 3" xfId="3343" xr:uid="{55955665-0A3B-460D-BD57-6129EAF091B6}"/>
    <cellStyle name="Normal 6 6 2 4 4" xfId="3344" xr:uid="{34A34044-69B0-4C90-8A3E-7BF653B1F7FA}"/>
    <cellStyle name="Normal 6 6 2 5" xfId="3345" xr:uid="{3C3947A8-D77E-4EAE-9AB9-7BB8B4428975}"/>
    <cellStyle name="Normal 6 6 2 5 2" xfId="3346" xr:uid="{C21915D9-F214-4102-8D29-30DE58FD94AF}"/>
    <cellStyle name="Normal 6 6 2 5 3" xfId="3347" xr:uid="{6456D895-C2EA-467F-B39F-DAE5845BD92E}"/>
    <cellStyle name="Normal 6 6 2 5 4" xfId="3348" xr:uid="{27A4CF9B-1D6E-46D7-999E-11D722E73BC3}"/>
    <cellStyle name="Normal 6 6 2 6" xfId="3349" xr:uid="{E84FBA5C-79A9-498F-9A9B-5B45B983E451}"/>
    <cellStyle name="Normal 6 6 2 7" xfId="3350" xr:uid="{4DAF999D-6B12-41B8-AB7F-E7E4A5D3C3F9}"/>
    <cellStyle name="Normal 6 6 2 8" xfId="3351" xr:uid="{E32B3EAC-56D8-4668-90C1-0F3DE7CEDA7B}"/>
    <cellStyle name="Normal 6 6 3" xfId="342" xr:uid="{31301E8B-D9E6-45D7-A579-F9F200FE9E67}"/>
    <cellStyle name="Normal 6 6 3 2" xfId="666" xr:uid="{53A5593D-90BD-4D94-BDCC-1EFF0DE64D9E}"/>
    <cellStyle name="Normal 6 6 3 2 2" xfId="667" xr:uid="{BC91AF20-F164-4EDF-A459-C5E3C0CCE0CE}"/>
    <cellStyle name="Normal 6 6 3 2 3" xfId="3352" xr:uid="{1679B3BC-CE5B-4DB6-A182-CEC4ECF15667}"/>
    <cellStyle name="Normal 6 6 3 2 4" xfId="3353" xr:uid="{389F7203-BD99-4B42-BB8C-A56E9ADCE350}"/>
    <cellStyle name="Normal 6 6 3 3" xfId="668" xr:uid="{6E4DFFBF-CDD2-48F9-BF94-C446FEAE75AF}"/>
    <cellStyle name="Normal 6 6 3 3 2" xfId="3354" xr:uid="{B4E20181-1A40-401E-BD6F-88A33450ACB3}"/>
    <cellStyle name="Normal 6 6 3 3 3" xfId="3355" xr:uid="{2785E171-27B7-4F2A-BD46-0BE405F12F13}"/>
    <cellStyle name="Normal 6 6 3 3 4" xfId="3356" xr:uid="{38E06AF6-1BC5-4202-A906-161709334806}"/>
    <cellStyle name="Normal 6 6 3 4" xfId="3357" xr:uid="{E945E867-FB12-45F3-A9C3-AAFAAAC22BCF}"/>
    <cellStyle name="Normal 6 6 3 5" xfId="3358" xr:uid="{855331D9-32E6-4C36-84E8-9C53ADEC2C68}"/>
    <cellStyle name="Normal 6 6 3 6" xfId="3359" xr:uid="{495BBFCB-450B-4A2D-A2E1-21D662CA8593}"/>
    <cellStyle name="Normal 6 6 4" xfId="343" xr:uid="{CAD4C4D5-5574-4B78-B137-C736925F23EF}"/>
    <cellStyle name="Normal 6 6 4 2" xfId="669" xr:uid="{FCB40B65-2DEA-4AD4-8D26-BC89BFB5E8F0}"/>
    <cellStyle name="Normal 6 6 4 2 2" xfId="3360" xr:uid="{80EBEB8C-AACA-434C-87AC-A47B503D520A}"/>
    <cellStyle name="Normal 6 6 4 2 3" xfId="3361" xr:uid="{23E49E91-637E-4178-903F-BDEA29F47240}"/>
    <cellStyle name="Normal 6 6 4 2 4" xfId="3362" xr:uid="{F19100A1-AB12-4B64-8956-6DF49499B8D6}"/>
    <cellStyle name="Normal 6 6 4 3" xfId="3363" xr:uid="{4A3DAEAE-63F8-408E-A3D2-B0A7EBE64E81}"/>
    <cellStyle name="Normal 6 6 4 4" xfId="3364" xr:uid="{186D2357-1664-4EE1-9DD3-B64B435D66E3}"/>
    <cellStyle name="Normal 6 6 4 5" xfId="3365" xr:uid="{AA58A123-8AEB-4CB3-8AC7-CD13169AB903}"/>
    <cellStyle name="Normal 6 6 5" xfId="670" xr:uid="{4C1275E8-10AC-48DE-BDBF-3404BC9367C5}"/>
    <cellStyle name="Normal 6 6 5 2" xfId="3366" xr:uid="{FB930469-AEBB-46C6-8B19-21737DBD99DC}"/>
    <cellStyle name="Normal 6 6 5 3" xfId="3367" xr:uid="{D50922A4-EE2D-40CA-B2A5-6C295988B52D}"/>
    <cellStyle name="Normal 6 6 5 4" xfId="3368" xr:uid="{4403E22B-E019-4626-A4DE-D66903C0918F}"/>
    <cellStyle name="Normal 6 6 6" xfId="3369" xr:uid="{1C620AC1-C147-474A-BCDB-44DD4A8847BA}"/>
    <cellStyle name="Normal 6 6 6 2" xfId="3370" xr:uid="{BA0FF397-02AB-4B5A-A306-6C97DA689CE8}"/>
    <cellStyle name="Normal 6 6 6 3" xfId="3371" xr:uid="{BCB308F9-F188-4700-871E-A15C0647243C}"/>
    <cellStyle name="Normal 6 6 6 4" xfId="3372" xr:uid="{9A302EB0-F838-4003-BEAC-3F672FC9930F}"/>
    <cellStyle name="Normal 6 6 7" xfId="3373" xr:uid="{85D1A263-BB17-4147-95CC-8C0D9B6BF7A2}"/>
    <cellStyle name="Normal 6 6 8" xfId="3374" xr:uid="{FD6C7EB6-2A48-48AD-8C7D-539382D23DE9}"/>
    <cellStyle name="Normal 6 6 9" xfId="3375" xr:uid="{BA5F5A1F-3625-4707-83BC-C9C3B7E5C5C6}"/>
    <cellStyle name="Normal 6 7" xfId="132" xr:uid="{048D5C57-DC8D-4512-839A-B5279A99852C}"/>
    <cellStyle name="Normal 6 7 2" xfId="344" xr:uid="{BAB80F36-9FEB-45FC-909C-95BA74234916}"/>
    <cellStyle name="Normal 6 7 2 2" xfId="671" xr:uid="{A325C4EA-C694-417E-9091-839CBF67A707}"/>
    <cellStyle name="Normal 6 7 2 2 2" xfId="1683" xr:uid="{3EF5ED0B-96E3-46C6-AEFC-05D361C039F6}"/>
    <cellStyle name="Normal 6 7 2 2 2 2" xfId="1684" xr:uid="{F51FE9D0-62A1-427B-BF2B-7B302A70D7BF}"/>
    <cellStyle name="Normal 6 7 2 2 3" xfId="1685" xr:uid="{5E5F5F0A-EB3A-4F94-89E5-17694ECE4650}"/>
    <cellStyle name="Normal 6 7 2 2 4" xfId="3376" xr:uid="{6D1650BF-82E7-4FBC-BD0E-60C90629C448}"/>
    <cellStyle name="Normal 6 7 2 3" xfId="1686" xr:uid="{E37BEFF7-BAFC-4020-855B-5D95C80F2AF8}"/>
    <cellStyle name="Normal 6 7 2 3 2" xfId="1687" xr:uid="{5BB3601B-94ED-4B4B-8CA2-4960E8748666}"/>
    <cellStyle name="Normal 6 7 2 3 3" xfId="3377" xr:uid="{45D6EFE0-1F1A-4583-B582-B810CF00F120}"/>
    <cellStyle name="Normal 6 7 2 3 4" xfId="3378" xr:uid="{6FBA4F0D-D6DD-4AD1-A741-BF38521FD058}"/>
    <cellStyle name="Normal 6 7 2 4" xfId="1688" xr:uid="{3BD2DA26-E1A4-47BF-8C14-8BF9B8A3560F}"/>
    <cellStyle name="Normal 6 7 2 5" xfId="3379" xr:uid="{A762314C-D18E-4986-B8CB-31F0897B53AA}"/>
    <cellStyle name="Normal 6 7 2 6" xfId="3380" xr:uid="{257F7BFD-DB16-452A-87CE-FE9D50B86510}"/>
    <cellStyle name="Normal 6 7 3" xfId="672" xr:uid="{58F6C755-AAE9-441D-B52D-373AE6728FD2}"/>
    <cellStyle name="Normal 6 7 3 2" xfId="1689" xr:uid="{67761513-36F9-460C-AB09-110961B03698}"/>
    <cellStyle name="Normal 6 7 3 2 2" xfId="1690" xr:uid="{297DBD03-AFC7-4B12-B584-A237E1F83881}"/>
    <cellStyle name="Normal 6 7 3 2 3" xfId="3381" xr:uid="{3A36F782-930D-4EB6-AC7B-A7B6A62FA814}"/>
    <cellStyle name="Normal 6 7 3 2 4" xfId="3382" xr:uid="{38A9EA62-70C7-4790-9CEF-AF618492D1D4}"/>
    <cellStyle name="Normal 6 7 3 3" xfId="1691" xr:uid="{49E1E1A6-F286-4734-A93B-FBAE6D00F8B8}"/>
    <cellStyle name="Normal 6 7 3 4" xfId="3383" xr:uid="{D048D97C-7A97-4E05-8218-DC1BC49A0533}"/>
    <cellStyle name="Normal 6 7 3 5" xfId="3384" xr:uid="{4B46DF1D-ACB6-42B5-BE99-4C91D292585C}"/>
    <cellStyle name="Normal 6 7 4" xfId="1692" xr:uid="{510D38D4-5088-4B0D-A0A9-F6C9737B9CBA}"/>
    <cellStyle name="Normal 6 7 4 2" xfId="1693" xr:uid="{4EA7FF6F-E3E9-4E5E-8708-343168332D93}"/>
    <cellStyle name="Normal 6 7 4 3" xfId="3385" xr:uid="{0F8B652F-BE84-411A-9DBA-113438202F95}"/>
    <cellStyle name="Normal 6 7 4 4" xfId="3386" xr:uid="{237778CF-7440-45E6-8364-4D0C9F57BA22}"/>
    <cellStyle name="Normal 6 7 5" xfId="1694" xr:uid="{98419EEA-76BA-47A8-B2D6-27643D70DA57}"/>
    <cellStyle name="Normal 6 7 5 2" xfId="3387" xr:uid="{4FD528C3-D806-4B63-A333-0136F98EA5A1}"/>
    <cellStyle name="Normal 6 7 5 3" xfId="3388" xr:uid="{D79FC245-B57F-4491-85FB-C9E1FFFFD6C0}"/>
    <cellStyle name="Normal 6 7 5 4" xfId="3389" xr:uid="{68204D2A-65F4-450C-9647-9D853E4BEB9A}"/>
    <cellStyle name="Normal 6 7 6" xfId="3390" xr:uid="{D1E516A6-4E90-4DF1-961D-623F3FBDB6B0}"/>
    <cellStyle name="Normal 6 7 7" xfId="3391" xr:uid="{FFABC319-8DC0-448E-A8AA-FF6CD3C66E36}"/>
    <cellStyle name="Normal 6 7 8" xfId="3392" xr:uid="{B5D024F3-A393-4C74-86E9-20BAEAEB4C66}"/>
    <cellStyle name="Normal 6 8" xfId="345" xr:uid="{C32A2504-74D5-425E-BF81-E53AF5157893}"/>
    <cellStyle name="Normal 6 8 2" xfId="673" xr:uid="{0969D255-F1E9-47EA-BC5C-09D4C3F967F2}"/>
    <cellStyle name="Normal 6 8 2 2" xfId="674" xr:uid="{AE281AF5-1A63-4A11-8689-4930D432A096}"/>
    <cellStyle name="Normal 6 8 2 2 2" xfId="1695" xr:uid="{24ED3270-D9B6-4F94-AF86-3A137A6223E2}"/>
    <cellStyle name="Normal 6 8 2 2 3" xfId="3393" xr:uid="{4C9D141E-12F0-4DF1-B0E3-62E846F1AAAB}"/>
    <cellStyle name="Normal 6 8 2 2 4" xfId="3394" xr:uid="{5FA5548B-4529-4641-9576-4A84A464F6C8}"/>
    <cellStyle name="Normal 6 8 2 3" xfId="1696" xr:uid="{AF9A816F-52F2-44B4-A0EF-C41198A57B75}"/>
    <cellStyle name="Normal 6 8 2 4" xfId="3395" xr:uid="{2296E70E-85A9-4E83-984E-753BD86AF398}"/>
    <cellStyle name="Normal 6 8 2 5" xfId="3396" xr:uid="{911B8D2A-3238-45EB-8F96-71E472D81438}"/>
    <cellStyle name="Normal 6 8 3" xfId="675" xr:uid="{E792A4E9-0480-4A8E-B98E-E8A45F0B0072}"/>
    <cellStyle name="Normal 6 8 3 2" xfId="1697" xr:uid="{A27C8951-56CC-40D6-9F8E-254CCB282F12}"/>
    <cellStyle name="Normal 6 8 3 3" xfId="3397" xr:uid="{E1777B10-25E7-482A-9813-A93EC5C9E069}"/>
    <cellStyle name="Normal 6 8 3 4" xfId="3398" xr:uid="{8131A7E9-0B73-46E8-99E3-9876119DC52B}"/>
    <cellStyle name="Normal 6 8 4" xfId="1698" xr:uid="{26C81A77-39D9-4E52-AF72-32669C6B2FDF}"/>
    <cellStyle name="Normal 6 8 4 2" xfId="3399" xr:uid="{5D6C1277-2CE8-4AF1-B7CC-E61B641DFC6A}"/>
    <cellStyle name="Normal 6 8 4 3" xfId="3400" xr:uid="{7DB2AB27-C447-416C-B719-46A96B8AF837}"/>
    <cellStyle name="Normal 6 8 4 4" xfId="3401" xr:uid="{69455406-2792-433F-93F2-F0C0EA9BCA16}"/>
    <cellStyle name="Normal 6 8 5" xfId="3402" xr:uid="{FA866389-BC47-4016-8801-72A822357555}"/>
    <cellStyle name="Normal 6 8 6" xfId="3403" xr:uid="{75223AEA-553B-4000-BFE6-8D303FACC2A1}"/>
    <cellStyle name="Normal 6 8 7" xfId="3404" xr:uid="{69826F42-DC95-4A3E-A25B-3D0C02E62655}"/>
    <cellStyle name="Normal 6 9" xfId="346" xr:uid="{B245EC6F-EB48-4ED1-909B-BDAAC7F11668}"/>
    <cellStyle name="Normal 6 9 2" xfId="676" xr:uid="{BE5D47B6-9C59-403E-8A8E-48FD65AFE550}"/>
    <cellStyle name="Normal 6 9 2 2" xfId="1699" xr:uid="{13D7F607-0CEF-49E4-81C9-DDA2A244DA10}"/>
    <cellStyle name="Normal 6 9 2 3" xfId="3405" xr:uid="{403B1652-7069-44AC-8F12-EF29F4AB4C1E}"/>
    <cellStyle name="Normal 6 9 2 4" xfId="3406" xr:uid="{60D65F54-BF6D-4D81-8D6C-C43B837B19B1}"/>
    <cellStyle name="Normal 6 9 3" xfId="1700" xr:uid="{4D8B361C-8606-4C04-A226-0318918AFE3A}"/>
    <cellStyle name="Normal 6 9 3 2" xfId="3407" xr:uid="{FF33ECB5-D77D-4A6F-A2C1-E1F5B136B647}"/>
    <cellStyle name="Normal 6 9 3 3" xfId="3408" xr:uid="{92B1D3E8-E280-4CD2-A809-8ADF9A32AD77}"/>
    <cellStyle name="Normal 6 9 3 4" xfId="3409" xr:uid="{1D84F33F-8393-42A3-A473-D098BDBBC10F}"/>
    <cellStyle name="Normal 6 9 4" xfId="3410" xr:uid="{23ADA21B-0DEF-468D-A38B-2E3294A1A54E}"/>
    <cellStyle name="Normal 6 9 5" xfId="3411" xr:uid="{36A2F4B8-F657-40E2-AD1C-95703471E64E}"/>
    <cellStyle name="Normal 6 9 6" xfId="3412" xr:uid="{31BBF507-2CCE-493B-BBEB-95F9FD33361F}"/>
    <cellStyle name="Normal 7" xfId="75" xr:uid="{C413A2B4-83BB-44A8-B05B-2244D2E00515}"/>
    <cellStyle name="Normal 7 10" xfId="1701" xr:uid="{C0A2DE8A-EF94-4462-89D7-6930282FB844}"/>
    <cellStyle name="Normal 7 10 2" xfId="3413" xr:uid="{2709BBF9-B693-44F8-A8FE-3CEBFB3BFC46}"/>
    <cellStyle name="Normal 7 10 3" xfId="3414" xr:uid="{45AE01EB-1360-4DA9-8460-1CAC678AAA63}"/>
    <cellStyle name="Normal 7 10 4" xfId="3415" xr:uid="{1392F75B-2DD7-4BD2-A785-4E95CF31AFEA}"/>
    <cellStyle name="Normal 7 11" xfId="3416" xr:uid="{57E8CADB-6996-4C08-BFB1-4275BD87C9AE}"/>
    <cellStyle name="Normal 7 11 2" xfId="3417" xr:uid="{E693B02A-8248-44E3-B9BC-8D521A274449}"/>
    <cellStyle name="Normal 7 11 3" xfId="3418" xr:uid="{2A1277CF-E600-40DC-80D4-1CF70F59E711}"/>
    <cellStyle name="Normal 7 11 4" xfId="3419" xr:uid="{C84088F6-C62B-4346-91AD-DF19288C5A0C}"/>
    <cellStyle name="Normal 7 12" xfId="3420" xr:uid="{FC690CCB-2876-421D-A269-5B8C43920AFD}"/>
    <cellStyle name="Normal 7 12 2" xfId="3421" xr:uid="{7A3B4F9F-9267-43F8-8F4C-E712071DA86C}"/>
    <cellStyle name="Normal 7 13" xfId="3422" xr:uid="{F90EC9E6-0A91-43DD-BF32-FAC7CB4C6A6F}"/>
    <cellStyle name="Normal 7 14" xfId="3423" xr:uid="{ECAC41D8-A984-4702-B163-F78B88A051B1}"/>
    <cellStyle name="Normal 7 15" xfId="3424" xr:uid="{C2775EAA-A09F-45F8-9FDD-B96A09304D06}"/>
    <cellStyle name="Normal 7 2" xfId="133" xr:uid="{33E588F0-023E-4474-A43B-77467B1C3247}"/>
    <cellStyle name="Normal 7 2 10" xfId="3425" xr:uid="{02B027FB-761C-4065-B17C-639E1496AAA1}"/>
    <cellStyle name="Normal 7 2 11" xfId="3426" xr:uid="{A3F410BC-3B60-4EEE-9D53-BE215F2EB75D}"/>
    <cellStyle name="Normal 7 2 2" xfId="134" xr:uid="{7760D8BE-7DFC-4B87-8664-25DC3B10EE03}"/>
    <cellStyle name="Normal 7 2 2 2" xfId="135" xr:uid="{E98EBBFC-F46E-4FC3-9399-344D116DAF89}"/>
    <cellStyle name="Normal 7 2 2 2 2" xfId="347" xr:uid="{83F3CDA0-BB3F-447C-A140-BB980F36B23D}"/>
    <cellStyle name="Normal 7 2 2 2 2 2" xfId="677" xr:uid="{5D947BB5-AC6A-48E3-BCE7-FE7F40AAFCF0}"/>
    <cellStyle name="Normal 7 2 2 2 2 2 2" xfId="678" xr:uid="{8CC284FA-FCE1-4296-BE71-31F1058DE257}"/>
    <cellStyle name="Normal 7 2 2 2 2 2 2 2" xfId="1702" xr:uid="{3636744F-B0F0-4C96-8FAB-EB013C05D70A}"/>
    <cellStyle name="Normal 7 2 2 2 2 2 2 2 2" xfId="1703" xr:uid="{06A423DD-6208-41E7-9E34-A59BE757D5C8}"/>
    <cellStyle name="Normal 7 2 2 2 2 2 2 3" xfId="1704" xr:uid="{08A7E04E-FCDC-4636-BBA8-CDC049BEE30D}"/>
    <cellStyle name="Normal 7 2 2 2 2 2 3" xfId="1705" xr:uid="{A5F718C4-56FC-4D63-BFAF-C1331AB24D32}"/>
    <cellStyle name="Normal 7 2 2 2 2 2 3 2" xfId="1706" xr:uid="{5CB1D32B-8E7D-41CE-B37D-C8C8004DDBF8}"/>
    <cellStyle name="Normal 7 2 2 2 2 2 4" xfId="1707" xr:uid="{0448D15F-1550-4DA0-98D4-53BCF5CFA9A9}"/>
    <cellStyle name="Normal 7 2 2 2 2 3" xfId="679" xr:uid="{ED916A94-A28E-4E80-85D4-7585C582CD2F}"/>
    <cellStyle name="Normal 7 2 2 2 2 3 2" xfId="1708" xr:uid="{789C086A-0B5C-4CD0-8159-4C0D43B36693}"/>
    <cellStyle name="Normal 7 2 2 2 2 3 2 2" xfId="1709" xr:uid="{09FEA01A-C158-4482-A5A4-753A37888973}"/>
    <cellStyle name="Normal 7 2 2 2 2 3 3" xfId="1710" xr:uid="{1AA551A8-2751-43F3-8208-00F67A944C35}"/>
    <cellStyle name="Normal 7 2 2 2 2 3 4" xfId="3427" xr:uid="{DBAC2140-A088-4DD7-9EBB-12A09101155A}"/>
    <cellStyle name="Normal 7 2 2 2 2 4" xfId="1711" xr:uid="{CA13D328-371C-4711-A1BC-90064BC83FBC}"/>
    <cellStyle name="Normal 7 2 2 2 2 4 2" xfId="1712" xr:uid="{EE61618C-D21F-4FD5-9B27-C7106B0DB3ED}"/>
    <cellStyle name="Normal 7 2 2 2 2 5" xfId="1713" xr:uid="{D7002769-5463-4312-9246-212FB460EF6D}"/>
    <cellStyle name="Normal 7 2 2 2 2 6" xfId="3428" xr:uid="{F3824DA5-1402-4384-AD35-DFCFC7F3ABEC}"/>
    <cellStyle name="Normal 7 2 2 2 3" xfId="348" xr:uid="{98358C9B-099E-493A-8FDD-393317702C49}"/>
    <cellStyle name="Normal 7 2 2 2 3 2" xfId="680" xr:uid="{7F9FB8F8-04F6-4377-B192-DCE36E2A2FEC}"/>
    <cellStyle name="Normal 7 2 2 2 3 2 2" xfId="681" xr:uid="{74953759-B986-4F7E-8699-1FA660CB729E}"/>
    <cellStyle name="Normal 7 2 2 2 3 2 2 2" xfId="1714" xr:uid="{858E3BB0-7518-4EE8-BD5A-8606637A670A}"/>
    <cellStyle name="Normal 7 2 2 2 3 2 2 2 2" xfId="1715" xr:uid="{D326936B-1041-434B-877F-6E49CE0873F6}"/>
    <cellStyle name="Normal 7 2 2 2 3 2 2 3" xfId="1716" xr:uid="{326E9D29-D821-4BF0-B2DE-8D4C7A1E33AD}"/>
    <cellStyle name="Normal 7 2 2 2 3 2 3" xfId="1717" xr:uid="{188A90B5-319C-4777-A84A-113FBC95E7EE}"/>
    <cellStyle name="Normal 7 2 2 2 3 2 3 2" xfId="1718" xr:uid="{32220FCB-3B1C-4BF2-AC45-2739D3E9EA60}"/>
    <cellStyle name="Normal 7 2 2 2 3 2 4" xfId="1719" xr:uid="{16E7A6B3-4F0C-4825-BD44-0DD4AE076E93}"/>
    <cellStyle name="Normal 7 2 2 2 3 3" xfId="682" xr:uid="{D7DC7EC2-227C-4AD5-AFED-5557D58DF5DA}"/>
    <cellStyle name="Normal 7 2 2 2 3 3 2" xfId="1720" xr:uid="{CA234BA8-9AD6-40F0-8FCA-13ECBBC94BFC}"/>
    <cellStyle name="Normal 7 2 2 2 3 3 2 2" xfId="1721" xr:uid="{4BFF75A4-F8C2-41BE-8ABE-EB06D8301F00}"/>
    <cellStyle name="Normal 7 2 2 2 3 3 3" xfId="1722" xr:uid="{D6447775-879F-4282-9F95-4996D0583984}"/>
    <cellStyle name="Normal 7 2 2 2 3 4" xfId="1723" xr:uid="{F8AE04FC-657E-4DD0-8345-B5A53BD70820}"/>
    <cellStyle name="Normal 7 2 2 2 3 4 2" xfId="1724" xr:uid="{64FAAECC-F75D-43BC-8A39-BE02BCD25633}"/>
    <cellStyle name="Normal 7 2 2 2 3 5" xfId="1725" xr:uid="{2F2A8329-CCE5-4D3A-B901-6BD24B651FF9}"/>
    <cellStyle name="Normal 7 2 2 2 4" xfId="683" xr:uid="{AED941BE-BD8E-4724-B989-A1408CD62542}"/>
    <cellStyle name="Normal 7 2 2 2 4 2" xfId="684" xr:uid="{D6B28DF4-1DF7-497D-9F3B-5DDFEBAFB55A}"/>
    <cellStyle name="Normal 7 2 2 2 4 2 2" xfId="1726" xr:uid="{D3D2BC67-91C9-400B-A445-9800F6AF389F}"/>
    <cellStyle name="Normal 7 2 2 2 4 2 2 2" xfId="1727" xr:uid="{186B2AA0-2AF6-41EA-A3D6-FDFD862CDB98}"/>
    <cellStyle name="Normal 7 2 2 2 4 2 3" xfId="1728" xr:uid="{DC01F343-B40E-4922-A487-C2193AFCCF34}"/>
    <cellStyle name="Normal 7 2 2 2 4 3" xfId="1729" xr:uid="{6B5AE8A5-D24C-4718-B7B0-64AF72EAE1B4}"/>
    <cellStyle name="Normal 7 2 2 2 4 3 2" xfId="1730" xr:uid="{4FC21CF1-0B81-4A61-8B76-2007D67AAA37}"/>
    <cellStyle name="Normal 7 2 2 2 4 4" xfId="1731" xr:uid="{A7036B24-9C38-4907-94D7-E158AB0A7CEB}"/>
    <cellStyle name="Normal 7 2 2 2 5" xfId="685" xr:uid="{C8C20B6E-3051-4054-9963-BC0B0DEED01D}"/>
    <cellStyle name="Normal 7 2 2 2 5 2" xfId="1732" xr:uid="{EFC4A883-6DB9-4162-8412-DCDD08447736}"/>
    <cellStyle name="Normal 7 2 2 2 5 2 2" xfId="1733" xr:uid="{11A89A84-F876-4301-959E-C5AA0B6DC2C9}"/>
    <cellStyle name="Normal 7 2 2 2 5 3" xfId="1734" xr:uid="{2049E705-D4A9-4534-853A-A09D9A30827C}"/>
    <cellStyle name="Normal 7 2 2 2 5 4" xfId="3429" xr:uid="{120FECA0-97AF-4BDA-AA6F-433364D2828B}"/>
    <cellStyle name="Normal 7 2 2 2 6" xfId="1735" xr:uid="{980EA219-84F9-4090-9D74-E29E7120436A}"/>
    <cellStyle name="Normal 7 2 2 2 6 2" xfId="1736" xr:uid="{5834DC16-1F19-42A7-A52D-3BB4597E2B04}"/>
    <cellStyle name="Normal 7 2 2 2 7" xfId="1737" xr:uid="{9AB953F3-1E6D-4F44-8C93-4421664CF10B}"/>
    <cellStyle name="Normal 7 2 2 2 8" xfId="3430" xr:uid="{BB575900-9104-421E-8A7D-66EBAE5DAB63}"/>
    <cellStyle name="Normal 7 2 2 3" xfId="349" xr:uid="{4426AEDC-AD32-4371-AB8D-5C9C528914DF}"/>
    <cellStyle name="Normal 7 2 2 3 2" xfId="686" xr:uid="{4B14B606-3A37-41B5-9A21-F4F3AC649972}"/>
    <cellStyle name="Normal 7 2 2 3 2 2" xfId="687" xr:uid="{5531FA35-EA22-4F55-A8F4-1E346793F986}"/>
    <cellStyle name="Normal 7 2 2 3 2 2 2" xfId="1738" xr:uid="{D3D601C8-65AF-4130-AFBA-3B32F21AE3FD}"/>
    <cellStyle name="Normal 7 2 2 3 2 2 2 2" xfId="1739" xr:uid="{17681F07-F0A3-4A94-9D0A-109D29B324F8}"/>
    <cellStyle name="Normal 7 2 2 3 2 2 3" xfId="1740" xr:uid="{F168BA90-EF0A-4007-A0BD-240CCE465771}"/>
    <cellStyle name="Normal 7 2 2 3 2 3" xfId="1741" xr:uid="{E63FCF18-24DD-46B2-8214-83558D674D00}"/>
    <cellStyle name="Normal 7 2 2 3 2 3 2" xfId="1742" xr:uid="{081FE1B6-96BF-4234-AC15-FFDB0540E381}"/>
    <cellStyle name="Normal 7 2 2 3 2 4" xfId="1743" xr:uid="{119D99BD-2DEA-40C1-BAD9-B238686673A5}"/>
    <cellStyle name="Normal 7 2 2 3 3" xfId="688" xr:uid="{1BA29D09-03AC-4E5C-AEEF-FF5D00B6FE68}"/>
    <cellStyle name="Normal 7 2 2 3 3 2" xfId="1744" xr:uid="{953F839D-68F5-4224-B8B7-3E1AD2089149}"/>
    <cellStyle name="Normal 7 2 2 3 3 2 2" xfId="1745" xr:uid="{762A4281-C552-4E56-A778-42BED17A94E4}"/>
    <cellStyle name="Normal 7 2 2 3 3 3" xfId="1746" xr:uid="{932EA208-3F24-43BD-ADCE-23E5D56F9595}"/>
    <cellStyle name="Normal 7 2 2 3 3 4" xfId="3431" xr:uid="{44E58A0F-E28F-49F1-9B4A-57E3227DBBE9}"/>
    <cellStyle name="Normal 7 2 2 3 4" xfId="1747" xr:uid="{D991D89B-CB8F-4F10-8EB9-0DFD5FD37DC6}"/>
    <cellStyle name="Normal 7 2 2 3 4 2" xfId="1748" xr:uid="{9C75745F-C168-40E1-99E1-FDD43E95966B}"/>
    <cellStyle name="Normal 7 2 2 3 5" xfId="1749" xr:uid="{31A0EE94-FB03-4D77-8333-FD731B3D566B}"/>
    <cellStyle name="Normal 7 2 2 3 6" xfId="3432" xr:uid="{1F71EC4B-BF50-4DBE-B45A-A1E1B9976276}"/>
    <cellStyle name="Normal 7 2 2 4" xfId="350" xr:uid="{3397906E-3577-49EC-B76B-E52A87F890C0}"/>
    <cellStyle name="Normal 7 2 2 4 2" xfId="689" xr:uid="{882997D0-E3B0-460C-BEE4-FB1DD7745B7E}"/>
    <cellStyle name="Normal 7 2 2 4 2 2" xfId="690" xr:uid="{81C7FF2D-DAB7-4E2C-8A3B-7247A63177CE}"/>
    <cellStyle name="Normal 7 2 2 4 2 2 2" xfId="1750" xr:uid="{5F57E397-286D-4CFA-827F-59E35B97A558}"/>
    <cellStyle name="Normal 7 2 2 4 2 2 2 2" xfId="1751" xr:uid="{40C1B78E-7159-4D75-9C2B-40B7C16C8C52}"/>
    <cellStyle name="Normal 7 2 2 4 2 2 3" xfId="1752" xr:uid="{CE1B6C66-6B86-47BD-9081-CECE96B315C3}"/>
    <cellStyle name="Normal 7 2 2 4 2 3" xfId="1753" xr:uid="{872FBBF8-33D1-4FE5-BA22-BD454123E7B3}"/>
    <cellStyle name="Normal 7 2 2 4 2 3 2" xfId="1754" xr:uid="{F9DB1A5B-EA82-4D2C-B617-C532CC88C213}"/>
    <cellStyle name="Normal 7 2 2 4 2 4" xfId="1755" xr:uid="{086F7DAA-D3F9-4686-9FFC-D955C8E62CDF}"/>
    <cellStyle name="Normal 7 2 2 4 3" xfId="691" xr:uid="{9BB8CC23-5679-4A84-93CB-9A4DDB2A7702}"/>
    <cellStyle name="Normal 7 2 2 4 3 2" xfId="1756" xr:uid="{32CB6D9B-6F2E-43C8-8464-BAC0A7A7DA30}"/>
    <cellStyle name="Normal 7 2 2 4 3 2 2" xfId="1757" xr:uid="{52ABD7B3-EC12-4D1F-B841-2D3346E5958A}"/>
    <cellStyle name="Normal 7 2 2 4 3 3" xfId="1758" xr:uid="{473ADBC9-F61A-4742-99DB-5CF54FC2E182}"/>
    <cellStyle name="Normal 7 2 2 4 4" xfId="1759" xr:uid="{8FAA4AF5-974D-4DA3-BB2D-3FD190892567}"/>
    <cellStyle name="Normal 7 2 2 4 4 2" xfId="1760" xr:uid="{BAA3C33C-8983-4613-B8A8-1F9337287FA6}"/>
    <cellStyle name="Normal 7 2 2 4 5" xfId="1761" xr:uid="{3461465B-6275-4965-85F7-11C6848360E3}"/>
    <cellStyle name="Normal 7 2 2 5" xfId="351" xr:uid="{B3934BBD-F33E-4F43-A9DC-B000345DF683}"/>
    <cellStyle name="Normal 7 2 2 5 2" xfId="692" xr:uid="{FB225A44-43E1-4C79-B8E4-CD6D1AA1F84D}"/>
    <cellStyle name="Normal 7 2 2 5 2 2" xfId="1762" xr:uid="{90FD1D92-C01C-4FBB-8AE0-00D12E94AB16}"/>
    <cellStyle name="Normal 7 2 2 5 2 2 2" xfId="1763" xr:uid="{5A941073-F164-48F9-B385-A1C535599A78}"/>
    <cellStyle name="Normal 7 2 2 5 2 3" xfId="1764" xr:uid="{3D7F186C-A7E0-4727-940E-56A800319F2A}"/>
    <cellStyle name="Normal 7 2 2 5 3" xfId="1765" xr:uid="{951D606A-4991-4B53-A5F3-A0BF2507A94F}"/>
    <cellStyle name="Normal 7 2 2 5 3 2" xfId="1766" xr:uid="{9BB13ADF-1409-4F89-B41D-A7D878B64840}"/>
    <cellStyle name="Normal 7 2 2 5 4" xfId="1767" xr:uid="{573C9441-E14D-4EDF-AD7E-315B115D2A51}"/>
    <cellStyle name="Normal 7 2 2 6" xfId="693" xr:uid="{7F92FC42-891B-43E9-BB37-CE4CCE32C5A0}"/>
    <cellStyle name="Normal 7 2 2 6 2" xfId="1768" xr:uid="{71FFF311-CF8C-4515-A800-B44283B9676D}"/>
    <cellStyle name="Normal 7 2 2 6 2 2" xfId="1769" xr:uid="{63E0A613-2294-49D7-8280-5E8DDAB7EA92}"/>
    <cellStyle name="Normal 7 2 2 6 3" xfId="1770" xr:uid="{B4601D04-029D-4147-AC53-C5D664DCF277}"/>
    <cellStyle name="Normal 7 2 2 6 4" xfId="3433" xr:uid="{A879D8F6-6676-4928-AA8B-AFAC48378566}"/>
    <cellStyle name="Normal 7 2 2 7" xfId="1771" xr:uid="{83230293-65DD-4CD7-B70C-A657C3A8F16F}"/>
    <cellStyle name="Normal 7 2 2 7 2" xfId="1772" xr:uid="{C5A0D78B-8338-4044-9AFF-33A3DDF090A2}"/>
    <cellStyle name="Normal 7 2 2 8" xfId="1773" xr:uid="{0285F4BC-49BA-4202-BE85-F386BE9AD49B}"/>
    <cellStyle name="Normal 7 2 2 9" xfId="3434" xr:uid="{AF7C1769-1EBE-4333-BFDE-E4DFB5D43D70}"/>
    <cellStyle name="Normal 7 2 3" xfId="136" xr:uid="{88B9651D-FADB-4F11-AC53-3A8E58FF10DD}"/>
    <cellStyle name="Normal 7 2 3 2" xfId="137" xr:uid="{61573643-7167-4E53-9908-7E744C4F9CBA}"/>
    <cellStyle name="Normal 7 2 3 2 2" xfId="694" xr:uid="{9D7D06CF-FC54-42BD-9489-A3B071437FC3}"/>
    <cellStyle name="Normal 7 2 3 2 2 2" xfId="695" xr:uid="{E6EF5937-FEA1-4001-8025-D820E5C34D54}"/>
    <cellStyle name="Normal 7 2 3 2 2 2 2" xfId="1774" xr:uid="{B6441857-C046-4472-BEAF-1E25272727D2}"/>
    <cellStyle name="Normal 7 2 3 2 2 2 2 2" xfId="1775" xr:uid="{A2ECC007-250E-493C-A7B6-2D2422E55A52}"/>
    <cellStyle name="Normal 7 2 3 2 2 2 3" xfId="1776" xr:uid="{A59F0D08-274E-443F-9628-38F69E60C3B3}"/>
    <cellStyle name="Normal 7 2 3 2 2 3" xfId="1777" xr:uid="{4B1E9520-A26B-403D-A135-8730764B5875}"/>
    <cellStyle name="Normal 7 2 3 2 2 3 2" xfId="1778" xr:uid="{347382FA-65F0-48F1-8219-C6393042B59A}"/>
    <cellStyle name="Normal 7 2 3 2 2 4" xfId="1779" xr:uid="{AA7865F7-6BD8-4505-91AC-197F2E258C9A}"/>
    <cellStyle name="Normal 7 2 3 2 3" xfId="696" xr:uid="{FEDED251-3D1E-4528-9A91-F4B2F35A78BB}"/>
    <cellStyle name="Normal 7 2 3 2 3 2" xfId="1780" xr:uid="{908AF2D5-A341-45DE-B987-40ABCE4BAE75}"/>
    <cellStyle name="Normal 7 2 3 2 3 2 2" xfId="1781" xr:uid="{3B6FD5CE-87AA-401B-A0FF-58B84D7319F2}"/>
    <cellStyle name="Normal 7 2 3 2 3 3" xfId="1782" xr:uid="{4E258873-FA4F-407D-8BC2-0DBCB9352B5A}"/>
    <cellStyle name="Normal 7 2 3 2 3 4" xfId="3435" xr:uid="{65AF361B-4BE5-47F8-99E7-AC7011250E4A}"/>
    <cellStyle name="Normal 7 2 3 2 4" xfId="1783" xr:uid="{099A9780-2431-4B12-BECE-E56CEEF58B57}"/>
    <cellStyle name="Normal 7 2 3 2 4 2" xfId="1784" xr:uid="{8C961395-A7F3-429D-82A2-C192E49EB458}"/>
    <cellStyle name="Normal 7 2 3 2 5" xfId="1785" xr:uid="{2DCCF5FA-E5F5-4374-BD7C-3BBFBE0E97D2}"/>
    <cellStyle name="Normal 7 2 3 2 6" xfId="3436" xr:uid="{8E59C51B-1903-48E2-B561-62F64B92A183}"/>
    <cellStyle name="Normal 7 2 3 3" xfId="352" xr:uid="{8B797847-4137-427C-A001-A190752D04EE}"/>
    <cellStyle name="Normal 7 2 3 3 2" xfId="697" xr:uid="{B15D3746-3563-4406-84CC-C1402DBABD96}"/>
    <cellStyle name="Normal 7 2 3 3 2 2" xfId="698" xr:uid="{2BE4B240-E6D2-426A-82DC-A27CBCB49AA1}"/>
    <cellStyle name="Normal 7 2 3 3 2 2 2" xfId="1786" xr:uid="{412D525A-25F3-45C6-B77F-95EAE1562872}"/>
    <cellStyle name="Normal 7 2 3 3 2 2 2 2" xfId="1787" xr:uid="{8F3D3AEA-B8FD-458A-947C-91F09DFA7129}"/>
    <cellStyle name="Normal 7 2 3 3 2 2 3" xfId="1788" xr:uid="{24F52296-0B94-4A06-BF62-BEC161491DB3}"/>
    <cellStyle name="Normal 7 2 3 3 2 3" xfId="1789" xr:uid="{E1303542-4F85-43D2-B827-E7D7393E0A11}"/>
    <cellStyle name="Normal 7 2 3 3 2 3 2" xfId="1790" xr:uid="{C44C1107-DC96-4A67-B6FD-F28663BA7414}"/>
    <cellStyle name="Normal 7 2 3 3 2 4" xfId="1791" xr:uid="{38621E00-07A3-456A-890E-683458C4042E}"/>
    <cellStyle name="Normal 7 2 3 3 3" xfId="699" xr:uid="{071CC1D4-7223-4444-BB66-20CFE9C40998}"/>
    <cellStyle name="Normal 7 2 3 3 3 2" xfId="1792" xr:uid="{949B2D05-62CB-4124-8F6B-27FCF467B97B}"/>
    <cellStyle name="Normal 7 2 3 3 3 2 2" xfId="1793" xr:uid="{911769B3-6A2B-40AA-B606-F2FD3A0E44E8}"/>
    <cellStyle name="Normal 7 2 3 3 3 3" xfId="1794" xr:uid="{BFA1C9B7-6033-436C-BEBA-66EFD2D64F2A}"/>
    <cellStyle name="Normal 7 2 3 3 4" xfId="1795" xr:uid="{0EFDC562-C55C-4BBC-8F95-DD7C82E0EFAF}"/>
    <cellStyle name="Normal 7 2 3 3 4 2" xfId="1796" xr:uid="{37B069FE-6243-4EE4-A306-44DF35CE4362}"/>
    <cellStyle name="Normal 7 2 3 3 5" xfId="1797" xr:uid="{42B8E1B8-47A8-4DE5-B45C-FA9601BE5DBA}"/>
    <cellStyle name="Normal 7 2 3 4" xfId="353" xr:uid="{D57CF4F3-C2EB-4547-945D-00538FA79876}"/>
    <cellStyle name="Normal 7 2 3 4 2" xfId="700" xr:uid="{5DF17F07-1E53-41A1-B7A4-4E60092980DA}"/>
    <cellStyle name="Normal 7 2 3 4 2 2" xfId="1798" xr:uid="{718EB7DB-B74C-4FBB-9BB6-D7C8A8C99A62}"/>
    <cellStyle name="Normal 7 2 3 4 2 2 2" xfId="1799" xr:uid="{398DAC91-D26E-444D-898B-5501FB26CCC7}"/>
    <cellStyle name="Normal 7 2 3 4 2 3" xfId="1800" xr:uid="{B1B35B5A-15CA-4769-B51D-8605AFC77053}"/>
    <cellStyle name="Normal 7 2 3 4 3" xfId="1801" xr:uid="{FBBEEF61-B934-4480-9E54-E0F0B279DB5F}"/>
    <cellStyle name="Normal 7 2 3 4 3 2" xfId="1802" xr:uid="{37057CAB-3A0C-49E7-BB25-DB8486CDEF62}"/>
    <cellStyle name="Normal 7 2 3 4 4" xfId="1803" xr:uid="{3B42FCA7-9874-40CB-AFA0-693503FE28DC}"/>
    <cellStyle name="Normal 7 2 3 5" xfId="701" xr:uid="{E9115874-F368-4484-B18B-4AF11279CC71}"/>
    <cellStyle name="Normal 7 2 3 5 2" xfId="1804" xr:uid="{162B7D3B-E703-4477-8F66-5A82B3465830}"/>
    <cellStyle name="Normal 7 2 3 5 2 2" xfId="1805" xr:uid="{4404B58C-CEE6-44B0-A10A-C99F8BE39DF9}"/>
    <cellStyle name="Normal 7 2 3 5 3" xfId="1806" xr:uid="{89E22EE7-7E03-45B3-B75C-9769E04A4C20}"/>
    <cellStyle name="Normal 7 2 3 5 4" xfId="3437" xr:uid="{AD112CA6-27C0-41D6-9546-B678524F8BE6}"/>
    <cellStyle name="Normal 7 2 3 6" xfId="1807" xr:uid="{A7942871-0178-4ABB-89F6-F82F9EEFDCA6}"/>
    <cellStyle name="Normal 7 2 3 6 2" xfId="1808" xr:uid="{4C1FFDA8-9454-4755-BAE9-EAA6AAAA5F26}"/>
    <cellStyle name="Normal 7 2 3 7" xfId="1809" xr:uid="{1EBCDD9B-F198-445C-BF3C-8C47298E535B}"/>
    <cellStyle name="Normal 7 2 3 8" xfId="3438" xr:uid="{900A7B24-8892-49C8-B9CA-E75054B1BDC6}"/>
    <cellStyle name="Normal 7 2 4" xfId="138" xr:uid="{43A11431-5D02-418B-B0E7-1AD26C6F23F8}"/>
    <cellStyle name="Normal 7 2 4 2" xfId="448" xr:uid="{8EA1BDBD-2F43-408B-80C5-95968E9DE6C8}"/>
    <cellStyle name="Normal 7 2 4 2 2" xfId="702" xr:uid="{DEE3ED9A-3087-4F12-BD25-C1357167018C}"/>
    <cellStyle name="Normal 7 2 4 2 2 2" xfId="1810" xr:uid="{32B0E420-46E6-4448-9F28-FC8C2186B234}"/>
    <cellStyle name="Normal 7 2 4 2 2 2 2" xfId="1811" xr:uid="{A89CECCF-79E2-4D15-B8E8-6CD18648551A}"/>
    <cellStyle name="Normal 7 2 4 2 2 3" xfId="1812" xr:uid="{D726D759-FBB9-4AD5-B76D-1DE35B311734}"/>
    <cellStyle name="Normal 7 2 4 2 2 4" xfId="3439" xr:uid="{1C456F05-72EE-421A-811A-4C0CA01FA82F}"/>
    <cellStyle name="Normal 7 2 4 2 3" xfId="1813" xr:uid="{290352BA-FD80-4C04-82FC-DEC59DD1721A}"/>
    <cellStyle name="Normal 7 2 4 2 3 2" xfId="1814" xr:uid="{3E4E2836-5449-48E1-87F5-8B9A2FE51362}"/>
    <cellStyle name="Normal 7 2 4 2 4" xfId="1815" xr:uid="{6F56EC41-B7FB-420F-9D2A-C464C0CC19FD}"/>
    <cellStyle name="Normal 7 2 4 2 5" xfId="3440" xr:uid="{3A76631D-95CB-4C0E-BFB8-2122E3957FED}"/>
    <cellStyle name="Normal 7 2 4 3" xfId="703" xr:uid="{64FCDD53-BBD7-479F-8E0F-2F3D6978594D}"/>
    <cellStyle name="Normal 7 2 4 3 2" xfId="1816" xr:uid="{DB0A65A9-309C-459B-B833-BE70FDBB6765}"/>
    <cellStyle name="Normal 7 2 4 3 2 2" xfId="1817" xr:uid="{1D4F1234-5F06-4281-AC7E-CAB8353A9776}"/>
    <cellStyle name="Normal 7 2 4 3 3" xfId="1818" xr:uid="{C90F3D4D-8BE2-4D55-B025-E729D8399C7E}"/>
    <cellStyle name="Normal 7 2 4 3 4" xfId="3441" xr:uid="{AB73E9D9-0F0F-4CAA-BD08-FD76DF69460D}"/>
    <cellStyle name="Normal 7 2 4 4" xfId="1819" xr:uid="{7E123267-2F9D-4D92-901E-0208A3900626}"/>
    <cellStyle name="Normal 7 2 4 4 2" xfId="1820" xr:uid="{2C5D3617-B383-4749-AEBD-DA19BF5FD5F2}"/>
    <cellStyle name="Normal 7 2 4 4 3" xfId="3442" xr:uid="{DCA6CE7A-6785-4251-BA8A-4E8D61F0E856}"/>
    <cellStyle name="Normal 7 2 4 4 4" xfId="3443" xr:uid="{FEB751A0-2424-4375-9E0C-AE52B16CED9E}"/>
    <cellStyle name="Normal 7 2 4 5" xfId="1821" xr:uid="{A5708E41-A5E7-48FA-91DC-5ABAE4710152}"/>
    <cellStyle name="Normal 7 2 4 6" xfId="3444" xr:uid="{81C79BCF-5F9D-4E5A-925C-50E3891B91AC}"/>
    <cellStyle name="Normal 7 2 4 7" xfId="3445" xr:uid="{E11C8295-C0AB-47EC-84A3-EED1922D8452}"/>
    <cellStyle name="Normal 7 2 5" xfId="354" xr:uid="{DA58DC08-842D-4806-B7E5-47C16C0DF29A}"/>
    <cellStyle name="Normal 7 2 5 2" xfId="704" xr:uid="{608D1DFC-D8A6-48FE-AA0E-5773DACE54C5}"/>
    <cellStyle name="Normal 7 2 5 2 2" xfId="705" xr:uid="{A3E2482E-9CF1-4F4C-AB26-D5123BD75DBF}"/>
    <cellStyle name="Normal 7 2 5 2 2 2" xfId="1822" xr:uid="{339D1625-29B8-4F40-8599-968CA13FE334}"/>
    <cellStyle name="Normal 7 2 5 2 2 2 2" xfId="1823" xr:uid="{27A3E2EF-533A-4446-AF11-DE63227A547E}"/>
    <cellStyle name="Normal 7 2 5 2 2 3" xfId="1824" xr:uid="{A2327291-B40D-43D6-92AE-71357CE240D4}"/>
    <cellStyle name="Normal 7 2 5 2 3" xfId="1825" xr:uid="{03713DCF-9ADB-474E-8EBF-D9A98FA73D0C}"/>
    <cellStyle name="Normal 7 2 5 2 3 2" xfId="1826" xr:uid="{93F3C7D8-3C22-4BCC-9B4A-FDD54A985B8B}"/>
    <cellStyle name="Normal 7 2 5 2 4" xfId="1827" xr:uid="{7A3500D9-E2A9-48B5-AB39-DB9661CFCFF0}"/>
    <cellStyle name="Normal 7 2 5 3" xfId="706" xr:uid="{CE3E6E94-3F9D-40ED-9E93-70FE29F6CBB9}"/>
    <cellStyle name="Normal 7 2 5 3 2" xfId="1828" xr:uid="{1BA55466-4436-44B2-9A4A-F9CC290D8264}"/>
    <cellStyle name="Normal 7 2 5 3 2 2" xfId="1829" xr:uid="{C44A3EB5-195D-4A73-A987-595772840325}"/>
    <cellStyle name="Normal 7 2 5 3 3" xfId="1830" xr:uid="{A59B6844-2F16-487F-ABF5-0D3E08B9F5EB}"/>
    <cellStyle name="Normal 7 2 5 3 4" xfId="3446" xr:uid="{AD2B9230-5E6A-45A2-82E7-7A5B8401D2E8}"/>
    <cellStyle name="Normal 7 2 5 4" xfId="1831" xr:uid="{BB97E86B-80B7-452F-8BDF-A8F6EEBE557E}"/>
    <cellStyle name="Normal 7 2 5 4 2" xfId="1832" xr:uid="{4F030E8E-8D4C-4C6C-A011-2478D8294A80}"/>
    <cellStyle name="Normal 7 2 5 5" xfId="1833" xr:uid="{FC398BF1-1F58-4A70-9017-B0365673C1AC}"/>
    <cellStyle name="Normal 7 2 5 6" xfId="3447" xr:uid="{0E8ACF4A-6E70-44F5-BD29-A84573BA71B0}"/>
    <cellStyle name="Normal 7 2 6" xfId="355" xr:uid="{2DE30678-3AA8-4A97-83EF-9AAA9DDBC8DF}"/>
    <cellStyle name="Normal 7 2 6 2" xfId="707" xr:uid="{C410105B-A4AA-4B82-BD0E-D7DF0F9A435A}"/>
    <cellStyle name="Normal 7 2 6 2 2" xfId="1834" xr:uid="{B237F2CB-57C3-432F-850E-BAE3CB62B7CF}"/>
    <cellStyle name="Normal 7 2 6 2 2 2" xfId="1835" xr:uid="{7581C787-64F4-4651-A0C4-1799F3FD613B}"/>
    <cellStyle name="Normal 7 2 6 2 3" xfId="1836" xr:uid="{D23177A5-15FC-4F35-97D2-340069A11463}"/>
    <cellStyle name="Normal 7 2 6 2 4" xfId="3448" xr:uid="{0D8BDAA2-7158-479D-8C7F-9C9D2B73029D}"/>
    <cellStyle name="Normal 7 2 6 3" xfId="1837" xr:uid="{31F2E782-6B09-4B61-9BFD-66EFDA1C960C}"/>
    <cellStyle name="Normal 7 2 6 3 2" xfId="1838" xr:uid="{DDFCD0F4-CD4F-476A-8C5B-3403A3421194}"/>
    <cellStyle name="Normal 7 2 6 4" xfId="1839" xr:uid="{0544437B-A9C4-4EA7-9B17-286A70C5A660}"/>
    <cellStyle name="Normal 7 2 6 5" xfId="3449" xr:uid="{94263A1A-49A9-40B5-9622-117BC99B0A5D}"/>
    <cellStyle name="Normal 7 2 7" xfId="708" xr:uid="{7EC5BC16-5B0B-4FCF-97CF-FC2D7F9A6C79}"/>
    <cellStyle name="Normal 7 2 7 2" xfId="1840" xr:uid="{464737CB-A103-46ED-AA38-5CE9194D8159}"/>
    <cellStyle name="Normal 7 2 7 2 2" xfId="1841" xr:uid="{BA462A9B-1E60-459F-A327-63C453794F90}"/>
    <cellStyle name="Normal 7 2 7 2 3" xfId="4409" xr:uid="{364926ED-B1E3-46E0-8C0F-6F210A286260}"/>
    <cellStyle name="Normal 7 2 7 3" xfId="1842" xr:uid="{AED63F65-CF3B-485E-9943-9683C599A6F8}"/>
    <cellStyle name="Normal 7 2 7 4" xfId="3450" xr:uid="{E6B55DDB-BC6C-4067-9459-634EF68AB980}"/>
    <cellStyle name="Normal 7 2 7 4 2" xfId="4579" xr:uid="{75BB8CB1-AC9F-4B48-9C97-24EAE9FF65CC}"/>
    <cellStyle name="Normal 7 2 7 4 3" xfId="4686" xr:uid="{97A61C1D-13B5-4149-AB6A-EEA08C242262}"/>
    <cellStyle name="Normal 7 2 7 4 4" xfId="4608" xr:uid="{F2F37FC6-EC83-457B-AF50-D87EFA37517C}"/>
    <cellStyle name="Normal 7 2 8" xfId="1843" xr:uid="{F4864B01-B048-4FF8-9858-06BDA0A35310}"/>
    <cellStyle name="Normal 7 2 8 2" xfId="1844" xr:uid="{BE298AF1-030F-4641-A2AB-40EA1AA46ADA}"/>
    <cellStyle name="Normal 7 2 8 3" xfId="3451" xr:uid="{F068CA86-F1D1-48C4-AEA9-D100730614AE}"/>
    <cellStyle name="Normal 7 2 8 4" xfId="3452" xr:uid="{B6C2E664-5660-4171-AB65-91FD62B296D9}"/>
    <cellStyle name="Normal 7 2 9" xfId="1845" xr:uid="{EB7CBCC1-63D6-4B6A-8D9A-3F6D1CDA0228}"/>
    <cellStyle name="Normal 7 3" xfId="139" xr:uid="{FB3A8527-485E-465C-8F12-F47E942718F6}"/>
    <cellStyle name="Normal 7 3 10" xfId="3453" xr:uid="{9B562BD1-963F-4A7F-A188-B6B150AEEFF4}"/>
    <cellStyle name="Normal 7 3 11" xfId="3454" xr:uid="{D7DB1B19-6739-479F-94B7-B7FEDF5C69D0}"/>
    <cellStyle name="Normal 7 3 2" xfId="140" xr:uid="{B43B4141-ACC8-44F4-B14B-7D86C7CC84EC}"/>
    <cellStyle name="Normal 7 3 2 2" xfId="141" xr:uid="{CABE8752-820B-467A-A13C-11B9C0B67179}"/>
    <cellStyle name="Normal 7 3 2 2 2" xfId="356" xr:uid="{B9AE41D2-6269-4C58-A149-B77960E952C6}"/>
    <cellStyle name="Normal 7 3 2 2 2 2" xfId="709" xr:uid="{44715EBB-9915-428D-BB3E-EF2FCB743615}"/>
    <cellStyle name="Normal 7 3 2 2 2 2 2" xfId="1846" xr:uid="{F09530FE-48EC-4ED8-83B5-0083A4E229F4}"/>
    <cellStyle name="Normal 7 3 2 2 2 2 2 2" xfId="1847" xr:uid="{39266FA3-321E-4061-AA0C-F5E505E50E4C}"/>
    <cellStyle name="Normal 7 3 2 2 2 2 3" xfId="1848" xr:uid="{DEF373BC-E1B1-4669-B889-799054914F37}"/>
    <cellStyle name="Normal 7 3 2 2 2 2 4" xfId="3455" xr:uid="{DA57FDEC-11B5-40DB-9FCD-8F24EE87A318}"/>
    <cellStyle name="Normal 7 3 2 2 2 3" xfId="1849" xr:uid="{D651D64A-0796-4E4F-AA30-375E2E9D7F05}"/>
    <cellStyle name="Normal 7 3 2 2 2 3 2" xfId="1850" xr:uid="{8B6BA8F8-28C4-4DDB-8E11-F19F9FD94528}"/>
    <cellStyle name="Normal 7 3 2 2 2 3 3" xfId="3456" xr:uid="{3EAEE4D9-BDB6-442B-A119-52DED2DDA496}"/>
    <cellStyle name="Normal 7 3 2 2 2 3 4" xfId="3457" xr:uid="{BF8EBE56-022A-4B01-8615-A7A9D60AEC0F}"/>
    <cellStyle name="Normal 7 3 2 2 2 4" xfId="1851" xr:uid="{938BCE69-ECF5-4107-952D-3F24F8CFF2BA}"/>
    <cellStyle name="Normal 7 3 2 2 2 5" xfId="3458" xr:uid="{8463E7CC-855B-4994-8A78-D8A551665CCA}"/>
    <cellStyle name="Normal 7 3 2 2 2 6" xfId="3459" xr:uid="{75892B0D-A181-45E5-9D41-E05AF5F29A64}"/>
    <cellStyle name="Normal 7 3 2 2 3" xfId="710" xr:uid="{E139A068-EC2E-48FF-86EE-0D3E5D80C8FD}"/>
    <cellStyle name="Normal 7 3 2 2 3 2" xfId="1852" xr:uid="{9735EA79-AFC9-42AC-BDD1-1289170F2948}"/>
    <cellStyle name="Normal 7 3 2 2 3 2 2" xfId="1853" xr:uid="{A7A91E4A-62C4-468F-9902-40F6C3214830}"/>
    <cellStyle name="Normal 7 3 2 2 3 2 3" xfId="3460" xr:uid="{452C56CE-6B55-4443-8C91-47B0A0793539}"/>
    <cellStyle name="Normal 7 3 2 2 3 2 4" xfId="3461" xr:uid="{C60CC488-E4D3-4F20-BE8A-5FD93862D404}"/>
    <cellStyle name="Normal 7 3 2 2 3 3" xfId="1854" xr:uid="{DFB8F9CD-2E48-4451-95FF-569BD4D2EAC2}"/>
    <cellStyle name="Normal 7 3 2 2 3 4" xfId="3462" xr:uid="{E68CC309-B2AD-4579-915A-1E3C0A5FC3A5}"/>
    <cellStyle name="Normal 7 3 2 2 3 5" xfId="3463" xr:uid="{05354AF4-8D40-4B71-8221-2D868E96D2CD}"/>
    <cellStyle name="Normal 7 3 2 2 4" xfId="1855" xr:uid="{31756E25-7F10-41EE-BDCD-C0523FF354DC}"/>
    <cellStyle name="Normal 7 3 2 2 4 2" xfId="1856" xr:uid="{89B310FA-C68E-468B-A471-8BE87CA48035}"/>
    <cellStyle name="Normal 7 3 2 2 4 3" xfId="3464" xr:uid="{5A6A43DF-8D16-436B-8499-49B91F5A2492}"/>
    <cellStyle name="Normal 7 3 2 2 4 4" xfId="3465" xr:uid="{22A835D5-90E3-4756-8E96-4A6763B110F3}"/>
    <cellStyle name="Normal 7 3 2 2 5" xfId="1857" xr:uid="{5A8FF752-D2B8-4460-BF59-6F15841561C6}"/>
    <cellStyle name="Normal 7 3 2 2 5 2" xfId="3466" xr:uid="{F45DA7B3-C6BA-4DAA-8CEF-7C1D79116025}"/>
    <cellStyle name="Normal 7 3 2 2 5 3" xfId="3467" xr:uid="{752AC38F-BE4F-41A8-9697-285634F8601B}"/>
    <cellStyle name="Normal 7 3 2 2 5 4" xfId="3468" xr:uid="{A5397011-FDC4-4471-B9D2-7A5B3DC4E6E2}"/>
    <cellStyle name="Normal 7 3 2 2 6" xfId="3469" xr:uid="{A7505ACE-D750-42C6-9ED9-200CAE98779B}"/>
    <cellStyle name="Normal 7 3 2 2 7" xfId="3470" xr:uid="{E472AD21-C86F-4B79-B4D7-2BF055F19435}"/>
    <cellStyle name="Normal 7 3 2 2 8" xfId="3471" xr:uid="{5E6F2E70-FC8E-4520-89E5-1C464BA7E461}"/>
    <cellStyle name="Normal 7 3 2 3" xfId="357" xr:uid="{1CD1B1B6-1927-420A-B65B-CB4E69AF1DEE}"/>
    <cellStyle name="Normal 7 3 2 3 2" xfId="711" xr:uid="{EC707375-CA60-4AD2-97FB-85F08999D6CA}"/>
    <cellStyle name="Normal 7 3 2 3 2 2" xfId="712" xr:uid="{1BD03CA8-CCCE-4BFC-8A39-C762FAF7AA9C}"/>
    <cellStyle name="Normal 7 3 2 3 2 2 2" xfId="1858" xr:uid="{5E8C9DE7-7BDD-4EB1-A40E-3BD9B7DF9373}"/>
    <cellStyle name="Normal 7 3 2 3 2 2 2 2" xfId="1859" xr:uid="{915CEA0A-E600-45E5-B83A-3C0B463369F0}"/>
    <cellStyle name="Normal 7 3 2 3 2 2 3" xfId="1860" xr:uid="{6A369894-7EF7-408B-BCFE-FDA3C263B877}"/>
    <cellStyle name="Normal 7 3 2 3 2 3" xfId="1861" xr:uid="{A8913CF8-D9BC-4064-8E6B-6103D970CA41}"/>
    <cellStyle name="Normal 7 3 2 3 2 3 2" xfId="1862" xr:uid="{C782BB6C-F0FE-461E-8249-C42FF5DD217F}"/>
    <cellStyle name="Normal 7 3 2 3 2 4" xfId="1863" xr:uid="{ADE44A21-94A0-4804-8257-996CB03F98CF}"/>
    <cellStyle name="Normal 7 3 2 3 3" xfId="713" xr:uid="{FC234786-6DD9-419B-9D9E-2BBBF5B0D371}"/>
    <cellStyle name="Normal 7 3 2 3 3 2" xfId="1864" xr:uid="{05116A90-C132-4E24-B6B3-28EA36CC6E5E}"/>
    <cellStyle name="Normal 7 3 2 3 3 2 2" xfId="1865" xr:uid="{4C7D8424-8B7D-4863-B132-B24F6EA50125}"/>
    <cellStyle name="Normal 7 3 2 3 3 3" xfId="1866" xr:uid="{E957E499-603A-49D8-BD9C-75FEF938D871}"/>
    <cellStyle name="Normal 7 3 2 3 3 4" xfId="3472" xr:uid="{CD53E029-6471-49AD-A9BE-08C666B62D23}"/>
    <cellStyle name="Normal 7 3 2 3 4" xfId="1867" xr:uid="{8CF7DA9F-F1DB-4EB0-9D3F-4F3FEE85F229}"/>
    <cellStyle name="Normal 7 3 2 3 4 2" xfId="1868" xr:uid="{576FCBC5-2BB6-4CFB-812D-0BE360270405}"/>
    <cellStyle name="Normal 7 3 2 3 5" xfId="1869" xr:uid="{EAF39605-4C53-40D7-A1D8-BB5ACBA0A90B}"/>
    <cellStyle name="Normal 7 3 2 3 6" xfId="3473" xr:uid="{9CBFDF74-B245-4975-AAA8-191487BE6F19}"/>
    <cellStyle name="Normal 7 3 2 4" xfId="358" xr:uid="{FD87AD67-7184-4C72-BB62-FFF4C82E398F}"/>
    <cellStyle name="Normal 7 3 2 4 2" xfId="714" xr:uid="{6C92DA83-2FB4-4964-8F92-22F50B460A8F}"/>
    <cellStyle name="Normal 7 3 2 4 2 2" xfId="1870" xr:uid="{8D0F9C72-33C8-41EB-B22F-DF630097C6A4}"/>
    <cellStyle name="Normal 7 3 2 4 2 2 2" xfId="1871" xr:uid="{E9CF6370-DD6A-418C-AB1A-4113C9C1E663}"/>
    <cellStyle name="Normal 7 3 2 4 2 3" xfId="1872" xr:uid="{F169A387-F622-4932-8D09-00978ACA96DD}"/>
    <cellStyle name="Normal 7 3 2 4 2 4" xfId="3474" xr:uid="{FDDECAB4-D561-4BCC-B507-5EEFAD7AB5DD}"/>
    <cellStyle name="Normal 7 3 2 4 3" xfId="1873" xr:uid="{FA31614E-5C5D-42E6-8A5E-662B00AE3B43}"/>
    <cellStyle name="Normal 7 3 2 4 3 2" xfId="1874" xr:uid="{10B564E2-2BDE-4A4C-9E5D-F3CABA61742B}"/>
    <cellStyle name="Normal 7 3 2 4 4" xfId="1875" xr:uid="{84098E0E-E861-421F-AAA9-33A9269908F7}"/>
    <cellStyle name="Normal 7 3 2 4 5" xfId="3475" xr:uid="{32C53ECC-47FE-486C-B529-AE8CD0F43328}"/>
    <cellStyle name="Normal 7 3 2 5" xfId="359" xr:uid="{1637D4A0-9914-4E1E-B16E-E3AC4BBC9E64}"/>
    <cellStyle name="Normal 7 3 2 5 2" xfId="1876" xr:uid="{24209035-43B7-469E-A8DB-FBA00535CEC2}"/>
    <cellStyle name="Normal 7 3 2 5 2 2" xfId="1877" xr:uid="{8116DD86-F158-4A76-83C8-656CAB616450}"/>
    <cellStyle name="Normal 7 3 2 5 3" xfId="1878" xr:uid="{423E8991-58E9-466A-BC40-B08F0D8E0D1D}"/>
    <cellStyle name="Normal 7 3 2 5 4" xfId="3476" xr:uid="{7F0DE212-A06E-479D-9D4D-F16F01F4601F}"/>
    <cellStyle name="Normal 7 3 2 6" xfId="1879" xr:uid="{7CAA3546-3F75-4B92-A184-BE5FA6B7F7E4}"/>
    <cellStyle name="Normal 7 3 2 6 2" xfId="1880" xr:uid="{8EEB2129-DC44-4B86-8BE9-8FEAF5D97628}"/>
    <cellStyle name="Normal 7 3 2 6 3" xfId="3477" xr:uid="{C98E6401-B095-4424-9912-FAE25C6ED6FD}"/>
    <cellStyle name="Normal 7 3 2 6 4" xfId="3478" xr:uid="{9617EC5B-6E88-4FE7-B81F-43EEDE5A7442}"/>
    <cellStyle name="Normal 7 3 2 7" xfId="1881" xr:uid="{C2029BFF-C544-4C13-9D70-78B4B2D1575D}"/>
    <cellStyle name="Normal 7 3 2 8" xfId="3479" xr:uid="{C0212CD5-CA6C-4534-8CEA-B41D311614D1}"/>
    <cellStyle name="Normal 7 3 2 9" xfId="3480" xr:uid="{8A648291-C5DA-450D-9991-D1D47062E1AD}"/>
    <cellStyle name="Normal 7 3 3" xfId="142" xr:uid="{D3A9FE6D-7C52-4124-B1BF-6082031A65CF}"/>
    <cellStyle name="Normal 7 3 3 2" xfId="143" xr:uid="{2FCD535E-1A94-4FA6-A257-C51B396677F4}"/>
    <cellStyle name="Normal 7 3 3 2 2" xfId="715" xr:uid="{848498A9-0A92-4A7B-BEF2-25D3EADAA702}"/>
    <cellStyle name="Normal 7 3 3 2 2 2" xfId="1882" xr:uid="{BDA75DAC-944C-42C2-A0C8-0928C5CAFA7F}"/>
    <cellStyle name="Normal 7 3 3 2 2 2 2" xfId="1883" xr:uid="{5C72BDFC-3C2C-4DD2-8FC2-31244F46298E}"/>
    <cellStyle name="Normal 7 3 3 2 2 2 2 2" xfId="4484" xr:uid="{41F8D4A0-587D-4252-BE2E-5AEFCBAF3CEC}"/>
    <cellStyle name="Normal 7 3 3 2 2 2 3" xfId="4485" xr:uid="{81B83F9E-9A57-462F-91D6-A4CA5761FBEC}"/>
    <cellStyle name="Normal 7 3 3 2 2 3" xfId="1884" xr:uid="{2E57A2B5-3660-4194-80ED-C87CCC5700C0}"/>
    <cellStyle name="Normal 7 3 3 2 2 3 2" xfId="4486" xr:uid="{56AF4D8C-A891-4D35-924A-BF6331EA1CA2}"/>
    <cellStyle name="Normal 7 3 3 2 2 4" xfId="3481" xr:uid="{378C97F6-F92A-4865-A258-8CA0D75A06DA}"/>
    <cellStyle name="Normal 7 3 3 2 3" xfId="1885" xr:uid="{D63FE431-C79E-4B23-96C4-233965AC335A}"/>
    <cellStyle name="Normal 7 3 3 2 3 2" xfId="1886" xr:uid="{79F10ED8-E98A-4C73-8A66-16EB7F558B01}"/>
    <cellStyle name="Normal 7 3 3 2 3 2 2" xfId="4487" xr:uid="{04086505-30FA-4FAF-9487-F5B86AF1302B}"/>
    <cellStyle name="Normal 7 3 3 2 3 3" xfId="3482" xr:uid="{53123EF0-B885-4147-9A74-E727EA111DC2}"/>
    <cellStyle name="Normal 7 3 3 2 3 4" xfId="3483" xr:uid="{2A2A6E5E-1105-4247-A818-1170D4A85E9D}"/>
    <cellStyle name="Normal 7 3 3 2 4" xfId="1887" xr:uid="{0CCA6CB4-F858-42F8-B59A-C31D07C70FAC}"/>
    <cellStyle name="Normal 7 3 3 2 4 2" xfId="4488" xr:uid="{18AF6CF5-4589-4FFE-A440-55A2B3B87D6F}"/>
    <cellStyle name="Normal 7 3 3 2 5" xfId="3484" xr:uid="{CA9CC6A8-B8CB-48C9-9FA8-9A205BCA4440}"/>
    <cellStyle name="Normal 7 3 3 2 6" xfId="3485" xr:uid="{BB2D900D-87CF-4987-BCFE-D0AD6A4EE6B6}"/>
    <cellStyle name="Normal 7 3 3 3" xfId="360" xr:uid="{A5D04C61-B9FF-431F-969D-EF3316F69A20}"/>
    <cellStyle name="Normal 7 3 3 3 2" xfId="1888" xr:uid="{58125790-0A24-47AE-AA26-4A1FF47FAF24}"/>
    <cellStyle name="Normal 7 3 3 3 2 2" xfId="1889" xr:uid="{4D06BD26-31B1-4CF2-8593-5509657F2D62}"/>
    <cellStyle name="Normal 7 3 3 3 2 2 2" xfId="4489" xr:uid="{3F1028C8-FCC5-4B16-8C32-39E7D1FBBDFF}"/>
    <cellStyle name="Normal 7 3 3 3 2 3" xfId="3486" xr:uid="{3BEC1350-0D62-4AAC-B950-E74FE285DA10}"/>
    <cellStyle name="Normal 7 3 3 3 2 4" xfId="3487" xr:uid="{DF23B1C2-F71B-43E5-96EB-305BB1A6EA7A}"/>
    <cellStyle name="Normal 7 3 3 3 3" xfId="1890" xr:uid="{A9EA1F82-2583-46BB-95AC-E57AF443E010}"/>
    <cellStyle name="Normal 7 3 3 3 3 2" xfId="4490" xr:uid="{F7AFDE91-4DAE-4E24-88C8-88F648402EC5}"/>
    <cellStyle name="Normal 7 3 3 3 4" xfId="3488" xr:uid="{82590912-0F4E-417B-B2AF-D0EC4C9FB5D6}"/>
    <cellStyle name="Normal 7 3 3 3 5" xfId="3489" xr:uid="{CE0A6F3E-8EB7-4F3E-BA8B-574B66241F7B}"/>
    <cellStyle name="Normal 7 3 3 4" xfId="1891" xr:uid="{3C8D5E52-A791-407C-A9C0-1CD2ABF62692}"/>
    <cellStyle name="Normal 7 3 3 4 2" xfId="1892" xr:uid="{F112F98E-C2F0-4DE8-9F17-0A5743647E7D}"/>
    <cellStyle name="Normal 7 3 3 4 2 2" xfId="4491" xr:uid="{2846625A-7646-4F47-B3B9-2140907433A3}"/>
    <cellStyle name="Normal 7 3 3 4 3" xfId="3490" xr:uid="{ED11BFBC-4D64-4D03-A5EE-ECA58FC22D1B}"/>
    <cellStyle name="Normal 7 3 3 4 4" xfId="3491" xr:uid="{36060A0F-C015-43C3-AE1E-A174A136AEAB}"/>
    <cellStyle name="Normal 7 3 3 5" xfId="1893" xr:uid="{350FD799-F32A-44F2-804B-747DB884F5F5}"/>
    <cellStyle name="Normal 7 3 3 5 2" xfId="3492" xr:uid="{70E13A32-F517-4A12-9095-290F3DA75975}"/>
    <cellStyle name="Normal 7 3 3 5 3" xfId="3493" xr:uid="{2A356414-89F5-44B7-93BC-214EA5314D38}"/>
    <cellStyle name="Normal 7 3 3 5 4" xfId="3494" xr:uid="{A989E265-FD22-41DF-A154-FA48F45D760F}"/>
    <cellStyle name="Normal 7 3 3 6" xfId="3495" xr:uid="{DE4DAF0F-7AEC-42A4-8164-B07EBD67DAB9}"/>
    <cellStyle name="Normal 7 3 3 7" xfId="3496" xr:uid="{EA4EFD80-2D46-4BEC-B1B8-C7DC7713D94C}"/>
    <cellStyle name="Normal 7 3 3 8" xfId="3497" xr:uid="{33FFA111-B4C3-4853-9716-141149496EAB}"/>
    <cellStyle name="Normal 7 3 4" xfId="144" xr:uid="{6042A3C9-DA18-42AF-B46F-C5B71A48F7B4}"/>
    <cellStyle name="Normal 7 3 4 2" xfId="716" xr:uid="{6BEB5D77-190D-4CE0-96D0-2BE4AC265F37}"/>
    <cellStyle name="Normal 7 3 4 2 2" xfId="717" xr:uid="{C0002635-DC85-4474-BA6F-FB3E6FF0DAF9}"/>
    <cellStyle name="Normal 7 3 4 2 2 2" xfId="1894" xr:uid="{D96DCC88-EA71-43BB-B10B-27046AD134F1}"/>
    <cellStyle name="Normal 7 3 4 2 2 2 2" xfId="1895" xr:uid="{954F863F-E82A-4658-BE50-574CB6822CBE}"/>
    <cellStyle name="Normal 7 3 4 2 2 3" xfId="1896" xr:uid="{F14BBC27-57D8-473E-A13C-BD1CFCCBD4AB}"/>
    <cellStyle name="Normal 7 3 4 2 2 4" xfId="3498" xr:uid="{CA084304-0711-4026-847C-418308765E3F}"/>
    <cellStyle name="Normal 7 3 4 2 3" xfId="1897" xr:uid="{E4D82F76-B519-480F-9194-066B76FFC7BA}"/>
    <cellStyle name="Normal 7 3 4 2 3 2" xfId="1898" xr:uid="{10BF9B73-FE0D-457A-96B8-30D0B2933D66}"/>
    <cellStyle name="Normal 7 3 4 2 4" xfId="1899" xr:uid="{64481C19-CDC5-4A90-91AE-0A167508A292}"/>
    <cellStyle name="Normal 7 3 4 2 5" xfId="3499" xr:uid="{26765F2D-5111-455D-BAD3-30DF039E8C95}"/>
    <cellStyle name="Normal 7 3 4 3" xfId="718" xr:uid="{828E71C8-8397-4120-9446-ECF05B9AEE08}"/>
    <cellStyle name="Normal 7 3 4 3 2" xfId="1900" xr:uid="{0005A991-79A9-4CDC-BB4D-317C2E61BD82}"/>
    <cellStyle name="Normal 7 3 4 3 2 2" xfId="1901" xr:uid="{5CB51118-4E35-4074-A59B-F413079122A8}"/>
    <cellStyle name="Normal 7 3 4 3 3" xfId="1902" xr:uid="{15A251C1-6D65-4CF2-91C5-7F793CABBC80}"/>
    <cellStyle name="Normal 7 3 4 3 4" xfId="3500" xr:uid="{A80BBCB0-4F62-482C-91C3-4BB64E75D7CA}"/>
    <cellStyle name="Normal 7 3 4 4" xfId="1903" xr:uid="{555869F1-5138-4233-958E-B4C25532FFB3}"/>
    <cellStyle name="Normal 7 3 4 4 2" xfId="1904" xr:uid="{68AD296E-8151-4921-924D-993E6BEDB543}"/>
    <cellStyle name="Normal 7 3 4 4 3" xfId="3501" xr:uid="{342B3CC8-8890-4D34-A545-519C029F2075}"/>
    <cellStyle name="Normal 7 3 4 4 4" xfId="3502" xr:uid="{814AA2D8-7653-4F19-9DB7-8A7F5ECD6548}"/>
    <cellStyle name="Normal 7 3 4 5" xfId="1905" xr:uid="{2597D4E2-E3F1-4361-88DF-F9AD5E2B83C1}"/>
    <cellStyle name="Normal 7 3 4 6" xfId="3503" xr:uid="{61BB2C1C-8165-4478-8585-B38D4AC03204}"/>
    <cellStyle name="Normal 7 3 4 7" xfId="3504" xr:uid="{F2E55738-3230-4841-A84C-E0B3C648A936}"/>
    <cellStyle name="Normal 7 3 5" xfId="361" xr:uid="{4BF8E91E-6005-4B9B-96BD-37E545A58802}"/>
    <cellStyle name="Normal 7 3 5 2" xfId="719" xr:uid="{5FF5C7FF-D41D-43C9-8FDC-F6680E411AC7}"/>
    <cellStyle name="Normal 7 3 5 2 2" xfId="1906" xr:uid="{D52AB55B-1486-4B46-B76D-62D1F71D59A6}"/>
    <cellStyle name="Normal 7 3 5 2 2 2" xfId="1907" xr:uid="{F57EED17-24A9-49D4-9127-713B0EFA3781}"/>
    <cellStyle name="Normal 7 3 5 2 3" xfId="1908" xr:uid="{45F0335C-8E9E-4DDB-9BA9-01DF9864CE97}"/>
    <cellStyle name="Normal 7 3 5 2 4" xfId="3505" xr:uid="{B2012114-E532-438E-B95C-1A99D081F0DE}"/>
    <cellStyle name="Normal 7 3 5 3" xfId="1909" xr:uid="{A6BC87C8-0010-45D7-A909-1B3256EC9911}"/>
    <cellStyle name="Normal 7 3 5 3 2" xfId="1910" xr:uid="{48A6FB2B-A5C4-45C7-A2A4-8E655672AD14}"/>
    <cellStyle name="Normal 7 3 5 3 3" xfId="3506" xr:uid="{C89DCFC1-CB52-426D-8E76-6FEC4F0B43D5}"/>
    <cellStyle name="Normal 7 3 5 3 4" xfId="3507" xr:uid="{2ECE1E0B-D2CA-4D5B-87AB-D2AA0E6763FA}"/>
    <cellStyle name="Normal 7 3 5 4" xfId="1911" xr:uid="{99ABE8FB-A898-4FEB-9C35-9665F11D2ED8}"/>
    <cellStyle name="Normal 7 3 5 5" xfId="3508" xr:uid="{6DC3670B-66A4-41EE-9C13-80FE6F0EDFF5}"/>
    <cellStyle name="Normal 7 3 5 6" xfId="3509" xr:uid="{6BD1AE2B-316C-4471-A645-169527F49EB5}"/>
    <cellStyle name="Normal 7 3 6" xfId="362" xr:uid="{B0C89497-9158-4D85-980F-57326DA8B0AF}"/>
    <cellStyle name="Normal 7 3 6 2" xfId="1912" xr:uid="{896FADA6-438C-4E72-A064-437D3C6DDC82}"/>
    <cellStyle name="Normal 7 3 6 2 2" xfId="1913" xr:uid="{9B18B9A9-8D87-49CE-9E1B-BA7114EF28CC}"/>
    <cellStyle name="Normal 7 3 6 2 3" xfId="3510" xr:uid="{390411ED-42C9-4249-94F1-9CF5DCD6EABB}"/>
    <cellStyle name="Normal 7 3 6 2 4" xfId="3511" xr:uid="{6487077F-E976-4D84-9DBE-40F4DB2815E7}"/>
    <cellStyle name="Normal 7 3 6 3" xfId="1914" xr:uid="{4193540C-7E61-4E23-8453-BC456A33FBB6}"/>
    <cellStyle name="Normal 7 3 6 4" xfId="3512" xr:uid="{7BB288CB-46BF-4327-82E2-F6DD0C88E1D6}"/>
    <cellStyle name="Normal 7 3 6 5" xfId="3513" xr:uid="{AC20D843-763E-4AAF-BC56-4333BF8A6C78}"/>
    <cellStyle name="Normal 7 3 7" xfId="1915" xr:uid="{AADA88DA-BB25-4B86-A110-49028F214B37}"/>
    <cellStyle name="Normal 7 3 7 2" xfId="1916" xr:uid="{B95A4A71-7B66-441D-B06A-DDFCC1AD4AB6}"/>
    <cellStyle name="Normal 7 3 7 3" xfId="3514" xr:uid="{57D4F089-1B5C-4C49-9FAA-634ABCE1D8B8}"/>
    <cellStyle name="Normal 7 3 7 4" xfId="3515" xr:uid="{C8F56F29-67C4-4982-B758-DAB17F156982}"/>
    <cellStyle name="Normal 7 3 8" xfId="1917" xr:uid="{C3622398-74B3-4C88-B9DE-137C7E641FD4}"/>
    <cellStyle name="Normal 7 3 8 2" xfId="3516" xr:uid="{DAE9A063-20B3-4438-A40A-BA0EF60AF275}"/>
    <cellStyle name="Normal 7 3 8 3" xfId="3517" xr:uid="{0631E94D-B292-48D4-B330-78915580C38D}"/>
    <cellStyle name="Normal 7 3 8 4" xfId="3518" xr:uid="{AB5BBFBA-BBB8-45E6-93C4-575E9F0189A7}"/>
    <cellStyle name="Normal 7 3 9" xfId="3519" xr:uid="{FD61D9ED-AD0D-43C8-A6BA-CFDB4A5BFE02}"/>
    <cellStyle name="Normal 7 4" xfId="145" xr:uid="{A284FAB7-58D1-4B9F-8571-73EA493F72A2}"/>
    <cellStyle name="Normal 7 4 10" xfId="3520" xr:uid="{D1CB1189-6969-45C9-8D0D-80E175CFFD25}"/>
    <cellStyle name="Normal 7 4 11" xfId="3521" xr:uid="{FE88927F-D570-4B57-8498-1A616A060A00}"/>
    <cellStyle name="Normal 7 4 2" xfId="146" xr:uid="{59F73820-DC16-4581-AADE-F84194F08372}"/>
    <cellStyle name="Normal 7 4 2 2" xfId="363" xr:uid="{3535256D-9E5A-416D-B1BE-D70A4EE880BC}"/>
    <cellStyle name="Normal 7 4 2 2 2" xfId="720" xr:uid="{C4915615-BCC1-440C-BA64-663F97B36674}"/>
    <cellStyle name="Normal 7 4 2 2 2 2" xfId="721" xr:uid="{0DE43CC5-900F-4E38-876C-3A9C2495E0E9}"/>
    <cellStyle name="Normal 7 4 2 2 2 2 2" xfId="1918" xr:uid="{BE8B7E28-D7F6-463B-BC15-A86214B9B207}"/>
    <cellStyle name="Normal 7 4 2 2 2 2 3" xfId="3522" xr:uid="{18FC8BA4-5F18-4139-AA3F-642FBBBEF976}"/>
    <cellStyle name="Normal 7 4 2 2 2 2 4" xfId="3523" xr:uid="{5308A110-D004-4F2D-B7EC-09B983FA4871}"/>
    <cellStyle name="Normal 7 4 2 2 2 3" xfId="1919" xr:uid="{19FBAE1D-D942-4677-B9D4-AE27E07CF6F2}"/>
    <cellStyle name="Normal 7 4 2 2 2 3 2" xfId="3524" xr:uid="{3E39AFBF-B5B1-4BD8-A1C3-D78BFC7ED292}"/>
    <cellStyle name="Normal 7 4 2 2 2 3 3" xfId="3525" xr:uid="{0FB651B6-02A7-489A-906A-EB8437C9DE1D}"/>
    <cellStyle name="Normal 7 4 2 2 2 3 4" xfId="3526" xr:uid="{1F00839A-EE63-499E-B234-AF8370271DD2}"/>
    <cellStyle name="Normal 7 4 2 2 2 4" xfId="3527" xr:uid="{A91BBE7C-DFAD-45AF-8A37-F0EED16D72F4}"/>
    <cellStyle name="Normal 7 4 2 2 2 5" xfId="3528" xr:uid="{4E66BFDE-7B4A-465B-8ADD-3D63C4BA0410}"/>
    <cellStyle name="Normal 7 4 2 2 2 6" xfId="3529" xr:uid="{5EE1903C-903F-4E61-B814-0BB8F7A37581}"/>
    <cellStyle name="Normal 7 4 2 2 3" xfId="722" xr:uid="{7D873FA6-1DEA-4634-A2FE-1A5FE68F70A0}"/>
    <cellStyle name="Normal 7 4 2 2 3 2" xfId="1920" xr:uid="{AC0640AC-124B-447C-B053-73D55B66E006}"/>
    <cellStyle name="Normal 7 4 2 2 3 2 2" xfId="3530" xr:uid="{BEE6CC81-013E-4A91-AD70-2172C35491B6}"/>
    <cellStyle name="Normal 7 4 2 2 3 2 3" xfId="3531" xr:uid="{0AD3E4EC-1C34-46CA-908D-B5F02347E19A}"/>
    <cellStyle name="Normal 7 4 2 2 3 2 4" xfId="3532" xr:uid="{FFCCBD1C-02E8-4288-AC78-5CB9AFDC125A}"/>
    <cellStyle name="Normal 7 4 2 2 3 3" xfId="3533" xr:uid="{E8CF7621-2F15-4EDC-B33C-DECBCD870265}"/>
    <cellStyle name="Normal 7 4 2 2 3 4" xfId="3534" xr:uid="{20A8BDF1-32A4-422B-A9C5-98089A765E5D}"/>
    <cellStyle name="Normal 7 4 2 2 3 5" xfId="3535" xr:uid="{DD09D701-6241-4A52-B31D-E08F75AD61AB}"/>
    <cellStyle name="Normal 7 4 2 2 4" xfId="1921" xr:uid="{17E9CFD8-9404-4DD1-BEA7-80396E167F83}"/>
    <cellStyle name="Normal 7 4 2 2 4 2" xfId="3536" xr:uid="{9F96806B-362A-41F2-B555-2DA84A726FD4}"/>
    <cellStyle name="Normal 7 4 2 2 4 3" xfId="3537" xr:uid="{B7AB7CE7-289C-4FE9-BD55-89FEA7805D46}"/>
    <cellStyle name="Normal 7 4 2 2 4 4" xfId="3538" xr:uid="{2EF9F37A-F82E-402D-A924-17B27C06D09C}"/>
    <cellStyle name="Normal 7 4 2 2 5" xfId="3539" xr:uid="{C8A021BD-7FF8-4FB3-A40A-07E7D5F3271A}"/>
    <cellStyle name="Normal 7 4 2 2 5 2" xfId="3540" xr:uid="{4948E49E-BC38-4353-9633-0380843D26CE}"/>
    <cellStyle name="Normal 7 4 2 2 5 3" xfId="3541" xr:uid="{872794AA-E358-45C0-B1FD-9304228BE26A}"/>
    <cellStyle name="Normal 7 4 2 2 5 4" xfId="3542" xr:uid="{AB69AA29-6DEA-46DA-B2BD-A2353B41A6D9}"/>
    <cellStyle name="Normal 7 4 2 2 6" xfId="3543" xr:uid="{77FDFA19-06D0-4BDD-9CBC-C827A2A602AE}"/>
    <cellStyle name="Normal 7 4 2 2 7" xfId="3544" xr:uid="{FB088617-5A73-4C5A-8D45-56F179574180}"/>
    <cellStyle name="Normal 7 4 2 2 8" xfId="3545" xr:uid="{4B009EED-A481-4212-B9C2-DDF2240397B4}"/>
    <cellStyle name="Normal 7 4 2 3" xfId="723" xr:uid="{FCA7BA62-0E99-4F6F-B0A6-CBB1405E9E60}"/>
    <cellStyle name="Normal 7 4 2 3 2" xfId="724" xr:uid="{D69DCBDD-C386-43DD-8F2E-B93E0BB5F963}"/>
    <cellStyle name="Normal 7 4 2 3 2 2" xfId="725" xr:uid="{4791B8CB-9F29-4EC3-8E60-EBAD225BA7CB}"/>
    <cellStyle name="Normal 7 4 2 3 2 3" xfId="3546" xr:uid="{983C9E7E-03F8-4EFB-9475-EE918B635C73}"/>
    <cellStyle name="Normal 7 4 2 3 2 4" xfId="3547" xr:uid="{F1136F43-A39E-4654-96ED-0896177EE9B9}"/>
    <cellStyle name="Normal 7 4 2 3 3" xfId="726" xr:uid="{97F7C7CF-3BCE-4BE7-B9DA-561DA4FDC0C5}"/>
    <cellStyle name="Normal 7 4 2 3 3 2" xfId="3548" xr:uid="{A1FD76A4-F4C6-4941-86A6-D12B7DBA1782}"/>
    <cellStyle name="Normal 7 4 2 3 3 3" xfId="3549" xr:uid="{AFC9EC9B-F69F-49EC-8436-A01056E7EF36}"/>
    <cellStyle name="Normal 7 4 2 3 3 4" xfId="3550" xr:uid="{77A77455-35B2-47F5-8263-9C4EC0696BBF}"/>
    <cellStyle name="Normal 7 4 2 3 4" xfId="3551" xr:uid="{F84E8130-E558-4C75-A4E0-2C685F5C838D}"/>
    <cellStyle name="Normal 7 4 2 3 5" xfId="3552" xr:uid="{A0C88E8A-2F97-4DB0-BB2B-1CBCB1B1ECBA}"/>
    <cellStyle name="Normal 7 4 2 3 6" xfId="3553" xr:uid="{7AF7EC6A-E4F4-41FD-95C8-528A1489F234}"/>
    <cellStyle name="Normal 7 4 2 4" xfId="727" xr:uid="{22C0846C-C753-47F1-B5AB-6B0301DF6E80}"/>
    <cellStyle name="Normal 7 4 2 4 2" xfId="728" xr:uid="{3D63C156-E73A-4105-9735-C3631F1BB8AF}"/>
    <cellStyle name="Normal 7 4 2 4 2 2" xfId="3554" xr:uid="{4A48600F-041C-4F0A-8950-089376E9BAC1}"/>
    <cellStyle name="Normal 7 4 2 4 2 3" xfId="3555" xr:uid="{BA4802F2-031C-4E06-88E1-12140C9F5EC4}"/>
    <cellStyle name="Normal 7 4 2 4 2 4" xfId="3556" xr:uid="{F24F4298-BB95-4552-B3DA-2A75BB89DC36}"/>
    <cellStyle name="Normal 7 4 2 4 3" xfId="3557" xr:uid="{3D047D21-6393-42B0-873B-4230A141203D}"/>
    <cellStyle name="Normal 7 4 2 4 4" xfId="3558" xr:uid="{E487D60E-447F-4EBF-AE76-8761AE2299FF}"/>
    <cellStyle name="Normal 7 4 2 4 5" xfId="3559" xr:uid="{F2972D4F-556A-443B-B51E-58B41D7247D9}"/>
    <cellStyle name="Normal 7 4 2 5" xfId="729" xr:uid="{A41A9101-AFCC-4109-999B-D2324CC33C00}"/>
    <cellStyle name="Normal 7 4 2 5 2" xfId="3560" xr:uid="{AC6FE007-3066-422A-90DB-0F193338A30D}"/>
    <cellStyle name="Normal 7 4 2 5 3" xfId="3561" xr:uid="{BB9ED053-B6BC-4517-B3AC-B541A2D48390}"/>
    <cellStyle name="Normal 7 4 2 5 4" xfId="3562" xr:uid="{74315F9D-11DF-4DD0-919E-F29A09A9D563}"/>
    <cellStyle name="Normal 7 4 2 6" xfId="3563" xr:uid="{5BB8B9B7-76AF-4924-A009-3BADEF01FDB6}"/>
    <cellStyle name="Normal 7 4 2 6 2" xfId="3564" xr:uid="{0BBB0C80-1350-4B5D-AE0C-492ABD655CFA}"/>
    <cellStyle name="Normal 7 4 2 6 3" xfId="3565" xr:uid="{79A6A977-E19E-4531-B53C-4167AEA18F2F}"/>
    <cellStyle name="Normal 7 4 2 6 4" xfId="3566" xr:uid="{930ABECC-D171-4BCD-8133-5C9F996B430B}"/>
    <cellStyle name="Normal 7 4 2 7" xfId="3567" xr:uid="{0D07A022-8FEB-4D12-ACBC-D92B45B60097}"/>
    <cellStyle name="Normal 7 4 2 8" xfId="3568" xr:uid="{8EBBB1CF-BAE2-4306-AF32-D113A6325C86}"/>
    <cellStyle name="Normal 7 4 2 9" xfId="3569" xr:uid="{1AA8185E-AD61-4526-8BCB-6D0E30BCE374}"/>
    <cellStyle name="Normal 7 4 3" xfId="364" xr:uid="{9DF16AD2-FB4D-42C4-9B28-7805980CCF65}"/>
    <cellStyle name="Normal 7 4 3 2" xfId="730" xr:uid="{B6E5415A-D991-4871-BB1C-3BCDF1AB59D9}"/>
    <cellStyle name="Normal 7 4 3 2 2" xfId="731" xr:uid="{9FDD1D7A-FEDA-493E-9293-715EDCA42DB1}"/>
    <cellStyle name="Normal 7 4 3 2 2 2" xfId="1922" xr:uid="{50C88A49-74B2-498C-9B50-5F0D959F22C3}"/>
    <cellStyle name="Normal 7 4 3 2 2 2 2" xfId="1923" xr:uid="{3C92D77F-4860-4C09-81CD-DF4F8F7206AA}"/>
    <cellStyle name="Normal 7 4 3 2 2 3" xfId="1924" xr:uid="{134EFDA9-9767-46CC-B28D-B1995C7DE9B0}"/>
    <cellStyle name="Normal 7 4 3 2 2 4" xfId="3570" xr:uid="{EB10A1C7-ECEC-4514-A981-F656EA2E558D}"/>
    <cellStyle name="Normal 7 4 3 2 3" xfId="1925" xr:uid="{442A50D2-EE0D-4547-BF1D-0F7DD10E8239}"/>
    <cellStyle name="Normal 7 4 3 2 3 2" xfId="1926" xr:uid="{FD187A2B-11D3-454F-8337-8564D2CB0D69}"/>
    <cellStyle name="Normal 7 4 3 2 3 3" xfId="3571" xr:uid="{735F4409-9DE6-40D2-BF03-6ACAA859B623}"/>
    <cellStyle name="Normal 7 4 3 2 3 4" xfId="3572" xr:uid="{B7D0987E-2F28-400F-9299-B467064DDE2D}"/>
    <cellStyle name="Normal 7 4 3 2 4" xfId="1927" xr:uid="{C1213CC5-9025-4327-826D-7B28BFA46FCD}"/>
    <cellStyle name="Normal 7 4 3 2 5" xfId="3573" xr:uid="{456A6385-36F9-4F61-8673-F045F64ADC41}"/>
    <cellStyle name="Normal 7 4 3 2 6" xfId="3574" xr:uid="{1C8EAED9-7C0C-4DA7-A454-7AAA86FFD856}"/>
    <cellStyle name="Normal 7 4 3 3" xfId="732" xr:uid="{3EE3DEFD-A3EA-4E13-BD79-33FF324AC665}"/>
    <cellStyle name="Normal 7 4 3 3 2" xfId="1928" xr:uid="{EEAF9015-DF83-455D-B864-21F49767E57B}"/>
    <cellStyle name="Normal 7 4 3 3 2 2" xfId="1929" xr:uid="{D466F6FA-6F9B-4B02-A24E-FD57E43A9F90}"/>
    <cellStyle name="Normal 7 4 3 3 2 3" xfId="3575" xr:uid="{3370DCAF-8AF5-40B2-99F5-594595D8C003}"/>
    <cellStyle name="Normal 7 4 3 3 2 4" xfId="3576" xr:uid="{D34CFD3B-9B92-44D4-8880-A4FC3ABBCB50}"/>
    <cellStyle name="Normal 7 4 3 3 3" xfId="1930" xr:uid="{908FE53F-A54B-48FA-81CC-C7D8388F4BE9}"/>
    <cellStyle name="Normal 7 4 3 3 4" xfId="3577" xr:uid="{EA520AD9-AA1E-4087-A168-64BF6A8BD7E6}"/>
    <cellStyle name="Normal 7 4 3 3 5" xfId="3578" xr:uid="{EF4B389D-70E6-4989-AEF0-BE4FF0EBE456}"/>
    <cellStyle name="Normal 7 4 3 4" xfId="1931" xr:uid="{55600989-9222-4834-883F-4F84B20BC253}"/>
    <cellStyle name="Normal 7 4 3 4 2" xfId="1932" xr:uid="{68A3AC5D-F688-420E-BAB7-9BAA630139E9}"/>
    <cellStyle name="Normal 7 4 3 4 3" xfId="3579" xr:uid="{8B89B436-3CB4-445E-A7B7-D976E29F593F}"/>
    <cellStyle name="Normal 7 4 3 4 4" xfId="3580" xr:uid="{32C0C308-2586-4F24-9765-B394C6A3AACF}"/>
    <cellStyle name="Normal 7 4 3 5" xfId="1933" xr:uid="{E13A5915-9FFA-4D27-8ADE-C2D503D0FC64}"/>
    <cellStyle name="Normal 7 4 3 5 2" xfId="3581" xr:uid="{77EFA965-E51A-45A8-806C-09696984AA1E}"/>
    <cellStyle name="Normal 7 4 3 5 3" xfId="3582" xr:uid="{A51929D2-BCE7-4B94-85E7-FBB352A837DD}"/>
    <cellStyle name="Normal 7 4 3 5 4" xfId="3583" xr:uid="{0E83053E-E765-431A-BAD3-0F2C24C601FE}"/>
    <cellStyle name="Normal 7 4 3 6" xfId="3584" xr:uid="{1A0FBAE2-6A9A-42B8-8A9C-21CDF200D6F5}"/>
    <cellStyle name="Normal 7 4 3 7" xfId="3585" xr:uid="{0617F950-B9C7-4847-936D-3F85FF6F8BCE}"/>
    <cellStyle name="Normal 7 4 3 8" xfId="3586" xr:uid="{08CDF473-BFD8-47AB-A03E-5003A1FD6FA3}"/>
    <cellStyle name="Normal 7 4 4" xfId="365" xr:uid="{EECDAC09-5F28-4CFA-9CBD-180301A4DB9F}"/>
    <cellStyle name="Normal 7 4 4 2" xfId="733" xr:uid="{FF5267A3-8F69-4874-A54A-6773F410120C}"/>
    <cellStyle name="Normal 7 4 4 2 2" xfId="734" xr:uid="{D7A92F87-2E5E-4006-AC46-F1F8108FC07C}"/>
    <cellStyle name="Normal 7 4 4 2 2 2" xfId="1934" xr:uid="{20BD82F6-30D0-408A-8438-B5A459FED906}"/>
    <cellStyle name="Normal 7 4 4 2 2 3" xfId="3587" xr:uid="{6F8CCA8F-8C22-4EC8-9B3C-C76C66C470D5}"/>
    <cellStyle name="Normal 7 4 4 2 2 4" xfId="3588" xr:uid="{D35D7B44-0423-43CC-8E97-4FE664B00344}"/>
    <cellStyle name="Normal 7 4 4 2 3" xfId="1935" xr:uid="{EFD120B9-C6EA-4B21-9BC3-082B39A5C1A6}"/>
    <cellStyle name="Normal 7 4 4 2 4" xfId="3589" xr:uid="{4B063740-5710-4DA5-BA2B-BB04C8475AAB}"/>
    <cellStyle name="Normal 7 4 4 2 5" xfId="3590" xr:uid="{46E914EB-5063-4CED-81DB-995FACCC89C6}"/>
    <cellStyle name="Normal 7 4 4 3" xfId="735" xr:uid="{1DEBD76F-E3CA-46D9-8A1E-57B5059AF478}"/>
    <cellStyle name="Normal 7 4 4 3 2" xfId="1936" xr:uid="{75F851BE-9ECC-4088-89D1-A3AD10C281C6}"/>
    <cellStyle name="Normal 7 4 4 3 3" xfId="3591" xr:uid="{2C6F2706-D303-45EC-9F7F-3FA6A88838F1}"/>
    <cellStyle name="Normal 7 4 4 3 4" xfId="3592" xr:uid="{E2386825-E7E4-47E0-8774-4D860A725A2A}"/>
    <cellStyle name="Normal 7 4 4 4" xfId="1937" xr:uid="{D28C7AE9-6DEE-4E06-A89D-E3929B58EB3C}"/>
    <cellStyle name="Normal 7 4 4 4 2" xfId="3593" xr:uid="{017990EA-747C-4600-8484-FA804141E4FD}"/>
    <cellStyle name="Normal 7 4 4 4 3" xfId="3594" xr:uid="{20689930-4DDC-49B4-91A9-538CD998EC58}"/>
    <cellStyle name="Normal 7 4 4 4 4" xfId="3595" xr:uid="{37C08950-C0E0-4DE5-8D78-B13317A0F8CF}"/>
    <cellStyle name="Normal 7 4 4 5" xfId="3596" xr:uid="{374A0DD7-4EDC-44C9-88C1-218A92A5A69D}"/>
    <cellStyle name="Normal 7 4 4 6" xfId="3597" xr:uid="{96651205-18A2-4822-BCC8-FE3E55AB390E}"/>
    <cellStyle name="Normal 7 4 4 7" xfId="3598" xr:uid="{E1F9C0DD-95AB-43F9-9958-75D54C909AC1}"/>
    <cellStyle name="Normal 7 4 5" xfId="366" xr:uid="{E0867F75-D268-4DC6-8FE5-CBBEEB1137E0}"/>
    <cellStyle name="Normal 7 4 5 2" xfId="736" xr:uid="{7A674A5C-57C7-4C43-BEDC-11B5BEF8F848}"/>
    <cellStyle name="Normal 7 4 5 2 2" xfId="1938" xr:uid="{B3520A0F-7C2B-49B9-B3E8-10698355A9CF}"/>
    <cellStyle name="Normal 7 4 5 2 3" xfId="3599" xr:uid="{97B31225-37AD-4205-B11F-9101D4E30291}"/>
    <cellStyle name="Normal 7 4 5 2 4" xfId="3600" xr:uid="{3CC0E6A4-F00C-4E59-A0C1-2A37469F8DD9}"/>
    <cellStyle name="Normal 7 4 5 3" xfId="1939" xr:uid="{6E854395-D618-4EC0-BE98-29C5C0E8B86B}"/>
    <cellStyle name="Normal 7 4 5 3 2" xfId="3601" xr:uid="{B9D89443-8154-429B-89EB-B75355259582}"/>
    <cellStyle name="Normal 7 4 5 3 3" xfId="3602" xr:uid="{F97DCA0F-4230-40D4-8621-792F0D29169B}"/>
    <cellStyle name="Normal 7 4 5 3 4" xfId="3603" xr:uid="{C8372EA0-493D-481F-B138-0AAA0D0AF3FA}"/>
    <cellStyle name="Normal 7 4 5 4" xfId="3604" xr:uid="{314572E8-8991-49B1-A961-2F6D18ABEE38}"/>
    <cellStyle name="Normal 7 4 5 5" xfId="3605" xr:uid="{228BB966-9EBD-4706-818F-122987C55288}"/>
    <cellStyle name="Normal 7 4 5 6" xfId="3606" xr:uid="{5680D55E-9C4F-4B65-AC30-5A217118FF3C}"/>
    <cellStyle name="Normal 7 4 6" xfId="737" xr:uid="{6E4070E2-AEC1-42E7-8AB6-BCF4679916CB}"/>
    <cellStyle name="Normal 7 4 6 2" xfId="1940" xr:uid="{FBF2481F-1EEA-4774-86CA-F709BC820824}"/>
    <cellStyle name="Normal 7 4 6 2 2" xfId="3607" xr:uid="{22648DA7-D83D-4211-A0F1-AC23E10378AA}"/>
    <cellStyle name="Normal 7 4 6 2 3" xfId="3608" xr:uid="{A74913E3-EBE3-4D2A-835A-0B01A08AB104}"/>
    <cellStyle name="Normal 7 4 6 2 4" xfId="3609" xr:uid="{831BB79C-5089-48AD-9536-DA5E888DA843}"/>
    <cellStyle name="Normal 7 4 6 3" xfId="3610" xr:uid="{4EE0E01C-F1DB-486A-A826-3CD897ABD9AD}"/>
    <cellStyle name="Normal 7 4 6 4" xfId="3611" xr:uid="{7AB4EA3A-4F06-4345-A9AB-FAA1B76A8881}"/>
    <cellStyle name="Normal 7 4 6 5" xfId="3612" xr:uid="{010A6F5D-B743-4D2B-8199-69123EB3F230}"/>
    <cellStyle name="Normal 7 4 7" xfId="1941" xr:uid="{F2FBEC93-8635-4FA8-972C-133302B2C050}"/>
    <cellStyle name="Normal 7 4 7 2" xfId="3613" xr:uid="{26A53991-6FFF-47C0-B6CA-C80BFF49F949}"/>
    <cellStyle name="Normal 7 4 7 3" xfId="3614" xr:uid="{2C688332-0199-4471-8F5E-CC43717E266F}"/>
    <cellStyle name="Normal 7 4 7 4" xfId="3615" xr:uid="{1CAC3EC8-90A9-4E4D-BB55-BB213BAB48A0}"/>
    <cellStyle name="Normal 7 4 8" xfId="3616" xr:uid="{BA0C2B68-065B-44CB-BE3F-C21730081C85}"/>
    <cellStyle name="Normal 7 4 8 2" xfId="3617" xr:uid="{D3CF3378-6942-4064-B7D7-0842B39F66AA}"/>
    <cellStyle name="Normal 7 4 8 3" xfId="3618" xr:uid="{D2EA2D67-D4EF-487E-9168-0207AA9EAB44}"/>
    <cellStyle name="Normal 7 4 8 4" xfId="3619" xr:uid="{719674A5-D006-4E06-9E53-FC3127F84DDE}"/>
    <cellStyle name="Normal 7 4 9" xfId="3620" xr:uid="{A42551F5-02B8-4B9A-A435-F37FD370A732}"/>
    <cellStyle name="Normal 7 5" xfId="147" xr:uid="{24C8BF91-4B63-4791-A613-9800EEB9C056}"/>
    <cellStyle name="Normal 7 5 2" xfId="148" xr:uid="{4556C4B0-50EA-4F0A-A855-4969424E6E02}"/>
    <cellStyle name="Normal 7 5 2 2" xfId="367" xr:uid="{E3DEAC1D-6B77-4C89-9081-35D2CB2F9623}"/>
    <cellStyle name="Normal 7 5 2 2 2" xfId="738" xr:uid="{6AD854E2-AE80-441F-B9EA-23CCFD00ED26}"/>
    <cellStyle name="Normal 7 5 2 2 2 2" xfId="1942" xr:uid="{3118EB1F-8068-4138-B528-1C8A74F8E6A3}"/>
    <cellStyle name="Normal 7 5 2 2 2 3" xfId="3621" xr:uid="{6A8E24CF-8E72-427D-9EDC-10B50C87F9CB}"/>
    <cellStyle name="Normal 7 5 2 2 2 4" xfId="3622" xr:uid="{2A3C9831-219C-407B-BC7B-E15AEC892113}"/>
    <cellStyle name="Normal 7 5 2 2 3" xfId="1943" xr:uid="{30032B17-A270-4E9D-9AE2-F4A148A29689}"/>
    <cellStyle name="Normal 7 5 2 2 3 2" xfId="3623" xr:uid="{946FB34F-01F2-4357-B5D1-688D59BF6616}"/>
    <cellStyle name="Normal 7 5 2 2 3 3" xfId="3624" xr:uid="{680AD24B-7462-4504-AACD-4D1FC3D59A9D}"/>
    <cellStyle name="Normal 7 5 2 2 3 4" xfId="3625" xr:uid="{AC998AD4-C17F-43E0-92CB-D0A6C76383DD}"/>
    <cellStyle name="Normal 7 5 2 2 4" xfId="3626" xr:uid="{0D433BB7-BFF3-4BE8-A6D1-05D8CD2E8491}"/>
    <cellStyle name="Normal 7 5 2 2 5" xfId="3627" xr:uid="{B78F6D19-D3CE-4543-961B-5C47C2633D62}"/>
    <cellStyle name="Normal 7 5 2 2 6" xfId="3628" xr:uid="{26DA8B1D-0E42-45D8-96B9-6DD22D52F65D}"/>
    <cellStyle name="Normal 7 5 2 3" xfId="739" xr:uid="{6EBC5B93-B40B-4E72-B31D-1673FAEFDB3B}"/>
    <cellStyle name="Normal 7 5 2 3 2" xfId="1944" xr:uid="{1DF8D2CF-3290-4B49-A615-7B8607EA8359}"/>
    <cellStyle name="Normal 7 5 2 3 2 2" xfId="3629" xr:uid="{7942926D-797C-4DB9-9BC5-0BFF842867B4}"/>
    <cellStyle name="Normal 7 5 2 3 2 3" xfId="3630" xr:uid="{ED87A3DA-1AE4-47B0-8CDC-F880B456E703}"/>
    <cellStyle name="Normal 7 5 2 3 2 4" xfId="3631" xr:uid="{D1FFBF19-FC1C-4E18-BF58-102A13C0CF5B}"/>
    <cellStyle name="Normal 7 5 2 3 3" xfId="3632" xr:uid="{6B3393D5-54F9-49AF-9878-272C0F9D4777}"/>
    <cellStyle name="Normal 7 5 2 3 4" xfId="3633" xr:uid="{7CFD10D8-8BF6-44C3-9967-19DFDD4BF8AD}"/>
    <cellStyle name="Normal 7 5 2 3 5" xfId="3634" xr:uid="{5590C306-38F6-4E43-B05A-6F9AC5D0F7AC}"/>
    <cellStyle name="Normal 7 5 2 4" xfId="1945" xr:uid="{8CF0C9D7-3925-49A6-A183-5C669052E752}"/>
    <cellStyle name="Normal 7 5 2 4 2" xfId="3635" xr:uid="{81116F55-DA88-480C-A3A8-4D3719FDDB64}"/>
    <cellStyle name="Normal 7 5 2 4 3" xfId="3636" xr:uid="{B29FB030-1F94-43EC-B6D7-0919FF79EC93}"/>
    <cellStyle name="Normal 7 5 2 4 4" xfId="3637" xr:uid="{72DE76C0-D17F-4858-8D8C-B3AA687A3E39}"/>
    <cellStyle name="Normal 7 5 2 5" xfId="3638" xr:uid="{0ECDDC86-477B-40DB-A72C-F4300FD62387}"/>
    <cellStyle name="Normal 7 5 2 5 2" xfId="3639" xr:uid="{F2F13FBA-5113-48AC-B1A1-AB16D6E9C479}"/>
    <cellStyle name="Normal 7 5 2 5 3" xfId="3640" xr:uid="{CDC5F97E-E3E6-449E-A520-70AE2FC80AB1}"/>
    <cellStyle name="Normal 7 5 2 5 4" xfId="3641" xr:uid="{3725AEF2-4171-4FAC-92A1-336E56863561}"/>
    <cellStyle name="Normal 7 5 2 6" xfId="3642" xr:uid="{55C98FC9-86CD-4133-8C13-3CD9CD48A86E}"/>
    <cellStyle name="Normal 7 5 2 7" xfId="3643" xr:uid="{3157163E-F8DC-49AE-A3E0-7BB1B1B70D7E}"/>
    <cellStyle name="Normal 7 5 2 8" xfId="3644" xr:uid="{E9B37388-7A02-4F21-81E5-CC8CB6E396B5}"/>
    <cellStyle name="Normal 7 5 3" xfId="368" xr:uid="{ED6DB3BC-99B1-4251-A12D-76DB48BB26EB}"/>
    <cellStyle name="Normal 7 5 3 2" xfId="740" xr:uid="{D16BAD4F-188C-4541-9DAA-F1B91ACA4378}"/>
    <cellStyle name="Normal 7 5 3 2 2" xfId="741" xr:uid="{2294485F-D64A-44FD-B82E-221A3B1B01FA}"/>
    <cellStyle name="Normal 7 5 3 2 3" xfId="3645" xr:uid="{63C14520-C6F7-4CA5-99B6-FA621FF849B5}"/>
    <cellStyle name="Normal 7 5 3 2 4" xfId="3646" xr:uid="{416DE562-C20D-4F38-8F30-866B5C380326}"/>
    <cellStyle name="Normal 7 5 3 3" xfId="742" xr:uid="{5BE6F264-2BCB-4E68-8AC6-2DDE287C61BB}"/>
    <cellStyle name="Normal 7 5 3 3 2" xfId="3647" xr:uid="{29897DED-93B4-4E71-9088-2C7C6BF8127F}"/>
    <cellStyle name="Normal 7 5 3 3 3" xfId="3648" xr:uid="{C962A797-23FC-46EB-99D3-AF34F63DBC00}"/>
    <cellStyle name="Normal 7 5 3 3 4" xfId="3649" xr:uid="{9C0CEF15-E4BF-4EFF-BC2D-D982CE2B4B6D}"/>
    <cellStyle name="Normal 7 5 3 4" xfId="3650" xr:uid="{782ACDF5-9239-4186-B469-2F93417D1C31}"/>
    <cellStyle name="Normal 7 5 3 5" xfId="3651" xr:uid="{E515712E-A73A-4926-B6DF-0CB73593CE58}"/>
    <cellStyle name="Normal 7 5 3 6" xfId="3652" xr:uid="{C2348C39-C52F-4D6C-82BC-5FAAF61B366A}"/>
    <cellStyle name="Normal 7 5 4" xfId="369" xr:uid="{F0B7EE94-5FCC-4CA7-AEA7-C14BC13EBE2A}"/>
    <cellStyle name="Normal 7 5 4 2" xfId="743" xr:uid="{7D95B822-F5B2-4534-9DCB-484EB9084682}"/>
    <cellStyle name="Normal 7 5 4 2 2" xfId="3653" xr:uid="{25997252-41D3-4922-99DE-81ABDF9DFEB4}"/>
    <cellStyle name="Normal 7 5 4 2 3" xfId="3654" xr:uid="{46BAA360-E890-41B3-9458-778DE023E656}"/>
    <cellStyle name="Normal 7 5 4 2 4" xfId="3655" xr:uid="{2AC93D6C-21BF-491C-9959-A06D5A8D3ACE}"/>
    <cellStyle name="Normal 7 5 4 3" xfId="3656" xr:uid="{74BE2819-5687-4926-AD3F-AEC6B11A329A}"/>
    <cellStyle name="Normal 7 5 4 4" xfId="3657" xr:uid="{E0677BE3-E740-485F-95DA-9A6F5831DB76}"/>
    <cellStyle name="Normal 7 5 4 5" xfId="3658" xr:uid="{EC9B73EE-38B9-4070-A092-BA391A2ACCF9}"/>
    <cellStyle name="Normal 7 5 5" xfId="744" xr:uid="{04B3165D-169E-41DA-A88A-144F9CFFF1AE}"/>
    <cellStyle name="Normal 7 5 5 2" xfId="3659" xr:uid="{76B71D36-71C9-40DF-BCBA-5B8D099EF504}"/>
    <cellStyle name="Normal 7 5 5 3" xfId="3660" xr:uid="{5370972A-4510-41A5-9762-C18E90663615}"/>
    <cellStyle name="Normal 7 5 5 4" xfId="3661" xr:uid="{E411923D-FC7F-4B9D-8872-77CD5D5A63D3}"/>
    <cellStyle name="Normal 7 5 6" xfId="3662" xr:uid="{6B49C1FF-3873-4826-AA39-3DF95311F923}"/>
    <cellStyle name="Normal 7 5 6 2" xfId="3663" xr:uid="{0D5175AF-4B66-4848-A5E1-A8DAEAC99684}"/>
    <cellStyle name="Normal 7 5 6 3" xfId="3664" xr:uid="{2669FBF4-F833-49E6-996C-9338B24B1500}"/>
    <cellStyle name="Normal 7 5 6 4" xfId="3665" xr:uid="{825C0121-18E9-486D-9942-74A988BD3555}"/>
    <cellStyle name="Normal 7 5 7" xfId="3666" xr:uid="{681A4B7F-5360-4580-BDCA-4C84E07B29D6}"/>
    <cellStyle name="Normal 7 5 8" xfId="3667" xr:uid="{8903A397-E1A8-4F46-B10C-C7DD06A0E6A1}"/>
    <cellStyle name="Normal 7 5 9" xfId="3668" xr:uid="{A740F94A-E4A1-44B2-A16D-BEAA7AAD47B6}"/>
    <cellStyle name="Normal 7 6" xfId="149" xr:uid="{26BD32E5-8D3B-48A6-A16F-1595721BD819}"/>
    <cellStyle name="Normal 7 6 2" xfId="370" xr:uid="{046D010F-A082-4E5A-A995-ABDB519892FE}"/>
    <cellStyle name="Normal 7 6 2 2" xfId="745" xr:uid="{1A0CE008-9102-41F5-9452-B8B1D7734EFC}"/>
    <cellStyle name="Normal 7 6 2 2 2" xfId="1946" xr:uid="{546BBCF2-085C-4DD9-AE86-01FCF64BF618}"/>
    <cellStyle name="Normal 7 6 2 2 2 2" xfId="1947" xr:uid="{22832F91-38D5-44A0-8D88-F348048EB4B7}"/>
    <cellStyle name="Normal 7 6 2 2 3" xfId="1948" xr:uid="{D6C10A0E-D190-49C6-A5BB-F726925B7F90}"/>
    <cellStyle name="Normal 7 6 2 2 4" xfId="3669" xr:uid="{2D5549BB-6D86-402A-A3A9-4C2A4B3C54BE}"/>
    <cellStyle name="Normal 7 6 2 3" xfId="1949" xr:uid="{F9C34625-4FE0-4E72-AAB2-6D38FE604935}"/>
    <cellStyle name="Normal 7 6 2 3 2" xfId="1950" xr:uid="{40222B17-A7E8-4904-AF34-2518470C53AD}"/>
    <cellStyle name="Normal 7 6 2 3 3" xfId="3670" xr:uid="{29468870-B137-4F30-BA1B-C801F56601E1}"/>
    <cellStyle name="Normal 7 6 2 3 4" xfId="3671" xr:uid="{4FAFC717-B388-45DD-BF6D-FF506DB5DF6A}"/>
    <cellStyle name="Normal 7 6 2 4" xfId="1951" xr:uid="{29E5705C-10D7-47AE-A364-24071E76AB3E}"/>
    <cellStyle name="Normal 7 6 2 5" xfId="3672" xr:uid="{BDEFFCFE-C704-4284-B5EF-1CC6B50F922F}"/>
    <cellStyle name="Normal 7 6 2 6" xfId="3673" xr:uid="{23C07B55-93B7-4B88-B034-5AA2FA67DC76}"/>
    <cellStyle name="Normal 7 6 3" xfId="746" xr:uid="{42E526C5-4AEA-43FA-8CD2-C90C5A3ABDC3}"/>
    <cellStyle name="Normal 7 6 3 2" xfId="1952" xr:uid="{00BFA6D6-2522-4F57-8ED7-59842AA454DE}"/>
    <cellStyle name="Normal 7 6 3 2 2" xfId="1953" xr:uid="{2C84350F-BC81-410C-95C4-45B0F27A2E4C}"/>
    <cellStyle name="Normal 7 6 3 2 3" xfId="3674" xr:uid="{8FDD040D-1F77-475D-ADC4-0E3410BF371C}"/>
    <cellStyle name="Normal 7 6 3 2 4" xfId="3675" xr:uid="{4391141D-8768-41F8-AC5E-5C7BC4F87F64}"/>
    <cellStyle name="Normal 7 6 3 3" xfId="1954" xr:uid="{5F997106-DA79-4104-8A6B-468AC84C85F5}"/>
    <cellStyle name="Normal 7 6 3 4" xfId="3676" xr:uid="{A8C4BBA9-D175-49C8-847A-0F3735170632}"/>
    <cellStyle name="Normal 7 6 3 5" xfId="3677" xr:uid="{482E5374-84E9-4F54-B1E8-4EFDE08F28F9}"/>
    <cellStyle name="Normal 7 6 4" xfId="1955" xr:uid="{A23F7701-7C16-4B5A-8120-C32F50E7600F}"/>
    <cellStyle name="Normal 7 6 4 2" xfId="1956" xr:uid="{D87528E0-80A2-4999-87AB-E880C45C99D9}"/>
    <cellStyle name="Normal 7 6 4 3" xfId="3678" xr:uid="{2164D95D-A9CB-4AF2-A68F-878192012EA3}"/>
    <cellStyle name="Normal 7 6 4 4" xfId="3679" xr:uid="{2496856D-8E6B-413B-A638-05996D0A8857}"/>
    <cellStyle name="Normal 7 6 5" xfId="1957" xr:uid="{9C59006E-0A45-40C3-92E5-5EF32993FA01}"/>
    <cellStyle name="Normal 7 6 5 2" xfId="3680" xr:uid="{2073AE10-20BD-41E8-BD23-03FF772D489E}"/>
    <cellStyle name="Normal 7 6 5 3" xfId="3681" xr:uid="{B6303973-370B-4247-82E6-7CC1461C2FBA}"/>
    <cellStyle name="Normal 7 6 5 4" xfId="3682" xr:uid="{868FC379-59CD-4E81-B26D-1DC0D6C3D137}"/>
    <cellStyle name="Normal 7 6 6" xfId="3683" xr:uid="{9E977F63-440A-460B-9DD7-B4F3E4E7B7EF}"/>
    <cellStyle name="Normal 7 6 7" xfId="3684" xr:uid="{F6239F63-B75C-41E4-93A6-49640BDC06CB}"/>
    <cellStyle name="Normal 7 6 8" xfId="3685" xr:uid="{7B460046-A089-4B3D-8F4A-51A2A9F22B88}"/>
    <cellStyle name="Normal 7 7" xfId="371" xr:uid="{05741AE0-3F32-4532-BD76-1F2C61FF22CE}"/>
    <cellStyle name="Normal 7 7 2" xfId="747" xr:uid="{4059D45F-4000-4EAA-8467-2904EDF58995}"/>
    <cellStyle name="Normal 7 7 2 2" xfId="748" xr:uid="{AA72508F-42E6-444A-9052-92513DFE9605}"/>
    <cellStyle name="Normal 7 7 2 2 2" xfId="1958" xr:uid="{21E556C8-5B5C-4F72-9378-D1776B151715}"/>
    <cellStyle name="Normal 7 7 2 2 3" xfId="3686" xr:uid="{F5ACE72C-469E-4305-8284-14EBE71CCD09}"/>
    <cellStyle name="Normal 7 7 2 2 4" xfId="3687" xr:uid="{CCAE13FE-F02E-4795-A748-42D3DFCCF191}"/>
    <cellStyle name="Normal 7 7 2 3" xfId="1959" xr:uid="{2FD82802-D078-49CA-A097-D0785005565A}"/>
    <cellStyle name="Normal 7 7 2 4" xfId="3688" xr:uid="{71B603E5-66F3-4503-BA68-5D8F9F08980F}"/>
    <cellStyle name="Normal 7 7 2 5" xfId="3689" xr:uid="{B2D1A24B-1F85-4E3D-9676-EF678230441C}"/>
    <cellStyle name="Normal 7 7 3" xfId="749" xr:uid="{EDA07C9E-5FA2-4C8E-912C-3C6311836E00}"/>
    <cellStyle name="Normal 7 7 3 2" xfId="1960" xr:uid="{BD8DD687-86C5-45FD-972E-CAB4456F5461}"/>
    <cellStyle name="Normal 7 7 3 3" xfId="3690" xr:uid="{F722FCE7-EE7B-4F92-BFD6-7B2214D5E9E9}"/>
    <cellStyle name="Normal 7 7 3 4" xfId="3691" xr:uid="{6CA4F75B-91E7-4530-AB63-5DC08FC93290}"/>
    <cellStyle name="Normal 7 7 4" xfId="1961" xr:uid="{5C6B1BA2-AFFA-41C3-A1CF-D99F7A76CE3C}"/>
    <cellStyle name="Normal 7 7 4 2" xfId="3692" xr:uid="{F8C35F81-923C-4F03-86BB-904F88D5A991}"/>
    <cellStyle name="Normal 7 7 4 3" xfId="3693" xr:uid="{0A01E273-248B-4AD6-AAD2-EC2BD0779F91}"/>
    <cellStyle name="Normal 7 7 4 4" xfId="3694" xr:uid="{F54D57C6-6F7A-4C2D-8539-577721AC3E33}"/>
    <cellStyle name="Normal 7 7 5" xfId="3695" xr:uid="{DBABAE8D-572E-4A54-921C-6148E760DD70}"/>
    <cellStyle name="Normal 7 7 6" xfId="3696" xr:uid="{AC0A61A9-2606-47C8-B91F-DC42D30CB592}"/>
    <cellStyle name="Normal 7 7 7" xfId="3697" xr:uid="{D71A313D-78EF-4772-94E9-CD4C90167C37}"/>
    <cellStyle name="Normal 7 8" xfId="372" xr:uid="{CD8799C6-10D1-4D5C-9148-39D98BE04D53}"/>
    <cellStyle name="Normal 7 8 2" xfId="750" xr:uid="{556FF313-7DEF-4BC7-B943-ADFE10B5142C}"/>
    <cellStyle name="Normal 7 8 2 2" xfId="1962" xr:uid="{FAB20CA8-AC59-407A-BB5E-421B09AE1F6E}"/>
    <cellStyle name="Normal 7 8 2 3" xfId="3698" xr:uid="{482A6708-0D91-4AD0-B4EF-EE5C24A988EB}"/>
    <cellStyle name="Normal 7 8 2 4" xfId="3699" xr:uid="{18B6ADA9-F4DF-4583-B60D-3DD192AD6C0C}"/>
    <cellStyle name="Normal 7 8 3" xfId="1963" xr:uid="{331A0134-B677-43FB-B539-65D26CE3E7F4}"/>
    <cellStyle name="Normal 7 8 3 2" xfId="3700" xr:uid="{2F138EE2-44D1-4B12-991D-F5AFE3757CCF}"/>
    <cellStyle name="Normal 7 8 3 3" xfId="3701" xr:uid="{48A95311-C0BF-42AF-8558-AA606ABAB8B6}"/>
    <cellStyle name="Normal 7 8 3 4" xfId="3702" xr:uid="{28D23131-6B53-41EC-8EAF-DA0421E5E635}"/>
    <cellStyle name="Normal 7 8 4" xfId="3703" xr:uid="{A8B24F1D-D6AC-40C7-B723-75321022152D}"/>
    <cellStyle name="Normal 7 8 5" xfId="3704" xr:uid="{EFFC4167-C1CC-4742-B008-11F30FDC4BF1}"/>
    <cellStyle name="Normal 7 8 6" xfId="3705" xr:uid="{F79869CA-EA06-4419-BD27-1C27C2DC407E}"/>
    <cellStyle name="Normal 7 9" xfId="373" xr:uid="{FF72631F-928D-4370-884C-100F854C33FC}"/>
    <cellStyle name="Normal 7 9 2" xfId="1964" xr:uid="{0E196B4F-EF81-4D14-B31B-0B7A5712CDCD}"/>
    <cellStyle name="Normal 7 9 2 2" xfId="3706" xr:uid="{7F0DF218-2E30-4891-9A7C-07CCC2E5F455}"/>
    <cellStyle name="Normal 7 9 2 2 2" xfId="4408" xr:uid="{8C09C78B-A94B-4571-90C8-EF5E08AF60BC}"/>
    <cellStyle name="Normal 7 9 2 2 3" xfId="4687" xr:uid="{4B518C36-7749-477D-AE75-7AB40503D77F}"/>
    <cellStyle name="Normal 7 9 2 3" xfId="3707" xr:uid="{9852B71F-A455-4A3E-A58D-D16E0E827DB6}"/>
    <cellStyle name="Normal 7 9 2 4" xfId="3708" xr:uid="{DA8CE6BF-849C-414D-86B2-4C3D37DD7FC9}"/>
    <cellStyle name="Normal 7 9 3" xfId="3709" xr:uid="{7FE7522E-BF1D-4C06-A35A-043C1F9D9BA4}"/>
    <cellStyle name="Normal 7 9 3 2" xfId="5346" xr:uid="{C001B124-A1E4-4D3F-A1C4-3F4CA78D2091}"/>
    <cellStyle name="Normal 7 9 4" xfId="3710" xr:uid="{058D3A0A-F0D6-4D33-96FA-C33E2B7CE086}"/>
    <cellStyle name="Normal 7 9 4 2" xfId="4578" xr:uid="{E9997833-DDD5-4088-8E33-CC0D4AD0F68A}"/>
    <cellStyle name="Normal 7 9 4 3" xfId="4688" xr:uid="{B96B9548-2706-42E8-9A96-D71C3DFED299}"/>
    <cellStyle name="Normal 7 9 4 4" xfId="4607" xr:uid="{355D78E8-C4E4-4F4E-B2E9-C72DDD164922}"/>
    <cellStyle name="Normal 7 9 5" xfId="3711" xr:uid="{8F9D820C-D5C4-4156-B2BC-4DD4508D396D}"/>
    <cellStyle name="Normal 8" xfId="76" xr:uid="{31D88759-0198-472C-9A16-13F3B61DCB3E}"/>
    <cellStyle name="Normal 8 10" xfId="1965" xr:uid="{D0C26CF9-E66D-4FBA-8F09-7C852D105A12}"/>
    <cellStyle name="Normal 8 10 2" xfId="3712" xr:uid="{8B51390A-B3B2-4687-985B-26CC68A8F3AC}"/>
    <cellStyle name="Normal 8 10 3" xfId="3713" xr:uid="{ED87A5E4-B9BB-4B01-A1EE-3180F2D165BF}"/>
    <cellStyle name="Normal 8 10 4" xfId="3714" xr:uid="{56801F95-C788-481E-99C6-CAECF148E513}"/>
    <cellStyle name="Normal 8 11" xfId="3715" xr:uid="{C48C1880-6385-43CA-9126-BE9FE78EF45B}"/>
    <cellStyle name="Normal 8 11 2" xfId="3716" xr:uid="{50AE30F8-B4F4-438C-86D4-480AA9F42AD6}"/>
    <cellStyle name="Normal 8 11 3" xfId="3717" xr:uid="{D03B20CD-7BAB-4A28-9B48-502AAF8F3844}"/>
    <cellStyle name="Normal 8 11 4" xfId="3718" xr:uid="{C7C18E15-0D9F-46C9-8E1F-70ABD29366BB}"/>
    <cellStyle name="Normal 8 12" xfId="3719" xr:uid="{FA80944E-E4D6-4991-8DF5-E1B775FAFA11}"/>
    <cellStyle name="Normal 8 12 2" xfId="3720" xr:uid="{3D58C920-BA67-4EE5-9E81-E46B83D425A9}"/>
    <cellStyle name="Normal 8 13" xfId="3721" xr:uid="{55D64063-A3D7-4131-918C-DE205EEA9021}"/>
    <cellStyle name="Normal 8 14" xfId="3722" xr:uid="{A1CB6E26-DF06-4F5D-A3C9-615717BF32B8}"/>
    <cellStyle name="Normal 8 15" xfId="3723" xr:uid="{69F60226-5893-43ED-BBFB-232CF0104E99}"/>
    <cellStyle name="Normal 8 2" xfId="150" xr:uid="{BFDB0364-DFFB-4EF2-B0DF-ECCDC9E48F2B}"/>
    <cellStyle name="Normal 8 2 10" xfId="3724" xr:uid="{D7DCD59C-5AD0-4CF3-8717-41CAB69916AC}"/>
    <cellStyle name="Normal 8 2 11" xfId="3725" xr:uid="{55E436BE-9D03-4C94-99F2-3B16B6ECF280}"/>
    <cellStyle name="Normal 8 2 2" xfId="151" xr:uid="{1D052C95-5353-4CA7-9751-334B29272E93}"/>
    <cellStyle name="Normal 8 2 2 2" xfId="152" xr:uid="{E7AB582D-4F8C-4D2F-A648-A2745A425DAE}"/>
    <cellStyle name="Normal 8 2 2 2 2" xfId="374" xr:uid="{96FADF47-B525-4F24-A6C1-977CDBB922E6}"/>
    <cellStyle name="Normal 8 2 2 2 2 2" xfId="751" xr:uid="{917A5514-4E44-4DAC-A8FE-62F96E80776B}"/>
    <cellStyle name="Normal 8 2 2 2 2 2 2" xfId="752" xr:uid="{FB8AFE58-9EB8-4E80-A482-65C456D2BC96}"/>
    <cellStyle name="Normal 8 2 2 2 2 2 2 2" xfId="1966" xr:uid="{03BBD79E-9CB0-4011-A6F9-964A11EF9B1B}"/>
    <cellStyle name="Normal 8 2 2 2 2 2 2 2 2" xfId="1967" xr:uid="{F9E8B95F-8555-4DF1-9E7B-58B8CDA9FF4C}"/>
    <cellStyle name="Normal 8 2 2 2 2 2 2 3" xfId="1968" xr:uid="{9B0B82D3-C169-46ED-916E-B016F05DB2B4}"/>
    <cellStyle name="Normal 8 2 2 2 2 2 3" xfId="1969" xr:uid="{115AFEF9-DDA9-4582-9CF0-E7539442EDCD}"/>
    <cellStyle name="Normal 8 2 2 2 2 2 3 2" xfId="1970" xr:uid="{098839F6-5D35-4661-AD5A-456F757E449E}"/>
    <cellStyle name="Normal 8 2 2 2 2 2 4" xfId="1971" xr:uid="{64C874B3-48B4-4ED9-8283-CCC8F281F167}"/>
    <cellStyle name="Normal 8 2 2 2 2 3" xfId="753" xr:uid="{2DD38EF8-BF8F-4080-A3AF-56DD511E254E}"/>
    <cellStyle name="Normal 8 2 2 2 2 3 2" xfId="1972" xr:uid="{179B3AB5-206E-4B9A-909D-7635A593BA23}"/>
    <cellStyle name="Normal 8 2 2 2 2 3 2 2" xfId="1973" xr:uid="{78E8B23D-ABAC-4B8B-B2A1-DC61A9C640CE}"/>
    <cellStyle name="Normal 8 2 2 2 2 3 3" xfId="1974" xr:uid="{CE3EA6D4-C555-4C90-B0C6-4527495569C8}"/>
    <cellStyle name="Normal 8 2 2 2 2 3 4" xfId="3726" xr:uid="{3BA9A49A-750B-4B86-B720-97615B6CAC9A}"/>
    <cellStyle name="Normal 8 2 2 2 2 4" xfId="1975" xr:uid="{0CA0D010-6222-402B-B138-3668D092E1A8}"/>
    <cellStyle name="Normal 8 2 2 2 2 4 2" xfId="1976" xr:uid="{D38D3C96-B147-46CF-B252-20657BE92218}"/>
    <cellStyle name="Normal 8 2 2 2 2 5" xfId="1977" xr:uid="{733C0901-058E-41F1-9433-885F33BE00E1}"/>
    <cellStyle name="Normal 8 2 2 2 2 6" xfId="3727" xr:uid="{70C362A0-9690-4FE9-ABBE-F5B8BA9C6C1B}"/>
    <cellStyle name="Normal 8 2 2 2 3" xfId="375" xr:uid="{E359538C-9975-4DD8-9855-1AB29BDF57A3}"/>
    <cellStyle name="Normal 8 2 2 2 3 2" xfId="754" xr:uid="{AC11973A-B2BD-4624-88B8-FF58F81BAED7}"/>
    <cellStyle name="Normal 8 2 2 2 3 2 2" xfId="755" xr:uid="{8A0D0DDD-1E3E-4F0D-A990-87BCAFBC6657}"/>
    <cellStyle name="Normal 8 2 2 2 3 2 2 2" xfId="1978" xr:uid="{1C21C3F8-8FE2-4B68-9618-90D865113E13}"/>
    <cellStyle name="Normal 8 2 2 2 3 2 2 2 2" xfId="1979" xr:uid="{EAD399F2-5E50-437D-BEF7-E228D57316AC}"/>
    <cellStyle name="Normal 8 2 2 2 3 2 2 3" xfId="1980" xr:uid="{4F02FE36-6609-4D6C-9693-A95341B06AA0}"/>
    <cellStyle name="Normal 8 2 2 2 3 2 3" xfId="1981" xr:uid="{2ED74A35-8883-4C59-B4C2-ED34D3A811D6}"/>
    <cellStyle name="Normal 8 2 2 2 3 2 3 2" xfId="1982" xr:uid="{B884082E-D1B1-495A-985F-325E0E675F35}"/>
    <cellStyle name="Normal 8 2 2 2 3 2 4" xfId="1983" xr:uid="{C4ACEC61-3A64-4553-9900-1B80DB2F6FE2}"/>
    <cellStyle name="Normal 8 2 2 2 3 3" xfId="756" xr:uid="{C9AFCE6E-C09E-44A5-A9D0-6016275081F0}"/>
    <cellStyle name="Normal 8 2 2 2 3 3 2" xfId="1984" xr:uid="{D43FA033-26B7-460B-94E1-463C5C4BA607}"/>
    <cellStyle name="Normal 8 2 2 2 3 3 2 2" xfId="1985" xr:uid="{B2452064-5A02-416C-B76D-3471423CAB17}"/>
    <cellStyle name="Normal 8 2 2 2 3 3 3" xfId="1986" xr:uid="{F7552928-F9B6-499E-BF63-6BC50973D60B}"/>
    <cellStyle name="Normal 8 2 2 2 3 4" xfId="1987" xr:uid="{073C482A-32FD-4D30-84FF-396BF4D1D962}"/>
    <cellStyle name="Normal 8 2 2 2 3 4 2" xfId="1988" xr:uid="{8074B643-546A-46C2-821B-896BC4ECA748}"/>
    <cellStyle name="Normal 8 2 2 2 3 5" xfId="1989" xr:uid="{33EF8EB9-8044-474F-B4AF-5537C5B93E03}"/>
    <cellStyle name="Normal 8 2 2 2 4" xfId="757" xr:uid="{F3641D02-216E-47FD-97BF-2671EF421E18}"/>
    <cellStyle name="Normal 8 2 2 2 4 2" xfId="758" xr:uid="{6BA20F56-31B8-470D-89D7-A3F6C6C50648}"/>
    <cellStyle name="Normal 8 2 2 2 4 2 2" xfId="1990" xr:uid="{2CD7E0D6-E746-48AE-98C9-4BA8DCAE50EF}"/>
    <cellStyle name="Normal 8 2 2 2 4 2 2 2" xfId="1991" xr:uid="{BDF84BF8-EDAB-40D5-B1E8-1D2D5540C8FA}"/>
    <cellStyle name="Normal 8 2 2 2 4 2 3" xfId="1992" xr:uid="{23E5BC57-32CE-4DA3-A9E3-21FB90F6FDC2}"/>
    <cellStyle name="Normal 8 2 2 2 4 3" xfId="1993" xr:uid="{5306D8A8-30B0-4B29-B4AA-D451190B1467}"/>
    <cellStyle name="Normal 8 2 2 2 4 3 2" xfId="1994" xr:uid="{3ADA5931-8A47-48E1-8851-6B9D28CC483C}"/>
    <cellStyle name="Normal 8 2 2 2 4 4" xfId="1995" xr:uid="{26816E6A-76B4-4B3F-8299-E31E3988A238}"/>
    <cellStyle name="Normal 8 2 2 2 5" xfId="759" xr:uid="{319EAC49-91CC-41D8-B5C6-BD8616173D15}"/>
    <cellStyle name="Normal 8 2 2 2 5 2" xfId="1996" xr:uid="{10F1D249-1386-4A04-B6EB-28A62F940FD1}"/>
    <cellStyle name="Normal 8 2 2 2 5 2 2" xfId="1997" xr:uid="{E2FC9062-6994-43A8-8455-061DECACFFF0}"/>
    <cellStyle name="Normal 8 2 2 2 5 3" xfId="1998" xr:uid="{8537AB14-79DE-432B-8563-DDDA1F5097F6}"/>
    <cellStyle name="Normal 8 2 2 2 5 4" xfId="3728" xr:uid="{DA47C9C0-6A27-4B3D-9DB2-E2079C60C587}"/>
    <cellStyle name="Normal 8 2 2 2 6" xfId="1999" xr:uid="{62E0390D-15F6-478F-8017-01E062001DDD}"/>
    <cellStyle name="Normal 8 2 2 2 6 2" xfId="2000" xr:uid="{F776AAD7-ACFD-4CD9-AE16-C0531965B4FB}"/>
    <cellStyle name="Normal 8 2 2 2 7" xfId="2001" xr:uid="{899E272C-BDB5-4FB6-BA8D-54AED2E6033D}"/>
    <cellStyle name="Normal 8 2 2 2 8" xfId="3729" xr:uid="{FC5C0BA5-F2BE-4DF0-A275-493C731EE116}"/>
    <cellStyle name="Normal 8 2 2 3" xfId="376" xr:uid="{7E6E555A-20F1-40E7-9231-4CED5D8C3655}"/>
    <cellStyle name="Normal 8 2 2 3 2" xfId="760" xr:uid="{69D07B40-5D0F-45AE-A242-6410CBA0911C}"/>
    <cellStyle name="Normal 8 2 2 3 2 2" xfId="761" xr:uid="{ED321572-5AB4-4338-8CE0-538090C1267C}"/>
    <cellStyle name="Normal 8 2 2 3 2 2 2" xfId="2002" xr:uid="{C6D4AE5D-D7B0-4413-BBD0-2FF44C0EE3EC}"/>
    <cellStyle name="Normal 8 2 2 3 2 2 2 2" xfId="2003" xr:uid="{55151727-C4C8-4086-9093-3B4F8C0641CE}"/>
    <cellStyle name="Normal 8 2 2 3 2 2 3" xfId="2004" xr:uid="{C17E464E-464D-48AF-A2D3-B3EB61E07A8D}"/>
    <cellStyle name="Normal 8 2 2 3 2 3" xfId="2005" xr:uid="{D23C8217-1622-4ACE-912E-249C584F20F2}"/>
    <cellStyle name="Normal 8 2 2 3 2 3 2" xfId="2006" xr:uid="{57BF05A6-8CEA-433D-A6FF-D49130622FB5}"/>
    <cellStyle name="Normal 8 2 2 3 2 4" xfId="2007" xr:uid="{2B098AD7-F704-48EB-B448-C7C19E095953}"/>
    <cellStyle name="Normal 8 2 2 3 3" xfId="762" xr:uid="{842405AB-CCE4-436E-A26C-88C869967396}"/>
    <cellStyle name="Normal 8 2 2 3 3 2" xfId="2008" xr:uid="{5A2C519D-B9CF-4F0B-9802-EBCD7F08636C}"/>
    <cellStyle name="Normal 8 2 2 3 3 2 2" xfId="2009" xr:uid="{A52A22F0-D05F-4A9D-8A9A-5ED0E348E965}"/>
    <cellStyle name="Normal 8 2 2 3 3 3" xfId="2010" xr:uid="{A7621094-58BF-44FA-9B94-BD12F7CB0A2A}"/>
    <cellStyle name="Normal 8 2 2 3 3 4" xfId="3730" xr:uid="{4E61C5B5-2543-4255-9B8A-285B1805C346}"/>
    <cellStyle name="Normal 8 2 2 3 4" xfId="2011" xr:uid="{890F479F-C340-4BF4-88A4-995F6AAE0E7E}"/>
    <cellStyle name="Normal 8 2 2 3 4 2" xfId="2012" xr:uid="{71DDEC63-E58A-48DD-8B51-A5FEE10601B3}"/>
    <cellStyle name="Normal 8 2 2 3 5" xfId="2013" xr:uid="{FE925F33-0837-4271-99BF-3E949C51E3B9}"/>
    <cellStyle name="Normal 8 2 2 3 6" xfId="3731" xr:uid="{FED489D9-63CE-4FDC-8F87-EF1FDD09F75C}"/>
    <cellStyle name="Normal 8 2 2 4" xfId="377" xr:uid="{CA753847-09F4-47FA-93EB-F9B60B6AC156}"/>
    <cellStyle name="Normal 8 2 2 4 2" xfId="763" xr:uid="{49111454-2786-433F-86E9-249C32134F1F}"/>
    <cellStyle name="Normal 8 2 2 4 2 2" xfId="764" xr:uid="{0F7B3844-24EB-481D-8E08-F1A2A119CDA5}"/>
    <cellStyle name="Normal 8 2 2 4 2 2 2" xfId="2014" xr:uid="{4A870376-0BA3-4DED-83DB-188F0C52B9B2}"/>
    <cellStyle name="Normal 8 2 2 4 2 2 2 2" xfId="2015" xr:uid="{18E9DA13-F2F7-4B42-B964-9DBE20580FC4}"/>
    <cellStyle name="Normal 8 2 2 4 2 2 3" xfId="2016" xr:uid="{838BB11D-8A1C-4650-814F-E5973126E015}"/>
    <cellStyle name="Normal 8 2 2 4 2 3" xfId="2017" xr:uid="{511D290A-FC40-43D5-A0FE-2C479F48A026}"/>
    <cellStyle name="Normal 8 2 2 4 2 3 2" xfId="2018" xr:uid="{65E8485A-BC9F-4697-90C8-4AF1BCDD4DC0}"/>
    <cellStyle name="Normal 8 2 2 4 2 4" xfId="2019" xr:uid="{2931E522-E85B-452B-BBA3-31847743E029}"/>
    <cellStyle name="Normal 8 2 2 4 3" xfId="765" xr:uid="{6FE75EED-CD9A-4811-AC20-6AEF904E9F82}"/>
    <cellStyle name="Normal 8 2 2 4 3 2" xfId="2020" xr:uid="{9DBFD49E-2B13-4978-8C9E-950EACC3CBE3}"/>
    <cellStyle name="Normal 8 2 2 4 3 2 2" xfId="2021" xr:uid="{B6B1E8BB-DB11-4003-8BB8-CF6F34B26AE8}"/>
    <cellStyle name="Normal 8 2 2 4 3 3" xfId="2022" xr:uid="{6C438341-B620-46EA-BDA7-DBD3837AF336}"/>
    <cellStyle name="Normal 8 2 2 4 4" xfId="2023" xr:uid="{B8FD168D-C021-43D6-898B-D2FBB4605F13}"/>
    <cellStyle name="Normal 8 2 2 4 4 2" xfId="2024" xr:uid="{997B9300-6449-4356-9214-C0CD86F905EE}"/>
    <cellStyle name="Normal 8 2 2 4 5" xfId="2025" xr:uid="{EEAA4F51-AF58-4F72-A0FE-A60E87686683}"/>
    <cellStyle name="Normal 8 2 2 5" xfId="378" xr:uid="{38DBBC5B-34FA-482F-B707-4DE981622E4F}"/>
    <cellStyle name="Normal 8 2 2 5 2" xfId="766" xr:uid="{D82A30EC-E28F-4208-9C2B-B31459F548B1}"/>
    <cellStyle name="Normal 8 2 2 5 2 2" xfId="2026" xr:uid="{A337C3A4-F3FB-4BE7-8FE6-D07295EEC22F}"/>
    <cellStyle name="Normal 8 2 2 5 2 2 2" xfId="2027" xr:uid="{84C0EF83-545E-40E1-83F9-255C835C18F3}"/>
    <cellStyle name="Normal 8 2 2 5 2 3" xfId="2028" xr:uid="{BD3F46BD-1210-48B4-9B33-7441D0E73587}"/>
    <cellStyle name="Normal 8 2 2 5 3" xfId="2029" xr:uid="{87DFCB11-321B-439E-BA2B-0E371654B2E7}"/>
    <cellStyle name="Normal 8 2 2 5 3 2" xfId="2030" xr:uid="{CD15AEC3-F1B1-40AD-AD93-DC5D834041FB}"/>
    <cellStyle name="Normal 8 2 2 5 4" xfId="2031" xr:uid="{A1AECACD-A58B-4A22-82E6-F54C7F0CA1EF}"/>
    <cellStyle name="Normal 8 2 2 6" xfId="767" xr:uid="{2D50AEA0-0707-474D-8FAC-E87CED3B0720}"/>
    <cellStyle name="Normal 8 2 2 6 2" xfId="2032" xr:uid="{7EB39F11-8A9B-4741-9CB2-2B40DE819A2D}"/>
    <cellStyle name="Normal 8 2 2 6 2 2" xfId="2033" xr:uid="{6F9C6788-4C79-4565-BFFF-D4F479D9BC23}"/>
    <cellStyle name="Normal 8 2 2 6 3" xfId="2034" xr:uid="{0EDC9225-46FA-4DD9-B7FA-3A8C462E8D77}"/>
    <cellStyle name="Normal 8 2 2 6 4" xfId="3732" xr:uid="{CE780B56-F9E4-49F4-A53C-3C62D67E34BA}"/>
    <cellStyle name="Normal 8 2 2 7" xfId="2035" xr:uid="{A0C7BE4E-F23C-488C-937D-7CF1F9D358FA}"/>
    <cellStyle name="Normal 8 2 2 7 2" xfId="2036" xr:uid="{E34F9418-3003-4852-AAD8-E05532F4A316}"/>
    <cellStyle name="Normal 8 2 2 8" xfId="2037" xr:uid="{74468C36-3D64-4F63-B0DD-7CFD6AE8D98A}"/>
    <cellStyle name="Normal 8 2 2 9" xfId="3733" xr:uid="{C1566F54-F264-4E78-B613-679C09CC7706}"/>
    <cellStyle name="Normal 8 2 3" xfId="153" xr:uid="{9D594DCE-04BD-43FB-AF5A-063EC8E881AE}"/>
    <cellStyle name="Normal 8 2 3 2" xfId="154" xr:uid="{E8F74122-5DCC-4750-9FD1-2F4AFCE628B8}"/>
    <cellStyle name="Normal 8 2 3 2 2" xfId="768" xr:uid="{3B817B73-8501-48D5-91BE-AAC3357EE917}"/>
    <cellStyle name="Normal 8 2 3 2 2 2" xfId="769" xr:uid="{EC3EBDB7-82F1-4295-A24C-3D565D3F51A5}"/>
    <cellStyle name="Normal 8 2 3 2 2 2 2" xfId="2038" xr:uid="{F5DD6154-1B74-4EBF-8CCA-E6EA66DF8694}"/>
    <cellStyle name="Normal 8 2 3 2 2 2 2 2" xfId="2039" xr:uid="{307C2E10-8F8B-4D05-AA1F-50DBCD9D5A64}"/>
    <cellStyle name="Normal 8 2 3 2 2 2 3" xfId="2040" xr:uid="{0D4FC13B-3902-4191-84F4-D197AB50F227}"/>
    <cellStyle name="Normal 8 2 3 2 2 3" xfId="2041" xr:uid="{77B2D68E-70DD-4AF3-8F6D-662ADD00C845}"/>
    <cellStyle name="Normal 8 2 3 2 2 3 2" xfId="2042" xr:uid="{435BD0A9-9E7B-49F1-B6C3-5CA84B7D83E0}"/>
    <cellStyle name="Normal 8 2 3 2 2 4" xfId="2043" xr:uid="{93D07A71-ECFC-4E36-AF3D-ACF027C320B5}"/>
    <cellStyle name="Normal 8 2 3 2 3" xfId="770" xr:uid="{8A367708-C8E4-424B-860B-EE711AD22628}"/>
    <cellStyle name="Normal 8 2 3 2 3 2" xfId="2044" xr:uid="{D21D86B1-401E-4722-B853-AACF27FC5D68}"/>
    <cellStyle name="Normal 8 2 3 2 3 2 2" xfId="2045" xr:uid="{3C6E8E1E-2CD7-4E1D-AA69-7564983E20F7}"/>
    <cellStyle name="Normal 8 2 3 2 3 3" xfId="2046" xr:uid="{A24CD791-6C6C-4578-A803-5B04839DE4D9}"/>
    <cellStyle name="Normal 8 2 3 2 3 4" xfId="3734" xr:uid="{32E7826F-E671-43E5-9913-F0DF714A6270}"/>
    <cellStyle name="Normal 8 2 3 2 4" xfId="2047" xr:uid="{E572C3EF-142B-4FD8-9519-628CCE6D1EA6}"/>
    <cellStyle name="Normal 8 2 3 2 4 2" xfId="2048" xr:uid="{C0709E1C-4A6C-4E38-A157-6AA6001826CD}"/>
    <cellStyle name="Normal 8 2 3 2 5" xfId="2049" xr:uid="{BDE2B174-B3BA-42B5-B53C-5EB2C236845E}"/>
    <cellStyle name="Normal 8 2 3 2 6" xfId="3735" xr:uid="{8F98B5DF-7313-4F8A-A5B8-515E751C9861}"/>
    <cellStyle name="Normal 8 2 3 3" xfId="379" xr:uid="{7E07D925-4DAD-4F35-BDBE-DE5678F6CC16}"/>
    <cellStyle name="Normal 8 2 3 3 2" xfId="771" xr:uid="{531080D9-A72A-4735-9DE5-6EA183BDA449}"/>
    <cellStyle name="Normal 8 2 3 3 2 2" xfId="772" xr:uid="{89E94B55-7329-4703-8CA0-DC61E3FECF1E}"/>
    <cellStyle name="Normal 8 2 3 3 2 2 2" xfId="2050" xr:uid="{DE57274D-B59A-4645-8E90-A3C48ED57A31}"/>
    <cellStyle name="Normal 8 2 3 3 2 2 2 2" xfId="2051" xr:uid="{7479B7CB-B0EB-4BFB-A2CC-885796A074B4}"/>
    <cellStyle name="Normal 8 2 3 3 2 2 3" xfId="2052" xr:uid="{F840AD36-D998-45FA-B2B9-7825E3AD997D}"/>
    <cellStyle name="Normal 8 2 3 3 2 3" xfId="2053" xr:uid="{E5BF11FB-2510-433F-BE09-732918C857EA}"/>
    <cellStyle name="Normal 8 2 3 3 2 3 2" xfId="2054" xr:uid="{4C7E05EC-5D0E-4554-9D3A-FDD9F768260C}"/>
    <cellStyle name="Normal 8 2 3 3 2 4" xfId="2055" xr:uid="{CBCD1F07-3F28-4A69-9789-28D43818F1A4}"/>
    <cellStyle name="Normal 8 2 3 3 3" xfId="773" xr:uid="{5F30A3BC-3333-48B2-BD48-7F463A78A94A}"/>
    <cellStyle name="Normal 8 2 3 3 3 2" xfId="2056" xr:uid="{0EB82EAF-6D9D-4F9F-B1BF-D0E7F769906C}"/>
    <cellStyle name="Normal 8 2 3 3 3 2 2" xfId="2057" xr:uid="{D2F9416F-351A-4B02-859E-4EA674DE4C17}"/>
    <cellStyle name="Normal 8 2 3 3 3 3" xfId="2058" xr:uid="{0C28B0A5-C06C-4142-90B9-0A3DB1E5ABE0}"/>
    <cellStyle name="Normal 8 2 3 3 4" xfId="2059" xr:uid="{6391322E-B6AE-471D-86A2-AC5FA9BDCA9B}"/>
    <cellStyle name="Normal 8 2 3 3 4 2" xfId="2060" xr:uid="{D7F26023-533E-4CB2-A822-D55DCC909246}"/>
    <cellStyle name="Normal 8 2 3 3 5" xfId="2061" xr:uid="{01A3F761-EA9A-4691-A6C4-9EE23284B64D}"/>
    <cellStyle name="Normal 8 2 3 4" xfId="380" xr:uid="{ABD94509-260E-41CE-B440-8DA4E10DF1C9}"/>
    <cellStyle name="Normal 8 2 3 4 2" xfId="774" xr:uid="{C42366F9-A300-42D1-BF9E-B9A9C74D60EF}"/>
    <cellStyle name="Normal 8 2 3 4 2 2" xfId="2062" xr:uid="{DFA931D8-9F73-4913-805C-8DEEA4AE82C8}"/>
    <cellStyle name="Normal 8 2 3 4 2 2 2" xfId="2063" xr:uid="{AD2A0BA0-860E-4453-8E7F-102230F9B96E}"/>
    <cellStyle name="Normal 8 2 3 4 2 3" xfId="2064" xr:uid="{47CC30C4-2135-44A1-820A-36A896CE486E}"/>
    <cellStyle name="Normal 8 2 3 4 3" xfId="2065" xr:uid="{ABDA47C0-B02C-4D4F-9E36-F05AF7627D7A}"/>
    <cellStyle name="Normal 8 2 3 4 3 2" xfId="2066" xr:uid="{0ED02D4D-B1A6-4204-9FB7-624CFD724C22}"/>
    <cellStyle name="Normal 8 2 3 4 4" xfId="2067" xr:uid="{8BCB9619-7926-47C3-9A56-A753489F129C}"/>
    <cellStyle name="Normal 8 2 3 5" xfId="775" xr:uid="{5E5C5F3C-F74D-4C76-8D27-9D21472B8808}"/>
    <cellStyle name="Normal 8 2 3 5 2" xfId="2068" xr:uid="{753AFB51-B316-41AA-8259-639E7E6582CB}"/>
    <cellStyle name="Normal 8 2 3 5 2 2" xfId="2069" xr:uid="{8110D4A3-6C18-4326-A5DC-3B7410668882}"/>
    <cellStyle name="Normal 8 2 3 5 3" xfId="2070" xr:uid="{33976BEE-44FA-4042-82E4-3416D4F41812}"/>
    <cellStyle name="Normal 8 2 3 5 4" xfId="3736" xr:uid="{2DC62E3F-75E8-4D70-9DC9-877FE437A1FC}"/>
    <cellStyle name="Normal 8 2 3 6" xfId="2071" xr:uid="{76663C9E-AF73-44EB-B02C-EB8232DED85B}"/>
    <cellStyle name="Normal 8 2 3 6 2" xfId="2072" xr:uid="{0C1045F8-5972-4F71-8199-61C238A492AE}"/>
    <cellStyle name="Normal 8 2 3 7" xfId="2073" xr:uid="{FD612053-7148-4CBD-B5DB-419254709A69}"/>
    <cellStyle name="Normal 8 2 3 8" xfId="3737" xr:uid="{5D1C8EFA-2696-496E-B506-BB2551072A1D}"/>
    <cellStyle name="Normal 8 2 4" xfId="155" xr:uid="{487F067C-4B97-497D-9B90-964F6E763E2E}"/>
    <cellStyle name="Normal 8 2 4 2" xfId="449" xr:uid="{41E41DA1-DCC0-4665-A818-08629A67DB9F}"/>
    <cellStyle name="Normal 8 2 4 2 2" xfId="776" xr:uid="{E398C791-76C7-4BE2-B009-73B95EC82506}"/>
    <cellStyle name="Normal 8 2 4 2 2 2" xfId="2074" xr:uid="{C6DD61B9-053E-4E78-8180-A56024463E2D}"/>
    <cellStyle name="Normal 8 2 4 2 2 2 2" xfId="2075" xr:uid="{35D0FF8B-84EF-4C6B-A0EC-913DD1F7F599}"/>
    <cellStyle name="Normal 8 2 4 2 2 3" xfId="2076" xr:uid="{B561CFFF-0755-4C00-A8C6-D3712A5AA2D6}"/>
    <cellStyle name="Normal 8 2 4 2 2 4" xfId="3738" xr:uid="{A0B9A4E0-C7AD-4646-9EEC-FAA0158456BE}"/>
    <cellStyle name="Normal 8 2 4 2 3" xfId="2077" xr:uid="{0AD216C1-83D9-4D20-BB22-08DCDC110C30}"/>
    <cellStyle name="Normal 8 2 4 2 3 2" xfId="2078" xr:uid="{2FF33AEE-5A38-4122-BB22-EF3B6A69AA7C}"/>
    <cellStyle name="Normal 8 2 4 2 4" xfId="2079" xr:uid="{1784121B-ED9F-4378-A0BE-21753F1231D1}"/>
    <cellStyle name="Normal 8 2 4 2 5" xfId="3739" xr:uid="{CEF205F4-A2A1-4E3B-8325-8EB1795EB157}"/>
    <cellStyle name="Normal 8 2 4 3" xfId="777" xr:uid="{EB9A759B-8515-45D1-9523-41263AF9471C}"/>
    <cellStyle name="Normal 8 2 4 3 2" xfId="2080" xr:uid="{4EE77F31-D300-4ABB-8940-FDCFD9C3C9C5}"/>
    <cellStyle name="Normal 8 2 4 3 2 2" xfId="2081" xr:uid="{C5A96CBE-6ACF-4A24-8E5C-207F38835F43}"/>
    <cellStyle name="Normal 8 2 4 3 3" xfId="2082" xr:uid="{184F353D-5E2D-4DB0-B27E-931B6061C49E}"/>
    <cellStyle name="Normal 8 2 4 3 4" xfId="3740" xr:uid="{F6CCC6F9-27E3-4E52-8ABA-622859EFE138}"/>
    <cellStyle name="Normal 8 2 4 4" xfId="2083" xr:uid="{8C1C771A-0047-419C-AC64-6D329F06C01A}"/>
    <cellStyle name="Normal 8 2 4 4 2" xfId="2084" xr:uid="{1AC00AAA-D408-4C24-962A-72750C1B389A}"/>
    <cellStyle name="Normal 8 2 4 4 3" xfId="3741" xr:uid="{DDCE22BC-6DCD-42A9-9736-783ADB8A868E}"/>
    <cellStyle name="Normal 8 2 4 4 4" xfId="3742" xr:uid="{A0A9D875-84AB-4718-AB03-7CF32D03F514}"/>
    <cellStyle name="Normal 8 2 4 5" xfId="2085" xr:uid="{0033D347-7D06-43C1-81A2-BF1338983855}"/>
    <cellStyle name="Normal 8 2 4 6" xfId="3743" xr:uid="{F9A326C7-5AE8-4F92-9ACE-8F2029DEDB3D}"/>
    <cellStyle name="Normal 8 2 4 7" xfId="3744" xr:uid="{5D4D7F15-5048-45C9-A62C-5F91C80AAA4B}"/>
    <cellStyle name="Normal 8 2 5" xfId="381" xr:uid="{2D6D340E-B44F-4548-A912-70D6DEE12F67}"/>
    <cellStyle name="Normal 8 2 5 2" xfId="778" xr:uid="{F2DC2A5B-B32A-43FC-B137-2A4D0690822A}"/>
    <cellStyle name="Normal 8 2 5 2 2" xfId="779" xr:uid="{CB57AD51-CCCA-4EA5-B222-D1D04E06A843}"/>
    <cellStyle name="Normal 8 2 5 2 2 2" xfId="2086" xr:uid="{1060BAA6-F373-4FF8-BFBA-1CA274356085}"/>
    <cellStyle name="Normal 8 2 5 2 2 2 2" xfId="2087" xr:uid="{A009686D-3543-439E-A824-2DE645270C77}"/>
    <cellStyle name="Normal 8 2 5 2 2 3" xfId="2088" xr:uid="{F9C94EDA-5577-46BD-AC77-C3FF4883D05C}"/>
    <cellStyle name="Normal 8 2 5 2 3" xfId="2089" xr:uid="{00F5FD88-D52B-4F22-A687-6645E29392AB}"/>
    <cellStyle name="Normal 8 2 5 2 3 2" xfId="2090" xr:uid="{2B3E65CE-787F-46E1-A2BF-BDA21D47FBDC}"/>
    <cellStyle name="Normal 8 2 5 2 4" xfId="2091" xr:uid="{4B4C3F74-4DF9-4567-B95D-F89C7F765BB5}"/>
    <cellStyle name="Normal 8 2 5 3" xfId="780" xr:uid="{F563654B-0696-4460-92E5-3EADC2502841}"/>
    <cellStyle name="Normal 8 2 5 3 2" xfId="2092" xr:uid="{B9AA89E0-3A9D-48E4-9765-4C4846F045DB}"/>
    <cellStyle name="Normal 8 2 5 3 2 2" xfId="2093" xr:uid="{BDF60332-624B-45A3-A667-75D1A34BEE88}"/>
    <cellStyle name="Normal 8 2 5 3 3" xfId="2094" xr:uid="{D2219A41-0F53-4A4B-9B33-2B85E4564442}"/>
    <cellStyle name="Normal 8 2 5 3 4" xfId="3745" xr:uid="{4F38F6C8-E765-4094-8BE7-005364E34CF5}"/>
    <cellStyle name="Normal 8 2 5 4" xfId="2095" xr:uid="{C860EA64-BF7B-482C-ACFC-09C6E35EDB7F}"/>
    <cellStyle name="Normal 8 2 5 4 2" xfId="2096" xr:uid="{D4C3702C-EDAC-4A7B-96C7-43AF8C607C4D}"/>
    <cellStyle name="Normal 8 2 5 5" xfId="2097" xr:uid="{83B9DA6B-682D-47F2-8251-8C6392A6AD27}"/>
    <cellStyle name="Normal 8 2 5 6" xfId="3746" xr:uid="{3EDDA2B2-6A2B-4210-9454-418420376CAA}"/>
    <cellStyle name="Normal 8 2 6" xfId="382" xr:uid="{4E6FA782-C97D-4736-94F0-F8AE2A80F261}"/>
    <cellStyle name="Normal 8 2 6 2" xfId="781" xr:uid="{AB6348A5-5C57-48F4-BC59-DA162ECC586E}"/>
    <cellStyle name="Normal 8 2 6 2 2" xfId="2098" xr:uid="{719E9D53-1CDC-4900-989F-0983B1A63D52}"/>
    <cellStyle name="Normal 8 2 6 2 2 2" xfId="2099" xr:uid="{4866E409-C2DD-44AB-939E-EA90502D235C}"/>
    <cellStyle name="Normal 8 2 6 2 3" xfId="2100" xr:uid="{14CD7CA5-9098-468B-AB1C-14485FA348BB}"/>
    <cellStyle name="Normal 8 2 6 2 4" xfId="3747" xr:uid="{EADD72C2-32E1-46DC-A597-E4B5BB809265}"/>
    <cellStyle name="Normal 8 2 6 3" xfId="2101" xr:uid="{57FD6565-3256-4DE8-83DE-3F0BFB93F818}"/>
    <cellStyle name="Normal 8 2 6 3 2" xfId="2102" xr:uid="{8C306162-FA1C-4EBF-8854-1545DA4F00DD}"/>
    <cellStyle name="Normal 8 2 6 4" xfId="2103" xr:uid="{06A7418D-3261-44C6-B1ED-9C768655BCCE}"/>
    <cellStyle name="Normal 8 2 6 5" xfId="3748" xr:uid="{B1E6A139-549E-4803-B5D2-D89BA988549E}"/>
    <cellStyle name="Normal 8 2 7" xfId="782" xr:uid="{D745C62C-89E2-4B4C-BF1F-3A6C7E5BB98F}"/>
    <cellStyle name="Normal 8 2 7 2" xfId="2104" xr:uid="{97DF4390-B613-40B7-9590-9FCA960EDD7A}"/>
    <cellStyle name="Normal 8 2 7 2 2" xfId="2105" xr:uid="{EEF73C72-0A19-4292-840F-32EEF10A74BA}"/>
    <cellStyle name="Normal 8 2 7 3" xfId="2106" xr:uid="{B4BE2028-915D-4A90-9B8B-F0BF0BC60D43}"/>
    <cellStyle name="Normal 8 2 7 4" xfId="3749" xr:uid="{054D0BEB-0192-4CEB-B73A-7A39A0F090B6}"/>
    <cellStyle name="Normal 8 2 8" xfId="2107" xr:uid="{1BDE0C0E-EFDA-43BD-854F-A8186EEFD2C9}"/>
    <cellStyle name="Normal 8 2 8 2" xfId="2108" xr:uid="{BB9F10E3-AC8A-44C8-9F52-8AD4829F4A8E}"/>
    <cellStyle name="Normal 8 2 8 3" xfId="3750" xr:uid="{0BE5BFFA-77E1-48E5-83C6-ADDB1F4A36F2}"/>
    <cellStyle name="Normal 8 2 8 4" xfId="3751" xr:uid="{C845F745-FBF5-4B0E-AB56-353E9C657676}"/>
    <cellStyle name="Normal 8 2 9" xfId="2109" xr:uid="{B4C5282C-B776-4024-A3D4-2E6EA3C86068}"/>
    <cellStyle name="Normal 8 3" xfId="156" xr:uid="{A24A530F-5E62-4107-9CB9-A6F90C541D34}"/>
    <cellStyle name="Normal 8 3 10" xfId="3752" xr:uid="{6E8C3DEF-8631-4656-8711-916F651BF438}"/>
    <cellStyle name="Normal 8 3 11" xfId="3753" xr:uid="{F31D7B8E-A2BA-41BE-81D9-8C8E5C9AEF50}"/>
    <cellStyle name="Normal 8 3 2" xfId="157" xr:uid="{74741D27-D0DC-4A7D-A217-7E2FDD497C49}"/>
    <cellStyle name="Normal 8 3 2 2" xfId="158" xr:uid="{F3F9859D-F89E-4A2E-8D2E-8D0F4D5C6AB0}"/>
    <cellStyle name="Normal 8 3 2 2 2" xfId="383" xr:uid="{EA8BEF16-7E98-4EF8-935D-BC71CD3D435A}"/>
    <cellStyle name="Normal 8 3 2 2 2 2" xfId="783" xr:uid="{028E4A32-6AD3-4F76-8D8E-8A8ABCF87BC7}"/>
    <cellStyle name="Normal 8 3 2 2 2 2 2" xfId="2110" xr:uid="{4C2F4A00-8BE0-48A1-8A54-3B57540F160D}"/>
    <cellStyle name="Normal 8 3 2 2 2 2 2 2" xfId="2111" xr:uid="{A15C16FB-6C64-41F1-90CB-AF96DB7B5058}"/>
    <cellStyle name="Normal 8 3 2 2 2 2 3" xfId="2112" xr:uid="{10CB5DC4-26F3-4278-84A7-546A11CD7358}"/>
    <cellStyle name="Normal 8 3 2 2 2 2 4" xfId="3754" xr:uid="{24EC6952-1743-4968-8A6D-8C4CB4EDA3D6}"/>
    <cellStyle name="Normal 8 3 2 2 2 3" xfId="2113" xr:uid="{C873A154-37E0-483D-87C4-81973465A18D}"/>
    <cellStyle name="Normal 8 3 2 2 2 3 2" xfId="2114" xr:uid="{1D315A62-C3FD-4A7C-A95B-B227F1594EEF}"/>
    <cellStyle name="Normal 8 3 2 2 2 3 3" xfId="3755" xr:uid="{C5677A61-7D17-4871-92E3-598D6AC52554}"/>
    <cellStyle name="Normal 8 3 2 2 2 3 4" xfId="3756" xr:uid="{6F3C301F-F09E-4B16-AA3F-40F180A939A5}"/>
    <cellStyle name="Normal 8 3 2 2 2 4" xfId="2115" xr:uid="{D739D5DF-7B97-4CC4-8D00-C7D9F5B42D16}"/>
    <cellStyle name="Normal 8 3 2 2 2 5" xfId="3757" xr:uid="{0D676EF6-DE98-49EA-AF40-2987CE05EAC8}"/>
    <cellStyle name="Normal 8 3 2 2 2 6" xfId="3758" xr:uid="{A1FD329A-B0AC-4160-BFB1-7A89313EAAAF}"/>
    <cellStyle name="Normal 8 3 2 2 3" xfId="784" xr:uid="{C7A12613-190C-4D99-8803-3700F54AB08F}"/>
    <cellStyle name="Normal 8 3 2 2 3 2" xfId="2116" xr:uid="{D5408837-294D-4D15-B14E-0E74A047E919}"/>
    <cellStyle name="Normal 8 3 2 2 3 2 2" xfId="2117" xr:uid="{25C5B3FC-9B02-4D20-A160-38055E9F5BCF}"/>
    <cellStyle name="Normal 8 3 2 2 3 2 3" xfId="3759" xr:uid="{452D1FC5-D7B2-4BEA-A001-A11E74D085AC}"/>
    <cellStyle name="Normal 8 3 2 2 3 2 4" xfId="3760" xr:uid="{C1FEE3BF-D064-418D-A8BF-C70179A441B2}"/>
    <cellStyle name="Normal 8 3 2 2 3 3" xfId="2118" xr:uid="{DB9EB317-A899-4F0C-9223-A92214B163D5}"/>
    <cellStyle name="Normal 8 3 2 2 3 4" xfId="3761" xr:uid="{61FB86B7-67DD-40F2-B196-14B4F14323B2}"/>
    <cellStyle name="Normal 8 3 2 2 3 5" xfId="3762" xr:uid="{DC3911C3-6233-464C-8742-BF6352CE9749}"/>
    <cellStyle name="Normal 8 3 2 2 4" xfId="2119" xr:uid="{03604F7E-00B9-4589-A64A-C5AC19BD2776}"/>
    <cellStyle name="Normal 8 3 2 2 4 2" xfId="2120" xr:uid="{A2A2B115-32EB-4F30-A983-025EC5A8144F}"/>
    <cellStyle name="Normal 8 3 2 2 4 3" xfId="3763" xr:uid="{513F6B7C-EEF3-4E51-BD90-6C93F76B0F3F}"/>
    <cellStyle name="Normal 8 3 2 2 4 4" xfId="3764" xr:uid="{EE2A715D-3373-4F31-936E-3DF203121A1F}"/>
    <cellStyle name="Normal 8 3 2 2 5" xfId="2121" xr:uid="{55C12219-FD75-4B78-9D74-17EABAF4D637}"/>
    <cellStyle name="Normal 8 3 2 2 5 2" xfId="3765" xr:uid="{57097E14-7653-4273-A10C-63C84178A7F5}"/>
    <cellStyle name="Normal 8 3 2 2 5 3" xfId="3766" xr:uid="{AE8D5384-39FB-4148-82C0-F03990434A35}"/>
    <cellStyle name="Normal 8 3 2 2 5 4" xfId="3767" xr:uid="{E3259935-F6D2-4A0F-80DD-E2641DFE3872}"/>
    <cellStyle name="Normal 8 3 2 2 6" xfId="3768" xr:uid="{94D71028-7E08-4167-BA96-860610C86002}"/>
    <cellStyle name="Normal 8 3 2 2 7" xfId="3769" xr:uid="{76EEB0CD-D41D-4670-8B6C-74F05C626A6C}"/>
    <cellStyle name="Normal 8 3 2 2 8" xfId="3770" xr:uid="{8D0118D3-39F3-4CD7-8FC3-83426D3AEA03}"/>
    <cellStyle name="Normal 8 3 2 3" xfId="384" xr:uid="{70808BCD-5FE0-44BC-825A-C7C4CE30AA08}"/>
    <cellStyle name="Normal 8 3 2 3 2" xfId="785" xr:uid="{3988549B-BD6A-40F1-BC21-13766D4E34DD}"/>
    <cellStyle name="Normal 8 3 2 3 2 2" xfId="786" xr:uid="{924F7E82-6F2E-475B-A27D-85F39DABB2B7}"/>
    <cellStyle name="Normal 8 3 2 3 2 2 2" xfId="2122" xr:uid="{A4AFD5E9-815B-4B74-8C7F-2E1813A5FFFE}"/>
    <cellStyle name="Normal 8 3 2 3 2 2 2 2" xfId="2123" xr:uid="{78E777ED-4F3F-46E2-9461-4018FC3C774E}"/>
    <cellStyle name="Normal 8 3 2 3 2 2 3" xfId="2124" xr:uid="{D6714E73-8A6A-411B-A337-1770F7D661B9}"/>
    <cellStyle name="Normal 8 3 2 3 2 3" xfId="2125" xr:uid="{489946CC-C19A-421D-9785-E8175966C138}"/>
    <cellStyle name="Normal 8 3 2 3 2 3 2" xfId="2126" xr:uid="{676F24DC-DAD2-499E-8712-9F6CB4595F95}"/>
    <cellStyle name="Normal 8 3 2 3 2 4" xfId="2127" xr:uid="{B81BF7A9-2AC0-49FB-954A-55D170637E31}"/>
    <cellStyle name="Normal 8 3 2 3 3" xfId="787" xr:uid="{F5AB8F60-6872-4A54-9FF1-8DFCFB4699F8}"/>
    <cellStyle name="Normal 8 3 2 3 3 2" xfId="2128" xr:uid="{008AFE87-0756-4660-8A2E-E227F53D1485}"/>
    <cellStyle name="Normal 8 3 2 3 3 2 2" xfId="2129" xr:uid="{44681961-5C05-4647-95E2-201245ED1A0D}"/>
    <cellStyle name="Normal 8 3 2 3 3 3" xfId="2130" xr:uid="{564396C5-B343-4A78-AF99-FF8A2280614B}"/>
    <cellStyle name="Normal 8 3 2 3 3 4" xfId="3771" xr:uid="{6C215FDE-E337-42E3-9C7E-8B97F76F7F4B}"/>
    <cellStyle name="Normal 8 3 2 3 4" xfId="2131" xr:uid="{B9514EA4-F5A3-4073-A829-AF29A2291455}"/>
    <cellStyle name="Normal 8 3 2 3 4 2" xfId="2132" xr:uid="{D4FD80A1-0CCB-4242-8694-40F0258EEF24}"/>
    <cellStyle name="Normal 8 3 2 3 5" xfId="2133" xr:uid="{BB193DA0-F274-4A33-B9AF-5ADB12C95705}"/>
    <cellStyle name="Normal 8 3 2 3 6" xfId="3772" xr:uid="{3EB231AD-E994-41A3-9FE4-82F7CDEB471A}"/>
    <cellStyle name="Normal 8 3 2 4" xfId="385" xr:uid="{EB795272-B370-4642-B3AC-33D654590304}"/>
    <cellStyle name="Normal 8 3 2 4 2" xfId="788" xr:uid="{4D3C4622-A48D-41B9-9878-59F8BC54373A}"/>
    <cellStyle name="Normal 8 3 2 4 2 2" xfId="2134" xr:uid="{A5334727-85EB-431F-912E-2915D0800ED2}"/>
    <cellStyle name="Normal 8 3 2 4 2 2 2" xfId="2135" xr:uid="{678F9F8E-E98E-4130-BF6C-36250F90416B}"/>
    <cellStyle name="Normal 8 3 2 4 2 3" xfId="2136" xr:uid="{13B71482-A6CF-438A-AAC8-240A3830AD6E}"/>
    <cellStyle name="Normal 8 3 2 4 2 4" xfId="3773" xr:uid="{22C9BDD4-F5E3-49AB-96A3-D87D379C8B33}"/>
    <cellStyle name="Normal 8 3 2 4 3" xfId="2137" xr:uid="{537ADC50-DA09-42EA-9196-2534F04D428A}"/>
    <cellStyle name="Normal 8 3 2 4 3 2" xfId="2138" xr:uid="{1F28EB1E-3E7F-4E45-ACBC-09E72E6DFCF0}"/>
    <cellStyle name="Normal 8 3 2 4 4" xfId="2139" xr:uid="{788C742D-1777-48F2-8307-36DBC6234425}"/>
    <cellStyle name="Normal 8 3 2 4 5" xfId="3774" xr:uid="{2377A886-BC28-42ED-9EB1-3343B7176303}"/>
    <cellStyle name="Normal 8 3 2 5" xfId="386" xr:uid="{0A0ECC30-9562-4647-A4B1-D8F200E3F94A}"/>
    <cellStyle name="Normal 8 3 2 5 2" xfId="2140" xr:uid="{E3871CD8-06AF-46CC-A297-8F8B1EBA0AA2}"/>
    <cellStyle name="Normal 8 3 2 5 2 2" xfId="2141" xr:uid="{BEE04804-A788-48E0-BF3C-6ECEE2E89FA4}"/>
    <cellStyle name="Normal 8 3 2 5 3" xfId="2142" xr:uid="{4D353B65-D848-4033-B29B-B455F0D70AD6}"/>
    <cellStyle name="Normal 8 3 2 5 4" xfId="3775" xr:uid="{B23F253B-F793-49BD-BBA1-7B15216FAAAD}"/>
    <cellStyle name="Normal 8 3 2 6" xfId="2143" xr:uid="{B71F76F1-2528-4C52-A1D3-07E49302474E}"/>
    <cellStyle name="Normal 8 3 2 6 2" xfId="2144" xr:uid="{3C5A6194-D7B5-432A-8724-03887C27281D}"/>
    <cellStyle name="Normal 8 3 2 6 3" xfId="3776" xr:uid="{61E7B0A0-932B-4424-AD4C-BBE402A4C093}"/>
    <cellStyle name="Normal 8 3 2 6 4" xfId="3777" xr:uid="{D392A1AD-8EC2-4D93-A345-EDAAF8313554}"/>
    <cellStyle name="Normal 8 3 2 7" xfId="2145" xr:uid="{067A4111-EB30-439D-8FB0-C0235A76EE0C}"/>
    <cellStyle name="Normal 8 3 2 8" xfId="3778" xr:uid="{36364A07-2ABB-4110-A2D8-EB68C24654AD}"/>
    <cellStyle name="Normal 8 3 2 9" xfId="3779" xr:uid="{225833A7-1CCE-4BF0-A3DF-2202CCF0D33F}"/>
    <cellStyle name="Normal 8 3 3" xfId="159" xr:uid="{D72ECA18-EA11-4982-8F1D-A9F699DA0F15}"/>
    <cellStyle name="Normal 8 3 3 2" xfId="160" xr:uid="{D2B5915A-7942-440D-9430-01478FBFF875}"/>
    <cellStyle name="Normal 8 3 3 2 2" xfId="789" xr:uid="{116BAA0D-5DD3-4070-AAEC-8E80504F2920}"/>
    <cellStyle name="Normal 8 3 3 2 2 2" xfId="2146" xr:uid="{13E47C71-CE3B-4D78-92A6-AB8D1931600F}"/>
    <cellStyle name="Normal 8 3 3 2 2 2 2" xfId="2147" xr:uid="{E7B8174F-4D53-467E-9FD3-D3BFF254B727}"/>
    <cellStyle name="Normal 8 3 3 2 2 2 2 2" xfId="4492" xr:uid="{E745A89C-9859-4A57-8E93-245C6355E371}"/>
    <cellStyle name="Normal 8 3 3 2 2 2 3" xfId="4493" xr:uid="{27F9A53B-AA3A-44B7-9316-852F3D60B669}"/>
    <cellStyle name="Normal 8 3 3 2 2 3" xfId="2148" xr:uid="{0887D1E2-8853-4CDA-B3CF-14BA837D3685}"/>
    <cellStyle name="Normal 8 3 3 2 2 3 2" xfId="4494" xr:uid="{46EC0F01-08E4-438E-84CF-2D6F5C8793BA}"/>
    <cellStyle name="Normal 8 3 3 2 2 4" xfId="3780" xr:uid="{57089346-D58C-4EC9-8030-8817F97C595E}"/>
    <cellStyle name="Normal 8 3 3 2 3" xfId="2149" xr:uid="{E4070F38-469D-4144-BCDA-3231051922B1}"/>
    <cellStyle name="Normal 8 3 3 2 3 2" xfId="2150" xr:uid="{FFD785A9-B418-4E2A-878F-78463E1A7D86}"/>
    <cellStyle name="Normal 8 3 3 2 3 2 2" xfId="4495" xr:uid="{C9EFD933-487F-4DEC-9AEC-8F8D4611C86A}"/>
    <cellStyle name="Normal 8 3 3 2 3 3" xfId="3781" xr:uid="{4279417E-84CC-4BA8-9CA4-438F646DDB48}"/>
    <cellStyle name="Normal 8 3 3 2 3 4" xfId="3782" xr:uid="{0EC9306D-EE72-4776-91B8-2CCCDE883306}"/>
    <cellStyle name="Normal 8 3 3 2 4" xfId="2151" xr:uid="{A96C3A84-E114-486A-8A2F-8856B4EB8829}"/>
    <cellStyle name="Normal 8 3 3 2 4 2" xfId="4496" xr:uid="{5D23CDFB-4B9A-438A-8567-5593E84C4B76}"/>
    <cellStyle name="Normal 8 3 3 2 5" xfId="3783" xr:uid="{A29EE93D-0C06-478F-90E0-0BEDD9402C94}"/>
    <cellStyle name="Normal 8 3 3 2 6" xfId="3784" xr:uid="{F715FEDF-55A4-4FC6-A4C5-7357ED438F67}"/>
    <cellStyle name="Normal 8 3 3 3" xfId="387" xr:uid="{7DC6BC79-1EC2-453C-BD7D-4FE95E352159}"/>
    <cellStyle name="Normal 8 3 3 3 2" xfId="2152" xr:uid="{0D00A157-738D-4BDF-B9E7-FCCDB34B2577}"/>
    <cellStyle name="Normal 8 3 3 3 2 2" xfId="2153" xr:uid="{93666372-81E1-451D-82A4-3B65FB8A5FC1}"/>
    <cellStyle name="Normal 8 3 3 3 2 2 2" xfId="4497" xr:uid="{570A9D20-44D5-4EEE-B56C-606B7ABBB3AD}"/>
    <cellStyle name="Normal 8 3 3 3 2 3" xfId="3785" xr:uid="{C014984E-31F5-4C0E-843D-941C8FCAFA25}"/>
    <cellStyle name="Normal 8 3 3 3 2 4" xfId="3786" xr:uid="{14567B2E-CFD0-4E31-8C36-AA668DBE09C0}"/>
    <cellStyle name="Normal 8 3 3 3 3" xfId="2154" xr:uid="{E454F787-D16B-44C1-98C2-CF838FD2C091}"/>
    <cellStyle name="Normal 8 3 3 3 3 2" xfId="4498" xr:uid="{8B1123CD-E318-4BE7-8292-C440A7716A10}"/>
    <cellStyle name="Normal 8 3 3 3 4" xfId="3787" xr:uid="{6CAFE859-3286-4147-AEBC-B874D86C7CD6}"/>
    <cellStyle name="Normal 8 3 3 3 5" xfId="3788" xr:uid="{A2581877-F7F7-4722-96D3-B435AC78F0A5}"/>
    <cellStyle name="Normal 8 3 3 4" xfId="2155" xr:uid="{1AC3AA75-06A4-491D-9DE9-ECC9FC5A9B28}"/>
    <cellStyle name="Normal 8 3 3 4 2" xfId="2156" xr:uid="{D41431AA-5379-4FE3-9F71-A526EE6B8EAA}"/>
    <cellStyle name="Normal 8 3 3 4 2 2" xfId="4499" xr:uid="{EBB61667-60AC-4AF2-B75D-16014EF70662}"/>
    <cellStyle name="Normal 8 3 3 4 3" xfId="3789" xr:uid="{1FC8EED1-B4A5-4E5B-9811-72685AB3505A}"/>
    <cellStyle name="Normal 8 3 3 4 4" xfId="3790" xr:uid="{A7B99799-1173-4B39-AE83-65B908514736}"/>
    <cellStyle name="Normal 8 3 3 5" xfId="2157" xr:uid="{AADD10CB-3981-4B6E-8A04-63F145DD0696}"/>
    <cellStyle name="Normal 8 3 3 5 2" xfId="3791" xr:uid="{7E7AB0AE-A4AF-4091-8AEB-FEEB65102B22}"/>
    <cellStyle name="Normal 8 3 3 5 3" xfId="3792" xr:uid="{F5E8A8A3-904F-43A5-9038-70917F1A3EB0}"/>
    <cellStyle name="Normal 8 3 3 5 4" xfId="3793" xr:uid="{41A35E2E-0806-4919-A56D-CC0A188B4201}"/>
    <cellStyle name="Normal 8 3 3 6" xfId="3794" xr:uid="{624FC6DC-6A7E-4B7B-938C-DF3BD23EB59A}"/>
    <cellStyle name="Normal 8 3 3 7" xfId="3795" xr:uid="{5DF60275-8E46-4C4B-A20B-434146E74198}"/>
    <cellStyle name="Normal 8 3 3 8" xfId="3796" xr:uid="{76807A52-0AEC-4A80-B492-F9EB537D12AD}"/>
    <cellStyle name="Normal 8 3 4" xfId="161" xr:uid="{CAE19C19-B39D-473C-8CE2-FF948063AD5A}"/>
    <cellStyle name="Normal 8 3 4 2" xfId="790" xr:uid="{41D622B6-66B3-44B7-BCA4-1A7BE9213A80}"/>
    <cellStyle name="Normal 8 3 4 2 2" xfId="791" xr:uid="{8A0C75ED-F59D-4E22-8F95-AE97607C9B54}"/>
    <cellStyle name="Normal 8 3 4 2 2 2" xfId="2158" xr:uid="{53047992-4096-4725-9178-981BE61A7022}"/>
    <cellStyle name="Normal 8 3 4 2 2 2 2" xfId="2159" xr:uid="{3E3AB0D5-972C-4DAF-B6D8-6DCC6B478701}"/>
    <cellStyle name="Normal 8 3 4 2 2 3" xfId="2160" xr:uid="{A730FCBB-A201-4B30-8A0A-BB5A9C07014D}"/>
    <cellStyle name="Normal 8 3 4 2 2 4" xfId="3797" xr:uid="{8C775719-F4F5-4E49-9FAE-E421DE578969}"/>
    <cellStyle name="Normal 8 3 4 2 3" xfId="2161" xr:uid="{5FA18D66-25B4-457B-A22A-2E6A71E873FD}"/>
    <cellStyle name="Normal 8 3 4 2 3 2" xfId="2162" xr:uid="{91E4CA5B-FCD1-4430-A331-4E856C5F18BA}"/>
    <cellStyle name="Normal 8 3 4 2 4" xfId="2163" xr:uid="{1B34CBFA-9659-443A-A179-6CC99021155C}"/>
    <cellStyle name="Normal 8 3 4 2 5" xfId="3798" xr:uid="{D5589AFA-76B2-4CE3-955D-DA03AFC8EE85}"/>
    <cellStyle name="Normal 8 3 4 3" xfId="792" xr:uid="{CF0C81C3-5CE2-4A00-BFDB-EFF3DDB80185}"/>
    <cellStyle name="Normal 8 3 4 3 2" xfId="2164" xr:uid="{7B58DC42-5178-4469-8DA2-5B9E6CB1D63A}"/>
    <cellStyle name="Normal 8 3 4 3 2 2" xfId="2165" xr:uid="{B063BB87-C8E7-416A-9900-640222012670}"/>
    <cellStyle name="Normal 8 3 4 3 3" xfId="2166" xr:uid="{F6E070F5-C2D7-47D3-8502-031D7C5D82EE}"/>
    <cellStyle name="Normal 8 3 4 3 4" xfId="3799" xr:uid="{927A3FE8-B82D-4CA9-8E6D-91CDCF193485}"/>
    <cellStyle name="Normal 8 3 4 4" xfId="2167" xr:uid="{2426E7EC-CBC9-4D28-A43E-B2C3828467EC}"/>
    <cellStyle name="Normal 8 3 4 4 2" xfId="2168" xr:uid="{CB691948-ADAB-470F-B2FC-58A2D6467956}"/>
    <cellStyle name="Normal 8 3 4 4 3" xfId="3800" xr:uid="{D6A5BC44-8B25-4B72-B516-0FA2B61944E8}"/>
    <cellStyle name="Normal 8 3 4 4 4" xfId="3801" xr:uid="{70DAF337-DD00-4B93-B017-7C7CA243D0E9}"/>
    <cellStyle name="Normal 8 3 4 5" xfId="2169" xr:uid="{BE57F074-9C28-48C7-A7F7-1D16CA0DC5C8}"/>
    <cellStyle name="Normal 8 3 4 6" xfId="3802" xr:uid="{38B9E512-763F-4B4F-9C9D-31BCBB2ED705}"/>
    <cellStyle name="Normal 8 3 4 7" xfId="3803" xr:uid="{60CB8B86-6E18-48D2-9B8C-17F943121580}"/>
    <cellStyle name="Normal 8 3 5" xfId="388" xr:uid="{D3219D97-3A56-434B-90D3-84105F1E8C7C}"/>
    <cellStyle name="Normal 8 3 5 2" xfId="793" xr:uid="{388AB068-4DCC-4BF3-BBAC-8481F342FC67}"/>
    <cellStyle name="Normal 8 3 5 2 2" xfId="2170" xr:uid="{DBFA5141-A386-4898-BB18-FE30046E2727}"/>
    <cellStyle name="Normal 8 3 5 2 2 2" xfId="2171" xr:uid="{6EA3E419-2E9B-4D51-B545-BC6044D16416}"/>
    <cellStyle name="Normal 8 3 5 2 3" xfId="2172" xr:uid="{5C71ADD1-8CF1-4B7B-AC1A-39B9CA409357}"/>
    <cellStyle name="Normal 8 3 5 2 4" xfId="3804" xr:uid="{367B3FE0-F264-41B8-8A3B-000C84BFB1E0}"/>
    <cellStyle name="Normal 8 3 5 3" xfId="2173" xr:uid="{8C999474-1191-45F6-BD70-03D712714E64}"/>
    <cellStyle name="Normal 8 3 5 3 2" xfId="2174" xr:uid="{50BA51AF-692C-4A95-8B00-9937087C8C68}"/>
    <cellStyle name="Normal 8 3 5 3 3" xfId="3805" xr:uid="{7FCE8D9A-E0E5-48B9-A511-FD644C4C53EA}"/>
    <cellStyle name="Normal 8 3 5 3 4" xfId="3806" xr:uid="{838484F4-AA02-4EA9-A087-C7F513C2F49E}"/>
    <cellStyle name="Normal 8 3 5 4" xfId="2175" xr:uid="{117F2B8E-EAC4-4936-84CE-4C536ABF1BCA}"/>
    <cellStyle name="Normal 8 3 5 5" xfId="3807" xr:uid="{C8DA42EF-73AD-4BF0-8F3D-CAF0600F1681}"/>
    <cellStyle name="Normal 8 3 5 6" xfId="3808" xr:uid="{8D2CAA74-1455-4113-9FBE-6721BD56CFCE}"/>
    <cellStyle name="Normal 8 3 6" xfId="389" xr:uid="{1BCA5183-39AE-46E7-8F83-9A2424485942}"/>
    <cellStyle name="Normal 8 3 6 2" xfId="2176" xr:uid="{A3CB85D5-C9C8-4FC2-8A64-3FB3886267E4}"/>
    <cellStyle name="Normal 8 3 6 2 2" xfId="2177" xr:uid="{65EEFDF8-B60B-4BB3-9220-4E8608E9A547}"/>
    <cellStyle name="Normal 8 3 6 2 3" xfId="3809" xr:uid="{45E9F57A-2AAA-41DA-B81A-31BF8FAA1563}"/>
    <cellStyle name="Normal 8 3 6 2 4" xfId="3810" xr:uid="{6BBDB771-9E9B-4216-A371-C8EDCD053A1C}"/>
    <cellStyle name="Normal 8 3 6 3" xfId="2178" xr:uid="{69DF2A00-BF4A-4977-83C5-8C41860E5CF7}"/>
    <cellStyle name="Normal 8 3 6 4" xfId="3811" xr:uid="{CC1F41F4-CC83-4292-A484-A404B63D7052}"/>
    <cellStyle name="Normal 8 3 6 5" xfId="3812" xr:uid="{54D7644C-7F2F-45BA-B413-F985677BFD7A}"/>
    <cellStyle name="Normal 8 3 7" xfId="2179" xr:uid="{6EE8AE51-1E6E-4C79-BA48-CD976DF51DB5}"/>
    <cellStyle name="Normal 8 3 7 2" xfId="2180" xr:uid="{B819FABC-1BE0-44FA-A776-E8B2950A6EC6}"/>
    <cellStyle name="Normal 8 3 7 3" xfId="3813" xr:uid="{2FADB9D5-28F9-4C58-B99A-31D4E180BDEA}"/>
    <cellStyle name="Normal 8 3 7 4" xfId="3814" xr:uid="{16439C37-07DF-4DF0-877A-E3A83CCBABBB}"/>
    <cellStyle name="Normal 8 3 8" xfId="2181" xr:uid="{983497A5-5A44-4FCD-BE9F-2F2B14CB00D5}"/>
    <cellStyle name="Normal 8 3 8 2" xfId="3815" xr:uid="{EDA24D03-FCCB-4EC5-A268-EBC6AD8EB88E}"/>
    <cellStyle name="Normal 8 3 8 3" xfId="3816" xr:uid="{B403D8A3-043A-4B56-ACBC-DD0624A9D12C}"/>
    <cellStyle name="Normal 8 3 8 4" xfId="3817" xr:uid="{2E4426F4-913B-43BB-B3A0-CF4C4DD3AB50}"/>
    <cellStyle name="Normal 8 3 9" xfId="3818" xr:uid="{0895D046-FD0F-4DCA-B5B7-BCD88343DCD8}"/>
    <cellStyle name="Normal 8 4" xfId="162" xr:uid="{AC93FD16-F34F-4D91-8BF6-0F5078682513}"/>
    <cellStyle name="Normal 8 4 10" xfId="3819" xr:uid="{82710532-554A-473C-A8F8-109BA7D28210}"/>
    <cellStyle name="Normal 8 4 11" xfId="3820" xr:uid="{3A6C96EF-42EF-45A8-8823-0666A28C41F3}"/>
    <cellStyle name="Normal 8 4 2" xfId="163" xr:uid="{7DF197B1-EA5B-49E6-8C54-FC6167034BBB}"/>
    <cellStyle name="Normal 8 4 2 2" xfId="390" xr:uid="{43417B1F-F60F-4184-B9FF-6D079B4F4BDB}"/>
    <cellStyle name="Normal 8 4 2 2 2" xfId="794" xr:uid="{B77E2C7D-C13B-45E2-A06C-D25AAB064112}"/>
    <cellStyle name="Normal 8 4 2 2 2 2" xfId="795" xr:uid="{349E27EE-9BC2-4D65-867F-17976D53F78C}"/>
    <cellStyle name="Normal 8 4 2 2 2 2 2" xfId="2182" xr:uid="{4E7F7955-0A61-47C7-81B1-C812D1DC6662}"/>
    <cellStyle name="Normal 8 4 2 2 2 2 3" xfId="3821" xr:uid="{F33F975B-E8B0-4324-B625-50EB1D0760CD}"/>
    <cellStyle name="Normal 8 4 2 2 2 2 4" xfId="3822" xr:uid="{0CF6AEC7-0DC5-4FAE-9CF1-DFB6BD26A869}"/>
    <cellStyle name="Normal 8 4 2 2 2 3" xfId="2183" xr:uid="{FD530469-2DF2-4218-B994-9C9733AE785B}"/>
    <cellStyle name="Normal 8 4 2 2 2 3 2" xfId="3823" xr:uid="{79572B5E-7E1A-4704-AC4A-E02F7C342921}"/>
    <cellStyle name="Normal 8 4 2 2 2 3 3" xfId="3824" xr:uid="{80B99EA0-8FF5-4DB0-B3CB-DB132E7C5944}"/>
    <cellStyle name="Normal 8 4 2 2 2 3 4" xfId="3825" xr:uid="{8598F2F9-B0DE-4B7A-8F28-FD47C76D24C3}"/>
    <cellStyle name="Normal 8 4 2 2 2 4" xfId="3826" xr:uid="{E7FD662D-46DC-4249-A12E-32133432A921}"/>
    <cellStyle name="Normal 8 4 2 2 2 5" xfId="3827" xr:uid="{4540CB57-78A2-49D7-A62C-AEC792365ABE}"/>
    <cellStyle name="Normal 8 4 2 2 2 6" xfId="3828" xr:uid="{162424EC-A68C-4E74-A99B-687262293014}"/>
    <cellStyle name="Normal 8 4 2 2 3" xfId="796" xr:uid="{BC8DF992-F8BE-427E-8653-C2590E3C92DB}"/>
    <cellStyle name="Normal 8 4 2 2 3 2" xfId="2184" xr:uid="{2A9BA30C-11E3-4261-AD3C-8E175BBD703D}"/>
    <cellStyle name="Normal 8 4 2 2 3 2 2" xfId="3829" xr:uid="{631E0AB0-1453-4AFF-B619-0BCDE5731FA4}"/>
    <cellStyle name="Normal 8 4 2 2 3 2 3" xfId="3830" xr:uid="{EBCD79DF-064D-4D57-8F16-A1A623ED27CF}"/>
    <cellStyle name="Normal 8 4 2 2 3 2 4" xfId="3831" xr:uid="{9339E427-83B1-4DC6-95E1-A6794FCA15F5}"/>
    <cellStyle name="Normal 8 4 2 2 3 3" xfId="3832" xr:uid="{36D0F6AE-2857-4661-9AB7-722048D5B52A}"/>
    <cellStyle name="Normal 8 4 2 2 3 4" xfId="3833" xr:uid="{116717F7-2DD6-407B-A06A-9642C1145BCC}"/>
    <cellStyle name="Normal 8 4 2 2 3 5" xfId="3834" xr:uid="{C35874E7-6CAB-430E-A4A8-12B99C509DAD}"/>
    <cellStyle name="Normal 8 4 2 2 4" xfId="2185" xr:uid="{C258D550-9FDA-422E-A8D8-8CB6BF1FF442}"/>
    <cellStyle name="Normal 8 4 2 2 4 2" xfId="3835" xr:uid="{4B7B239B-53B7-4B3A-AFF6-862469AF952C}"/>
    <cellStyle name="Normal 8 4 2 2 4 3" xfId="3836" xr:uid="{5235966E-FA64-4BC6-96E2-29F66B5D7235}"/>
    <cellStyle name="Normal 8 4 2 2 4 4" xfId="3837" xr:uid="{B6232792-5C49-4B3D-97A1-25932DC43C79}"/>
    <cellStyle name="Normal 8 4 2 2 5" xfId="3838" xr:uid="{F87B8836-7C9A-4E13-ACE3-5E7E9CCB85A8}"/>
    <cellStyle name="Normal 8 4 2 2 5 2" xfId="3839" xr:uid="{9E0DF7BB-29B3-4331-85A1-45D19864D4F4}"/>
    <cellStyle name="Normal 8 4 2 2 5 3" xfId="3840" xr:uid="{5F542A58-B2EC-4509-A361-AA70CAC23380}"/>
    <cellStyle name="Normal 8 4 2 2 5 4" xfId="3841" xr:uid="{87E03980-32C0-477F-A948-A6BBB41AB40D}"/>
    <cellStyle name="Normal 8 4 2 2 6" xfId="3842" xr:uid="{8B6DED47-677C-4A01-A91E-CFB429CC12FE}"/>
    <cellStyle name="Normal 8 4 2 2 7" xfId="3843" xr:uid="{3A468D57-E738-45C9-918E-B85F7C8519C3}"/>
    <cellStyle name="Normal 8 4 2 2 8" xfId="3844" xr:uid="{7F50ED75-6698-40B7-A246-3F42B812A9F5}"/>
    <cellStyle name="Normal 8 4 2 3" xfId="797" xr:uid="{B712F15D-93DF-4417-B375-C14B61DF6D9D}"/>
    <cellStyle name="Normal 8 4 2 3 2" xfId="798" xr:uid="{72168E5E-5504-4D18-A2C9-DE10EDB26DD7}"/>
    <cellStyle name="Normal 8 4 2 3 2 2" xfId="799" xr:uid="{5803E65D-9DD8-4B27-8FDC-029BBD50E0A5}"/>
    <cellStyle name="Normal 8 4 2 3 2 3" xfId="3845" xr:uid="{575C1779-F721-46CF-8B6F-ADAA1B7E1841}"/>
    <cellStyle name="Normal 8 4 2 3 2 4" xfId="3846" xr:uid="{E39C1B89-5E2D-436E-B1DA-0E0B303006EA}"/>
    <cellStyle name="Normal 8 4 2 3 3" xfId="800" xr:uid="{17FDA25E-FAC7-4F0A-8C01-2A668F5E9993}"/>
    <cellStyle name="Normal 8 4 2 3 3 2" xfId="3847" xr:uid="{63941AEA-18A2-4622-8EB4-A8E45E472964}"/>
    <cellStyle name="Normal 8 4 2 3 3 3" xfId="3848" xr:uid="{D5D480A5-B86A-49C7-AD86-5B9BDA10E192}"/>
    <cellStyle name="Normal 8 4 2 3 3 4" xfId="3849" xr:uid="{0D0E8B27-F86F-475E-966B-11440AB9A582}"/>
    <cellStyle name="Normal 8 4 2 3 4" xfId="3850" xr:uid="{370CBDCD-A0D6-46DB-81FE-ECA85C23339E}"/>
    <cellStyle name="Normal 8 4 2 3 5" xfId="3851" xr:uid="{08042901-F32B-4530-8B86-24A7F8DA2276}"/>
    <cellStyle name="Normal 8 4 2 3 6" xfId="3852" xr:uid="{64CDB3B6-A8B3-4369-8706-86F4E8C3E2D9}"/>
    <cellStyle name="Normal 8 4 2 4" xfId="801" xr:uid="{8F647A64-62DA-4559-9F1D-58E0A9FEFD67}"/>
    <cellStyle name="Normal 8 4 2 4 2" xfId="802" xr:uid="{ADF4A991-78BE-4714-95B9-D47A9F4D79DC}"/>
    <cellStyle name="Normal 8 4 2 4 2 2" xfId="3853" xr:uid="{A7F9D25E-8095-4040-B671-92DB3BCE0CE8}"/>
    <cellStyle name="Normal 8 4 2 4 2 3" xfId="3854" xr:uid="{30EAA993-D59B-4F1B-AFFA-508A46228A91}"/>
    <cellStyle name="Normal 8 4 2 4 2 4" xfId="3855" xr:uid="{881A6C90-341B-4EB6-A60F-9532A8317937}"/>
    <cellStyle name="Normal 8 4 2 4 3" xfId="3856" xr:uid="{4B58EAAC-4786-4528-B518-83BEA046097F}"/>
    <cellStyle name="Normal 8 4 2 4 4" xfId="3857" xr:uid="{E82C7799-45EC-44C9-BE0A-B6D3627DF62B}"/>
    <cellStyle name="Normal 8 4 2 4 5" xfId="3858" xr:uid="{1CC7FE34-2F0A-4DDA-8F22-24423469885E}"/>
    <cellStyle name="Normal 8 4 2 5" xfId="803" xr:uid="{AC63F0EC-3111-4C46-9E38-5FFF73B06B69}"/>
    <cellStyle name="Normal 8 4 2 5 2" xfId="3859" xr:uid="{3A2B32AB-CB2F-45D5-B0C1-ADEF3F350F79}"/>
    <cellStyle name="Normal 8 4 2 5 3" xfId="3860" xr:uid="{628579E2-7D35-400C-AA62-9D34372017CA}"/>
    <cellStyle name="Normal 8 4 2 5 4" xfId="3861" xr:uid="{E7F9F234-167C-463F-914E-EB8775732019}"/>
    <cellStyle name="Normal 8 4 2 6" xfId="3862" xr:uid="{353DFC55-598F-404F-84C2-4F67D2049F9B}"/>
    <cellStyle name="Normal 8 4 2 6 2" xfId="3863" xr:uid="{A316E3A8-1887-400D-ADB8-201308EF4E55}"/>
    <cellStyle name="Normal 8 4 2 6 3" xfId="3864" xr:uid="{BFED6B6C-3F9F-4C56-92C8-AC525E729ACC}"/>
    <cellStyle name="Normal 8 4 2 6 4" xfId="3865" xr:uid="{AB8AFDC6-C2D6-4E23-97D6-200005F74553}"/>
    <cellStyle name="Normal 8 4 2 7" xfId="3866" xr:uid="{36111C0E-2474-4840-B719-2D02D8F68F3F}"/>
    <cellStyle name="Normal 8 4 2 8" xfId="3867" xr:uid="{C97FA30C-5023-4CFC-942C-F8DCE2D2FF3C}"/>
    <cellStyle name="Normal 8 4 2 9" xfId="3868" xr:uid="{6C0C278F-FA90-46A0-A6B0-D6AED03A9F7E}"/>
    <cellStyle name="Normal 8 4 3" xfId="391" xr:uid="{7E033C3A-8DFD-4863-8DF4-1D8E003AA92E}"/>
    <cellStyle name="Normal 8 4 3 2" xfId="804" xr:uid="{C5F91DA2-CD64-4E4A-8502-9B049C560AB3}"/>
    <cellStyle name="Normal 8 4 3 2 2" xfId="805" xr:uid="{03EE921E-DE1B-47D9-8B70-49B8FB63DF60}"/>
    <cellStyle name="Normal 8 4 3 2 2 2" xfId="2186" xr:uid="{16F6097C-875E-4D0C-8C7A-D371A176EC68}"/>
    <cellStyle name="Normal 8 4 3 2 2 2 2" xfId="2187" xr:uid="{29ED8B13-CED7-4BCD-8EC2-5D4000E72CFC}"/>
    <cellStyle name="Normal 8 4 3 2 2 3" xfId="2188" xr:uid="{76BCECF8-5449-42E5-8F18-A6F945EB7DD0}"/>
    <cellStyle name="Normal 8 4 3 2 2 4" xfId="3869" xr:uid="{4B7FC012-4274-47AE-9CED-2BB7A83B3E1F}"/>
    <cellStyle name="Normal 8 4 3 2 3" xfId="2189" xr:uid="{68A1FFF4-8E87-4703-B9C1-18C278023DFF}"/>
    <cellStyle name="Normal 8 4 3 2 3 2" xfId="2190" xr:uid="{4CEF384E-D042-44B3-B89A-0F5AF3AE23A5}"/>
    <cellStyle name="Normal 8 4 3 2 3 3" xfId="3870" xr:uid="{44F9ED8C-8940-4AE3-9BC3-96A08ACBCC46}"/>
    <cellStyle name="Normal 8 4 3 2 3 4" xfId="3871" xr:uid="{B793307F-C6A6-4443-9E8A-00D26B9439EF}"/>
    <cellStyle name="Normal 8 4 3 2 4" xfId="2191" xr:uid="{EB66AF00-6783-4956-8AF7-A1BB73914387}"/>
    <cellStyle name="Normal 8 4 3 2 5" xfId="3872" xr:uid="{CFE1EDB7-B835-44AE-9CA4-063EF6EE45E7}"/>
    <cellStyle name="Normal 8 4 3 2 6" xfId="3873" xr:uid="{1FAE39E6-4EB6-4D04-9C5F-F1F5391F61A5}"/>
    <cellStyle name="Normal 8 4 3 3" xfId="806" xr:uid="{F7553328-FAEA-4911-A05C-3AC54290D6F2}"/>
    <cellStyle name="Normal 8 4 3 3 2" xfId="2192" xr:uid="{2816DCC5-A625-4061-B811-D84F7504A7B2}"/>
    <cellStyle name="Normal 8 4 3 3 2 2" xfId="2193" xr:uid="{5DC1A590-A275-4A24-BC59-755329322582}"/>
    <cellStyle name="Normal 8 4 3 3 2 3" xfId="3874" xr:uid="{EB6A6204-C104-4CB1-BE35-C4919A34E6B1}"/>
    <cellStyle name="Normal 8 4 3 3 2 4" xfId="3875" xr:uid="{B49A206C-0C5D-48D0-B692-94EF2BBE126C}"/>
    <cellStyle name="Normal 8 4 3 3 3" xfId="2194" xr:uid="{EA8D2FBA-514B-41FB-967D-1ABD77B4DC04}"/>
    <cellStyle name="Normal 8 4 3 3 4" xfId="3876" xr:uid="{47EFB3F0-E978-414B-9A8B-1B1FD41BBE9B}"/>
    <cellStyle name="Normal 8 4 3 3 5" xfId="3877" xr:uid="{F884176B-AF29-45D8-945E-A9AD648CFF4D}"/>
    <cellStyle name="Normal 8 4 3 4" xfId="2195" xr:uid="{2EB40410-0B29-4DB8-B66D-3EB01CC80B1D}"/>
    <cellStyle name="Normal 8 4 3 4 2" xfId="2196" xr:uid="{FDAD668F-AD7F-40EF-B355-9F0EB4D579A5}"/>
    <cellStyle name="Normal 8 4 3 4 3" xfId="3878" xr:uid="{82C527D4-AE1B-443C-A285-25856F8378E1}"/>
    <cellStyle name="Normal 8 4 3 4 4" xfId="3879" xr:uid="{CF812274-C473-4254-AC4A-3E391FC6EBC1}"/>
    <cellStyle name="Normal 8 4 3 5" xfId="2197" xr:uid="{BFF42DCB-6890-4151-B9C5-DC69C07D4A42}"/>
    <cellStyle name="Normal 8 4 3 5 2" xfId="3880" xr:uid="{60407D79-99E8-4388-8F76-676AAB27623A}"/>
    <cellStyle name="Normal 8 4 3 5 3" xfId="3881" xr:uid="{3B631CAD-CAF1-4DA9-AFE9-5288A4217102}"/>
    <cellStyle name="Normal 8 4 3 5 4" xfId="3882" xr:uid="{045D2E7F-1A72-44CA-90C3-4DE485DE6DF6}"/>
    <cellStyle name="Normal 8 4 3 6" xfId="3883" xr:uid="{19508956-950C-4F29-8EEE-7BACF2C738E1}"/>
    <cellStyle name="Normal 8 4 3 7" xfId="3884" xr:uid="{31AE901C-AAE9-4CD2-B7E3-F87A9B74C0E3}"/>
    <cellStyle name="Normal 8 4 3 8" xfId="3885" xr:uid="{70D6BC74-3602-4D4E-A345-FF8F5BF8A450}"/>
    <cellStyle name="Normal 8 4 4" xfId="392" xr:uid="{EEF0DE2D-B8E6-414D-9D6C-F38BF7F749E9}"/>
    <cellStyle name="Normal 8 4 4 2" xfId="807" xr:uid="{79C17A2C-C58F-401F-9E2F-F6BEF4A2EF8E}"/>
    <cellStyle name="Normal 8 4 4 2 2" xfId="808" xr:uid="{0845D913-4A91-4DDE-8B4A-7A2CB4FFB55B}"/>
    <cellStyle name="Normal 8 4 4 2 2 2" xfId="2198" xr:uid="{6FC813DF-FA37-4568-99FE-74C10B2113A0}"/>
    <cellStyle name="Normal 8 4 4 2 2 3" xfId="3886" xr:uid="{3FF62E7A-557C-4F00-AFCC-6DDE0C20BBB2}"/>
    <cellStyle name="Normal 8 4 4 2 2 4" xfId="3887" xr:uid="{2C9DF478-81C0-491D-9CF0-3C5FF4C5BE15}"/>
    <cellStyle name="Normal 8 4 4 2 3" xfId="2199" xr:uid="{C9DE1DB5-5C47-4A68-A857-C2357973EFD4}"/>
    <cellStyle name="Normal 8 4 4 2 4" xfId="3888" xr:uid="{643B17B1-34A6-46F2-8C1D-FF4D3C93967D}"/>
    <cellStyle name="Normal 8 4 4 2 5" xfId="3889" xr:uid="{92538D1E-2D12-4BF7-ACAF-F94883482316}"/>
    <cellStyle name="Normal 8 4 4 3" xfId="809" xr:uid="{50318E7D-DBFD-4ED2-BECA-EF124E10B78F}"/>
    <cellStyle name="Normal 8 4 4 3 2" xfId="2200" xr:uid="{4DF3E4FE-D79E-4A67-A2F2-5FC9782C5DDB}"/>
    <cellStyle name="Normal 8 4 4 3 3" xfId="3890" xr:uid="{4C6AB248-FE80-4591-8C37-9376FC2D0788}"/>
    <cellStyle name="Normal 8 4 4 3 4" xfId="3891" xr:uid="{5B8D7D29-7C00-4F9E-9F8C-F8DA6E44C47E}"/>
    <cellStyle name="Normal 8 4 4 4" xfId="2201" xr:uid="{2A2F89BD-9BD9-4599-A6A6-4391BF83D6CC}"/>
    <cellStyle name="Normal 8 4 4 4 2" xfId="3892" xr:uid="{57ABD37F-1F33-429C-BECC-75F40268B329}"/>
    <cellStyle name="Normal 8 4 4 4 3" xfId="3893" xr:uid="{60927A16-4D40-4777-BC3A-30976281A1E6}"/>
    <cellStyle name="Normal 8 4 4 4 4" xfId="3894" xr:uid="{19C23EF7-9439-488C-8320-8C97F7D17BEC}"/>
    <cellStyle name="Normal 8 4 4 5" xfId="3895" xr:uid="{C8D08821-3AB8-4B2B-9E11-A56DD08E59C9}"/>
    <cellStyle name="Normal 8 4 4 6" xfId="3896" xr:uid="{472B2002-07F9-4550-87E5-7357887F443D}"/>
    <cellStyle name="Normal 8 4 4 7" xfId="3897" xr:uid="{10056F95-E555-48A8-96FD-E93C37438EF1}"/>
    <cellStyle name="Normal 8 4 5" xfId="393" xr:uid="{93414724-70FC-4278-9BE4-A2EB65C09676}"/>
    <cellStyle name="Normal 8 4 5 2" xfId="810" xr:uid="{DD9B4C49-199B-4AEE-84DD-5E9C2431675E}"/>
    <cellStyle name="Normal 8 4 5 2 2" xfId="2202" xr:uid="{F206E666-7B81-42AC-B507-54FBE9058BB7}"/>
    <cellStyle name="Normal 8 4 5 2 3" xfId="3898" xr:uid="{7CC2052D-73EC-4441-A6F7-2E80A4594B22}"/>
    <cellStyle name="Normal 8 4 5 2 4" xfId="3899" xr:uid="{71A9BB2E-1BE8-4E29-A8DE-3E944C4005EE}"/>
    <cellStyle name="Normal 8 4 5 3" xfId="2203" xr:uid="{9E130E3F-B963-458B-8EDC-5A7E65180187}"/>
    <cellStyle name="Normal 8 4 5 3 2" xfId="3900" xr:uid="{7FB81D00-5F04-41E3-9378-E204D9313AE6}"/>
    <cellStyle name="Normal 8 4 5 3 3" xfId="3901" xr:uid="{91B30D55-58DB-4212-9E52-DB32C2913838}"/>
    <cellStyle name="Normal 8 4 5 3 4" xfId="3902" xr:uid="{CD715414-87C2-45BC-8EB6-CB917BE6D030}"/>
    <cellStyle name="Normal 8 4 5 4" xfId="3903" xr:uid="{BAE95417-89E8-4975-BD1D-D896ECD64EFB}"/>
    <cellStyle name="Normal 8 4 5 5" xfId="3904" xr:uid="{0DFE8BB3-4DFA-45CA-9778-7166C27D9F5A}"/>
    <cellStyle name="Normal 8 4 5 6" xfId="3905" xr:uid="{DAA5AB3B-0B80-41C0-AB67-FFC35FE0ADBA}"/>
    <cellStyle name="Normal 8 4 6" xfId="811" xr:uid="{B7AF61CC-6BDB-4072-AD82-123355BC75C6}"/>
    <cellStyle name="Normal 8 4 6 2" xfId="2204" xr:uid="{84E9EDAA-08BB-4C6A-BA67-8C13AF3869A5}"/>
    <cellStyle name="Normal 8 4 6 2 2" xfId="3906" xr:uid="{8FF211C2-98D2-4053-8A98-5D7D75990EE1}"/>
    <cellStyle name="Normal 8 4 6 2 3" xfId="3907" xr:uid="{FE6E1E13-70FB-4B2C-9FDA-B76419BD69A9}"/>
    <cellStyle name="Normal 8 4 6 2 4" xfId="3908" xr:uid="{AC1FF2A0-9164-464B-965B-2118385C774B}"/>
    <cellStyle name="Normal 8 4 6 3" xfId="3909" xr:uid="{90200C4E-51EA-45D1-900C-B6949931D622}"/>
    <cellStyle name="Normal 8 4 6 4" xfId="3910" xr:uid="{FDD03A9B-08C6-49BF-A914-D4F19D27D1A2}"/>
    <cellStyle name="Normal 8 4 6 5" xfId="3911" xr:uid="{4E51EA81-0BE6-4369-BE76-E0D2CC2DB0D1}"/>
    <cellStyle name="Normal 8 4 7" xfId="2205" xr:uid="{71DD3835-010C-4B8F-822C-3EFBD57826D6}"/>
    <cellStyle name="Normal 8 4 7 2" xfId="3912" xr:uid="{740CC3CB-C221-4599-AEB3-47E12B853012}"/>
    <cellStyle name="Normal 8 4 7 3" xfId="3913" xr:uid="{8B985DDC-E7B6-4598-85C5-EF6C51E165E1}"/>
    <cellStyle name="Normal 8 4 7 4" xfId="3914" xr:uid="{9B1BE7DC-C7E8-4651-88D9-014C460E9082}"/>
    <cellStyle name="Normal 8 4 8" xfId="3915" xr:uid="{7A1C4469-0BC7-405F-B485-138E9BE71B40}"/>
    <cellStyle name="Normal 8 4 8 2" xfId="3916" xr:uid="{08EF0B05-51A7-4B72-8FFA-B5AFE0999D9C}"/>
    <cellStyle name="Normal 8 4 8 3" xfId="3917" xr:uid="{87E37FE0-D079-4EAD-95F3-560E21C34771}"/>
    <cellStyle name="Normal 8 4 8 4" xfId="3918" xr:uid="{8A0019BA-8A0E-4387-A2EA-B56A3A395A1B}"/>
    <cellStyle name="Normal 8 4 9" xfId="3919" xr:uid="{FE9258AE-08A0-4B18-A6CE-DE20949B14EF}"/>
    <cellStyle name="Normal 8 5" xfId="164" xr:uid="{22AAE8B2-7A98-4A9A-BE9B-104F8884F0E8}"/>
    <cellStyle name="Normal 8 5 2" xfId="165" xr:uid="{453353F9-7E16-4B5E-B00F-467ADFCC394F}"/>
    <cellStyle name="Normal 8 5 2 2" xfId="394" xr:uid="{E45830FC-958E-412C-9BC8-1F7A9A59CB40}"/>
    <cellStyle name="Normal 8 5 2 2 2" xfId="812" xr:uid="{70B5AAD0-3DE9-4D8F-9366-D6DF1D84E690}"/>
    <cellStyle name="Normal 8 5 2 2 2 2" xfId="2206" xr:uid="{BBC1CBF1-4A5B-403D-984F-2782ACA9E369}"/>
    <cellStyle name="Normal 8 5 2 2 2 3" xfId="3920" xr:uid="{E6A0D5AA-F95B-462A-860F-C4A4A4676DDD}"/>
    <cellStyle name="Normal 8 5 2 2 2 4" xfId="3921" xr:uid="{72D88D2F-00D7-4294-A6A7-44E5F4398060}"/>
    <cellStyle name="Normal 8 5 2 2 3" xfId="2207" xr:uid="{9023A9EE-FA08-4749-8002-A3B021084F24}"/>
    <cellStyle name="Normal 8 5 2 2 3 2" xfId="3922" xr:uid="{7A2548EA-E45D-40CE-ACD5-5732404337CC}"/>
    <cellStyle name="Normal 8 5 2 2 3 3" xfId="3923" xr:uid="{D352DDBF-C8A1-4306-982F-6E2A1D79DC3C}"/>
    <cellStyle name="Normal 8 5 2 2 3 4" xfId="3924" xr:uid="{B0F38E01-C3C4-4337-B61F-9A3E6CEAB7E5}"/>
    <cellStyle name="Normal 8 5 2 2 4" xfId="3925" xr:uid="{E667419F-69D8-4392-B230-C4CEBDD55155}"/>
    <cellStyle name="Normal 8 5 2 2 5" xfId="3926" xr:uid="{AA319BA1-9247-4F26-9716-B6E74988F7E9}"/>
    <cellStyle name="Normal 8 5 2 2 6" xfId="3927" xr:uid="{0F07F95F-9483-4EAB-8717-DE0ED97E4DF0}"/>
    <cellStyle name="Normal 8 5 2 3" xfId="813" xr:uid="{0D3078A3-2B6E-4E81-8F77-12B427F998DD}"/>
    <cellStyle name="Normal 8 5 2 3 2" xfId="2208" xr:uid="{1E5729EA-5141-4428-A9E8-4E85B2696E62}"/>
    <cellStyle name="Normal 8 5 2 3 2 2" xfId="3928" xr:uid="{D371C117-2B54-431E-84BB-2FF2E7BBB7FE}"/>
    <cellStyle name="Normal 8 5 2 3 2 3" xfId="3929" xr:uid="{82C424DE-A06D-4744-B45B-1455F03E5E22}"/>
    <cellStyle name="Normal 8 5 2 3 2 4" xfId="3930" xr:uid="{3CD0C731-5B8D-4031-BE3C-7B00C9DB4D7D}"/>
    <cellStyle name="Normal 8 5 2 3 3" xfId="3931" xr:uid="{D5AD78B0-866C-43D4-8B5C-5D9A873190D1}"/>
    <cellStyle name="Normal 8 5 2 3 4" xfId="3932" xr:uid="{9CE59B82-1588-420A-BE44-BF443A1B5514}"/>
    <cellStyle name="Normal 8 5 2 3 5" xfId="3933" xr:uid="{F5A20A94-0465-42F7-A9E5-8A3319A3DD4B}"/>
    <cellStyle name="Normal 8 5 2 4" xfId="2209" xr:uid="{F22100D6-25E7-4D2F-945A-9F0FBC4009A9}"/>
    <cellStyle name="Normal 8 5 2 4 2" xfId="3934" xr:uid="{32082BCF-31C5-4998-8C17-D04B80D4A464}"/>
    <cellStyle name="Normal 8 5 2 4 3" xfId="3935" xr:uid="{4C9803DA-629C-4F3D-BC8E-39F7BE321600}"/>
    <cellStyle name="Normal 8 5 2 4 4" xfId="3936" xr:uid="{4B7B69A8-FDE3-4DF6-BFE0-4C0347859CEF}"/>
    <cellStyle name="Normal 8 5 2 5" xfId="3937" xr:uid="{8CDC1F8D-6B44-49B8-8E39-0F9DCE93D5C3}"/>
    <cellStyle name="Normal 8 5 2 5 2" xfId="3938" xr:uid="{4B56C090-FE69-4331-B584-D484F68300E1}"/>
    <cellStyle name="Normal 8 5 2 5 3" xfId="3939" xr:uid="{4345A908-B38F-4E24-BF13-501E340E8066}"/>
    <cellStyle name="Normal 8 5 2 5 4" xfId="3940" xr:uid="{EAC39D8F-659C-4EEE-BE26-725EB50730F9}"/>
    <cellStyle name="Normal 8 5 2 6" xfId="3941" xr:uid="{E64E793E-D5CD-4A46-A4F7-3376DB487CA3}"/>
    <cellStyle name="Normal 8 5 2 7" xfId="3942" xr:uid="{B7A57942-D374-45D6-8951-48EC6E7C672C}"/>
    <cellStyle name="Normal 8 5 2 8" xfId="3943" xr:uid="{BECEE176-BBAE-435E-8C95-ECB07606D784}"/>
    <cellStyle name="Normal 8 5 3" xfId="395" xr:uid="{A4F90B28-4617-4F62-95A5-967DF6240D5C}"/>
    <cellStyle name="Normal 8 5 3 2" xfId="814" xr:uid="{BA386289-A2F7-4FB8-9582-C85A237AF47D}"/>
    <cellStyle name="Normal 8 5 3 2 2" xfId="815" xr:uid="{66C76626-D8A4-425F-A1B3-70D8F0A5E8D8}"/>
    <cellStyle name="Normal 8 5 3 2 3" xfId="3944" xr:uid="{8555F651-CD03-491E-9CCB-6DF13111C985}"/>
    <cellStyle name="Normal 8 5 3 2 4" xfId="3945" xr:uid="{FA564E53-5C5E-4752-BA4E-E598401E4458}"/>
    <cellStyle name="Normal 8 5 3 3" xfId="816" xr:uid="{E9139B6C-8690-4AA5-B0A2-9662EF6680EC}"/>
    <cellStyle name="Normal 8 5 3 3 2" xfId="3946" xr:uid="{DDF01239-2BE1-4769-B29D-8DC55716854D}"/>
    <cellStyle name="Normal 8 5 3 3 3" xfId="3947" xr:uid="{4D9D69B9-5AC7-4D82-95C9-B49C86B9C89B}"/>
    <cellStyle name="Normal 8 5 3 3 4" xfId="3948" xr:uid="{3DDB13F5-D983-4408-94CC-B51B00072F3E}"/>
    <cellStyle name="Normal 8 5 3 4" xfId="3949" xr:uid="{52CBE565-4E39-409F-A4C4-969CD9381C3C}"/>
    <cellStyle name="Normal 8 5 3 5" xfId="3950" xr:uid="{972A66F5-9009-4F72-8610-CEE12782126D}"/>
    <cellStyle name="Normal 8 5 3 6" xfId="3951" xr:uid="{00DFC806-989E-45B8-BC28-E40051725961}"/>
    <cellStyle name="Normal 8 5 4" xfId="396" xr:uid="{C4A91BA5-7A1A-44EB-8FA2-B164258D21E1}"/>
    <cellStyle name="Normal 8 5 4 2" xfId="817" xr:uid="{A586C7DD-9A71-44E6-89AF-5B17ADD18184}"/>
    <cellStyle name="Normal 8 5 4 2 2" xfId="3952" xr:uid="{61750E64-A73B-4DCB-944D-4157E37837D9}"/>
    <cellStyle name="Normal 8 5 4 2 3" xfId="3953" xr:uid="{60E3D0A4-FA05-42F0-9E0C-D31EB306D6BF}"/>
    <cellStyle name="Normal 8 5 4 2 4" xfId="3954" xr:uid="{AB4AD420-730C-4FCF-B546-BACA21C46F24}"/>
    <cellStyle name="Normal 8 5 4 3" xfId="3955" xr:uid="{91FCFBB1-CBBB-42BA-AA66-FC0C7976A1AC}"/>
    <cellStyle name="Normal 8 5 4 4" xfId="3956" xr:uid="{5DFE9F6D-2F6B-4B24-B2A0-412BC0A97D11}"/>
    <cellStyle name="Normal 8 5 4 5" xfId="3957" xr:uid="{7C0A19F5-BE6C-4686-AA17-31D870E0763F}"/>
    <cellStyle name="Normal 8 5 5" xfId="818" xr:uid="{49354153-5B7D-4FB2-A6C3-3945E02A417E}"/>
    <cellStyle name="Normal 8 5 5 2" xfId="3958" xr:uid="{DA3FD6E4-CAEB-4998-830D-5AB3D8449E43}"/>
    <cellStyle name="Normal 8 5 5 3" xfId="3959" xr:uid="{D69A144A-8380-42A9-8531-2DB3E32301DB}"/>
    <cellStyle name="Normal 8 5 5 4" xfId="3960" xr:uid="{C04A78EC-A543-4CFF-9BBD-6010FDE15810}"/>
    <cellStyle name="Normal 8 5 6" xfId="3961" xr:uid="{9985911B-C612-4FD3-8210-5F6C52A4E028}"/>
    <cellStyle name="Normal 8 5 6 2" xfId="3962" xr:uid="{9E8FBDFB-1644-44DC-892A-FF0F9B0BCC36}"/>
    <cellStyle name="Normal 8 5 6 3" xfId="3963" xr:uid="{E6827A2B-E9C1-4B0A-8291-CD9B938C6426}"/>
    <cellStyle name="Normal 8 5 6 4" xfId="3964" xr:uid="{944D0FA9-F4EF-4935-AB34-A2CC07DC4830}"/>
    <cellStyle name="Normal 8 5 7" xfId="3965" xr:uid="{B3980AEA-9A6A-4CF1-A701-5E07657D76AC}"/>
    <cellStyle name="Normal 8 5 8" xfId="3966" xr:uid="{76611CC8-D7BC-4CD2-B091-3DF3CFD91382}"/>
    <cellStyle name="Normal 8 5 9" xfId="3967" xr:uid="{9841B097-A36E-4570-A8AF-92FF95141B09}"/>
    <cellStyle name="Normal 8 6" xfId="166" xr:uid="{9D0E21D8-471D-4080-A428-EFAC791C99D6}"/>
    <cellStyle name="Normal 8 6 2" xfId="397" xr:uid="{E10562C5-3D81-489B-972A-68D9B758B8D2}"/>
    <cellStyle name="Normal 8 6 2 2" xfId="819" xr:uid="{6FA13540-E44C-4BEF-B08B-79F361783A3C}"/>
    <cellStyle name="Normal 8 6 2 2 2" xfId="2210" xr:uid="{E8A830A6-E05D-427C-B40F-9415D99C6575}"/>
    <cellStyle name="Normal 8 6 2 2 2 2" xfId="2211" xr:uid="{B42772FE-2B8B-4139-A512-62980C427B5E}"/>
    <cellStyle name="Normal 8 6 2 2 3" xfId="2212" xr:uid="{C9FC8C32-386B-4A45-89CC-E9D42AD6C701}"/>
    <cellStyle name="Normal 8 6 2 2 4" xfId="3968" xr:uid="{BACEF7ED-9DB6-4222-A820-0BD688A8BCAE}"/>
    <cellStyle name="Normal 8 6 2 3" xfId="2213" xr:uid="{5661E381-A14E-49D9-A9C2-09978AD4EC89}"/>
    <cellStyle name="Normal 8 6 2 3 2" xfId="2214" xr:uid="{6AC945CA-73E5-4933-AF3D-17D0418B7BF5}"/>
    <cellStyle name="Normal 8 6 2 3 3" xfId="3969" xr:uid="{2D6AB8FE-8D36-4172-9ECA-8D79C44DFE85}"/>
    <cellStyle name="Normal 8 6 2 3 4" xfId="3970" xr:uid="{3BC82F0D-E790-4EDA-BB73-CBA4B897B37D}"/>
    <cellStyle name="Normal 8 6 2 4" xfId="2215" xr:uid="{D8BE25FC-C5C4-4F49-A37A-7706CF8598E6}"/>
    <cellStyle name="Normal 8 6 2 5" xfId="3971" xr:uid="{72804B46-DD3C-4817-9F8B-A91741C4E410}"/>
    <cellStyle name="Normal 8 6 2 6" xfId="3972" xr:uid="{E15EAAB1-FC56-4AC0-9380-46E270D07543}"/>
    <cellStyle name="Normal 8 6 3" xfId="820" xr:uid="{9E6C09E8-1F0E-48BA-8E51-F8B0DD44F595}"/>
    <cellStyle name="Normal 8 6 3 2" xfId="2216" xr:uid="{02C05176-DB72-487E-B07B-77E65FC92B58}"/>
    <cellStyle name="Normal 8 6 3 2 2" xfId="2217" xr:uid="{610B9EAC-A0C8-48FC-9150-9044F1166BE6}"/>
    <cellStyle name="Normal 8 6 3 2 3" xfId="3973" xr:uid="{C8E357D0-FD8E-49E0-9CDE-A4BBCE63CF12}"/>
    <cellStyle name="Normal 8 6 3 2 4" xfId="3974" xr:uid="{26EEB62D-168B-4381-A1CA-7CAE18FA6EEC}"/>
    <cellStyle name="Normal 8 6 3 3" xfId="2218" xr:uid="{76837261-DF5B-482A-A72C-D785A27C46A6}"/>
    <cellStyle name="Normal 8 6 3 4" xfId="3975" xr:uid="{146C546D-53F1-4D9C-B2E6-844F16579783}"/>
    <cellStyle name="Normal 8 6 3 5" xfId="3976" xr:uid="{EF614ECD-2745-4EE4-B807-724F088ECDC5}"/>
    <cellStyle name="Normal 8 6 4" xfId="2219" xr:uid="{88908843-B1CD-485A-BA2E-123C485706B0}"/>
    <cellStyle name="Normal 8 6 4 2" xfId="2220" xr:uid="{78ECAD3B-AB2F-4D9C-A5CB-98C25905ECD4}"/>
    <cellStyle name="Normal 8 6 4 3" xfId="3977" xr:uid="{C30E5078-C9EA-4D08-835C-95ABDFE13325}"/>
    <cellStyle name="Normal 8 6 4 4" xfId="3978" xr:uid="{E249A569-9303-4DCE-9C09-47B0351C386E}"/>
    <cellStyle name="Normal 8 6 5" xfId="2221" xr:uid="{AACC11C2-BF6A-4C4C-9E2B-B86C69F52414}"/>
    <cellStyle name="Normal 8 6 5 2" xfId="3979" xr:uid="{917099E5-18BF-4CB2-865A-89CD20A2F4E0}"/>
    <cellStyle name="Normal 8 6 5 3" xfId="3980" xr:uid="{E0299100-6FF7-4774-AAD5-06E2BEE7C8EC}"/>
    <cellStyle name="Normal 8 6 5 4" xfId="3981" xr:uid="{F958FD01-F8C3-41F7-BE49-496203B293A9}"/>
    <cellStyle name="Normal 8 6 6" xfId="3982" xr:uid="{BB70840E-EED9-4385-BE3D-16757CECDD27}"/>
    <cellStyle name="Normal 8 6 7" xfId="3983" xr:uid="{A66D0B32-D37B-49A1-86F2-34F379D1337D}"/>
    <cellStyle name="Normal 8 6 8" xfId="3984" xr:uid="{D8E4A553-23E3-4177-B85C-EF1C2882F9E4}"/>
    <cellStyle name="Normal 8 7" xfId="398" xr:uid="{9E1C1181-3E5A-4A1D-B663-53752B988D6C}"/>
    <cellStyle name="Normal 8 7 2" xfId="821" xr:uid="{51388338-9DED-4E99-A318-2D898AAC1D84}"/>
    <cellStyle name="Normal 8 7 2 2" xfId="822" xr:uid="{C6EF00FF-A477-4276-8385-DD5A66545D2C}"/>
    <cellStyle name="Normal 8 7 2 2 2" xfId="2222" xr:uid="{3DE719C4-8B19-4C70-8E8E-B214C52708A1}"/>
    <cellStyle name="Normal 8 7 2 2 3" xfId="3985" xr:uid="{1E463171-0EE6-42BB-A12F-999BB759C3D4}"/>
    <cellStyle name="Normal 8 7 2 2 4" xfId="3986" xr:uid="{0571DDA9-8AD8-4E13-90ED-010D17D7D6D5}"/>
    <cellStyle name="Normal 8 7 2 3" xfId="2223" xr:uid="{217D837C-5B37-45D0-8A63-E48508EA4019}"/>
    <cellStyle name="Normal 8 7 2 4" xfId="3987" xr:uid="{C05BBAF5-18A2-44AF-9A63-6B1E38882FAC}"/>
    <cellStyle name="Normal 8 7 2 5" xfId="3988" xr:uid="{12A2C2D9-24E7-4101-85AB-3CF259077490}"/>
    <cellStyle name="Normal 8 7 3" xfId="823" xr:uid="{3EC10CDB-D5B8-4093-94A8-1370CBA6ED80}"/>
    <cellStyle name="Normal 8 7 3 2" xfId="2224" xr:uid="{CCCEC78D-E19A-480F-BF01-6348E27DAD46}"/>
    <cellStyle name="Normal 8 7 3 3" xfId="3989" xr:uid="{74270C52-2927-472F-9F45-5DACE9629C09}"/>
    <cellStyle name="Normal 8 7 3 4" xfId="3990" xr:uid="{9544CE7E-23DC-450C-A138-F3BDF3326717}"/>
    <cellStyle name="Normal 8 7 4" xfId="2225" xr:uid="{AF35DBB6-91D0-4347-BE43-B9FBC8779165}"/>
    <cellStyle name="Normal 8 7 4 2" xfId="3991" xr:uid="{7ACF5F73-D25A-4DA9-A8EC-4C0443D4B7E4}"/>
    <cellStyle name="Normal 8 7 4 3" xfId="3992" xr:uid="{8BDEB12E-0910-4D41-B716-82F5384F8523}"/>
    <cellStyle name="Normal 8 7 4 4" xfId="3993" xr:uid="{7E06C5DF-8B91-41D9-80D5-896DBF59AA44}"/>
    <cellStyle name="Normal 8 7 5" xfId="3994" xr:uid="{1BF52760-9FD0-4F97-8767-F9DCAF8AFE89}"/>
    <cellStyle name="Normal 8 7 6" xfId="3995" xr:uid="{C75E9026-937F-4D22-9C87-6A33EAD9F808}"/>
    <cellStyle name="Normal 8 7 7" xfId="3996" xr:uid="{A5395E52-9895-4638-8859-B2D248708208}"/>
    <cellStyle name="Normal 8 8" xfId="399" xr:uid="{2C365D92-5A1B-4AF5-ADB9-A0C95CDF6F1F}"/>
    <cellStyle name="Normal 8 8 2" xfId="824" xr:uid="{40A40F2F-84B8-495E-AB83-5B4665E17D36}"/>
    <cellStyle name="Normal 8 8 2 2" xfId="2226" xr:uid="{61DA9F42-B500-49A5-8AF2-FA670B6D999C}"/>
    <cellStyle name="Normal 8 8 2 3" xfId="3997" xr:uid="{372A4C4B-F5D6-4EA9-93C0-934F34FF12C1}"/>
    <cellStyle name="Normal 8 8 2 4" xfId="3998" xr:uid="{842F9E14-8B2F-4189-B913-65481209E31B}"/>
    <cellStyle name="Normal 8 8 3" xfId="2227" xr:uid="{E7131345-9E19-4B9E-8464-4A091988B48F}"/>
    <cellStyle name="Normal 8 8 3 2" xfId="3999" xr:uid="{F5C658B4-3C4D-4343-A8C3-70AD1985443A}"/>
    <cellStyle name="Normal 8 8 3 3" xfId="4000" xr:uid="{B9C759BF-AF4F-46BC-8E56-74251778A5C9}"/>
    <cellStyle name="Normal 8 8 3 4" xfId="4001" xr:uid="{B0729DD5-76DF-4ABD-A42C-F607DC808D6D}"/>
    <cellStyle name="Normal 8 8 4" xfId="4002" xr:uid="{974EEE96-6C95-457A-A676-942F4DB4C0DD}"/>
    <cellStyle name="Normal 8 8 5" xfId="4003" xr:uid="{27A5F3E4-8998-4682-B0E3-156ED675549C}"/>
    <cellStyle name="Normal 8 8 6" xfId="4004" xr:uid="{A8D506C1-FA74-46D2-8BD0-B6C3E5C28D6E}"/>
    <cellStyle name="Normal 8 9" xfId="400" xr:uid="{53634912-0AB6-4B99-BC79-D0CE97615003}"/>
    <cellStyle name="Normal 8 9 2" xfId="2228" xr:uid="{38148AAA-8A91-4A82-B0AC-A77CF4281DDD}"/>
    <cellStyle name="Normal 8 9 2 2" xfId="4005" xr:uid="{DFF07300-4D12-4BC7-8B6B-ED198530BE62}"/>
    <cellStyle name="Normal 8 9 2 2 2" xfId="4410" xr:uid="{6AE92CE2-16CE-4D11-BBDF-CE6532D26F20}"/>
    <cellStyle name="Normal 8 9 2 2 3" xfId="4689" xr:uid="{7BAD95C7-91FD-4743-8BE6-1CCD2725D682}"/>
    <cellStyle name="Normal 8 9 2 3" xfId="4006" xr:uid="{B7D45618-10D3-4543-8DD8-DFD78403E68A}"/>
    <cellStyle name="Normal 8 9 2 4" xfId="4007" xr:uid="{71315949-8D98-43AD-A64B-04C356284B44}"/>
    <cellStyle name="Normal 8 9 3" xfId="4008" xr:uid="{DB2DB8BD-8D41-4E69-9D9B-A142A27878D8}"/>
    <cellStyle name="Normal 8 9 3 2" xfId="5347" xr:uid="{B426C4C6-F313-4096-8655-31FA266983BC}"/>
    <cellStyle name="Normal 8 9 4" xfId="4009" xr:uid="{66248AC2-1F53-4DB5-9C07-10198D93695E}"/>
    <cellStyle name="Normal 8 9 4 2" xfId="4580" xr:uid="{43461897-782A-446F-B92C-96AC27267C16}"/>
    <cellStyle name="Normal 8 9 4 3" xfId="4690" xr:uid="{8518574C-15BE-4D30-899D-239D4C8C43EF}"/>
    <cellStyle name="Normal 8 9 4 4" xfId="4609" xr:uid="{B4C923C6-C71A-4229-9F01-4A9E9E2B2599}"/>
    <cellStyle name="Normal 8 9 5" xfId="4010" xr:uid="{FDC7F5F1-201E-4342-B87E-BB88DBCB572F}"/>
    <cellStyle name="Normal 9" xfId="77" xr:uid="{73E594D2-C54D-4B2A-AE78-AE4565CCA321}"/>
    <cellStyle name="Normal 9 10" xfId="401" xr:uid="{5398B5FC-8125-461D-8B2F-558E4253E712}"/>
    <cellStyle name="Normal 9 10 2" xfId="2229" xr:uid="{651BF485-6B6F-4895-B7E3-D852D60D5C3C}"/>
    <cellStyle name="Normal 9 10 2 2" xfId="4011" xr:uid="{45EDBF00-3267-4514-9C7F-5335EEEEBE7B}"/>
    <cellStyle name="Normal 9 10 2 3" xfId="4012" xr:uid="{287B0B2C-A3C9-40E8-9A5B-9BB1A4A1368C}"/>
    <cellStyle name="Normal 9 10 2 4" xfId="4013" xr:uid="{2AB360D9-2543-4D7D-B853-DB3B9EEFBDA0}"/>
    <cellStyle name="Normal 9 10 3" xfId="4014" xr:uid="{2BE88596-6EAF-4C62-883F-A9EF64C56F61}"/>
    <cellStyle name="Normal 9 10 4" xfId="4015" xr:uid="{BD916B11-3CF3-4301-B0E8-4779687252EE}"/>
    <cellStyle name="Normal 9 10 5" xfId="4016" xr:uid="{220CD73F-3E3B-40FF-8BE3-D061BD90AFBA}"/>
    <cellStyle name="Normal 9 11" xfId="2230" xr:uid="{0321A908-34E2-4946-BDE6-F613B87DFAA3}"/>
    <cellStyle name="Normal 9 11 2" xfId="4017" xr:uid="{754466DF-31BA-42DD-9D0E-7A2CD70A4A43}"/>
    <cellStyle name="Normal 9 11 3" xfId="4018" xr:uid="{3E41623B-2710-4F77-B398-20C1870DD402}"/>
    <cellStyle name="Normal 9 11 4" xfId="4019" xr:uid="{38BDDD9A-C317-432B-A336-1482C2E7B3ED}"/>
    <cellStyle name="Normal 9 12" xfId="4020" xr:uid="{09804AF7-25C4-4A79-84A7-B2304CB9F765}"/>
    <cellStyle name="Normal 9 12 2" xfId="4021" xr:uid="{D0788B0D-F0E0-4DA0-8C27-8D8A07BACEB0}"/>
    <cellStyle name="Normal 9 12 3" xfId="4022" xr:uid="{306A9ECA-5613-48F8-8FB3-7BC7D8165D3A}"/>
    <cellStyle name="Normal 9 12 4" xfId="4023" xr:uid="{1352DC10-4EC2-44EB-A8AD-7A15F7EE00E2}"/>
    <cellStyle name="Normal 9 13" xfId="4024" xr:uid="{C934018B-E969-4116-82F7-57937A7042F9}"/>
    <cellStyle name="Normal 9 13 2" xfId="4025" xr:uid="{0446AF4F-6B16-4892-BE1F-9DBF1562960A}"/>
    <cellStyle name="Normal 9 14" xfId="4026" xr:uid="{3A7E7C8A-79A3-4904-9983-FF8E681526F5}"/>
    <cellStyle name="Normal 9 15" xfId="4027" xr:uid="{75EF8FC0-D5DF-49F1-A495-D104E6452B9A}"/>
    <cellStyle name="Normal 9 16" xfId="4028" xr:uid="{7D85B91C-F614-4E2D-BED0-A90C6F5CE2F4}"/>
    <cellStyle name="Normal 9 2" xfId="78" xr:uid="{B3E0E107-F391-492E-979F-A5EEA35C256D}"/>
    <cellStyle name="Normal 9 2 2" xfId="402" xr:uid="{A6E3BB6E-6768-49AD-8AD3-BE7B3D5ABBF3}"/>
    <cellStyle name="Normal 9 2 2 2" xfId="4672" xr:uid="{C4BBA305-4CD4-456E-97E8-FF330DF7539F}"/>
    <cellStyle name="Normal 9 2 3" xfId="4561" xr:uid="{4F974AB1-A24E-42B2-870F-CEA388453159}"/>
    <cellStyle name="Normal 9 3" xfId="167" xr:uid="{B5DD12F2-B458-460E-8614-1A12F57B014C}"/>
    <cellStyle name="Normal 9 3 10" xfId="4029" xr:uid="{82CC3CA7-8A24-4B0D-82A2-4FA1755A13CB}"/>
    <cellStyle name="Normal 9 3 11" xfId="4030" xr:uid="{09231597-B4CA-4037-BEC7-824051618B55}"/>
    <cellStyle name="Normal 9 3 2" xfId="168" xr:uid="{4D356DE5-956C-4097-91EF-022D6C52042E}"/>
    <cellStyle name="Normal 9 3 2 2" xfId="169" xr:uid="{E49DB854-9E58-42FD-8876-D387FCC57D3F}"/>
    <cellStyle name="Normal 9 3 2 2 2" xfId="403" xr:uid="{37785A17-F918-42AF-82BD-150F6584D38C}"/>
    <cellStyle name="Normal 9 3 2 2 2 2" xfId="825" xr:uid="{1199369D-F5CF-4AC0-970E-1F64549801C2}"/>
    <cellStyle name="Normal 9 3 2 2 2 2 2" xfId="826" xr:uid="{97D9A8E4-F0E2-4016-965D-B5527BBE68ED}"/>
    <cellStyle name="Normal 9 3 2 2 2 2 2 2" xfId="2231" xr:uid="{774BA1A1-4668-4B94-8685-39D293A1A335}"/>
    <cellStyle name="Normal 9 3 2 2 2 2 2 2 2" xfId="2232" xr:uid="{46B71D9D-C68F-4A48-A268-DC35CD1A031E}"/>
    <cellStyle name="Normal 9 3 2 2 2 2 2 3" xfId="2233" xr:uid="{FDF280D3-B496-47D9-8874-04F4FA84892D}"/>
    <cellStyle name="Normal 9 3 2 2 2 2 3" xfId="2234" xr:uid="{5532619F-1DC7-47CF-80E3-F9CEFAB66415}"/>
    <cellStyle name="Normal 9 3 2 2 2 2 3 2" xfId="2235" xr:uid="{9E8BD6E8-664C-473B-8D0C-97570F23DBF8}"/>
    <cellStyle name="Normal 9 3 2 2 2 2 4" xfId="2236" xr:uid="{EA0C6A56-CB4F-42D2-9F1E-706B2BFC1AEF}"/>
    <cellStyle name="Normal 9 3 2 2 2 3" xfId="827" xr:uid="{968F3159-60AF-4135-BB49-2491A06CF98A}"/>
    <cellStyle name="Normal 9 3 2 2 2 3 2" xfId="2237" xr:uid="{35CA6B16-7314-41F9-A0C7-217061F5D72F}"/>
    <cellStyle name="Normal 9 3 2 2 2 3 2 2" xfId="2238" xr:uid="{8E6AE404-F617-4FC5-A135-DD0A5D0A548A}"/>
    <cellStyle name="Normal 9 3 2 2 2 3 3" xfId="2239" xr:uid="{F2AB8EA4-E9C1-4E73-855B-AC7AB50C45F0}"/>
    <cellStyle name="Normal 9 3 2 2 2 3 4" xfId="4031" xr:uid="{7CDD5E83-FFE9-452C-B0BE-D96108291053}"/>
    <cellStyle name="Normal 9 3 2 2 2 4" xfId="2240" xr:uid="{51149DAB-5C15-4AF8-ADF5-620D13FB70DF}"/>
    <cellStyle name="Normal 9 3 2 2 2 4 2" xfId="2241" xr:uid="{47429E8E-4483-40CB-A144-4AB5DCE6B047}"/>
    <cellStyle name="Normal 9 3 2 2 2 5" xfId="2242" xr:uid="{1FBC2643-A40D-4F6C-AE5E-01E82B431E40}"/>
    <cellStyle name="Normal 9 3 2 2 2 6" xfId="4032" xr:uid="{2828E183-39B1-4E55-BFEC-42A29579ABA2}"/>
    <cellStyle name="Normal 9 3 2 2 3" xfId="404" xr:uid="{1194D33C-4B9B-4C5F-9F99-FCF229C7D71B}"/>
    <cellStyle name="Normal 9 3 2 2 3 2" xfId="828" xr:uid="{01AD32D0-6823-4A0D-9131-CE55C2CEEB93}"/>
    <cellStyle name="Normal 9 3 2 2 3 2 2" xfId="829" xr:uid="{BC79BD53-1D63-42EB-9EAE-CDB57F441FF7}"/>
    <cellStyle name="Normal 9 3 2 2 3 2 2 2" xfId="2243" xr:uid="{613218E3-07E7-4072-B309-6C81F1E1BEF7}"/>
    <cellStyle name="Normal 9 3 2 2 3 2 2 2 2" xfId="2244" xr:uid="{35D8EFA7-F938-43D1-BF1F-12EC7FEE5936}"/>
    <cellStyle name="Normal 9 3 2 2 3 2 2 3" xfId="2245" xr:uid="{D191F978-EB76-4EF5-92AB-C8AE2F63503A}"/>
    <cellStyle name="Normal 9 3 2 2 3 2 3" xfId="2246" xr:uid="{BBAF35B1-1A38-46C3-B187-9DCE70CE3D82}"/>
    <cellStyle name="Normal 9 3 2 2 3 2 3 2" xfId="2247" xr:uid="{1A65F9D8-5D2A-41B1-AB7C-49F25A5BDE0C}"/>
    <cellStyle name="Normal 9 3 2 2 3 2 4" xfId="2248" xr:uid="{30F42FAE-AB9D-4CA0-A2A3-9663179AE130}"/>
    <cellStyle name="Normal 9 3 2 2 3 3" xfId="830" xr:uid="{BAFFD77A-2447-4243-A49E-01559F513F36}"/>
    <cellStyle name="Normal 9 3 2 2 3 3 2" xfId="2249" xr:uid="{E3C7A6DE-998D-4FCC-A53F-73C04175C7BD}"/>
    <cellStyle name="Normal 9 3 2 2 3 3 2 2" xfId="2250" xr:uid="{8E602BBF-22AA-43C7-BB61-696CCCC82C1B}"/>
    <cellStyle name="Normal 9 3 2 2 3 3 3" xfId="2251" xr:uid="{A3A62756-CBEC-45D1-AA39-67B9ED865646}"/>
    <cellStyle name="Normal 9 3 2 2 3 4" xfId="2252" xr:uid="{4FF2B640-E4B0-4B40-A2EC-4947704E9988}"/>
    <cellStyle name="Normal 9 3 2 2 3 4 2" xfId="2253" xr:uid="{C9F1A395-915F-464E-ACFA-4657C0D81667}"/>
    <cellStyle name="Normal 9 3 2 2 3 5" xfId="2254" xr:uid="{2901E3B2-1BD1-45E6-82D5-56EEAF82EA19}"/>
    <cellStyle name="Normal 9 3 2 2 4" xfId="831" xr:uid="{21C729CE-1DDD-4ACE-BE9F-7D2C56CF0884}"/>
    <cellStyle name="Normal 9 3 2 2 4 2" xfId="832" xr:uid="{5C324CE1-03C7-49E7-8B11-4BF6D42A6864}"/>
    <cellStyle name="Normal 9 3 2 2 4 2 2" xfId="2255" xr:uid="{D5E8F3E6-A27C-449C-995B-F603577C6007}"/>
    <cellStyle name="Normal 9 3 2 2 4 2 2 2" xfId="2256" xr:uid="{74C25A49-8919-4E01-A591-8F0C27075FCD}"/>
    <cellStyle name="Normal 9 3 2 2 4 2 3" xfId="2257" xr:uid="{4192F103-E8B2-4162-99F5-CCF36DEB3F71}"/>
    <cellStyle name="Normal 9 3 2 2 4 3" xfId="2258" xr:uid="{54163EC3-B758-4218-943F-00368D512300}"/>
    <cellStyle name="Normal 9 3 2 2 4 3 2" xfId="2259" xr:uid="{BF3D9E6C-7A42-4C77-9073-EF8667136093}"/>
    <cellStyle name="Normal 9 3 2 2 4 4" xfId="2260" xr:uid="{4FCE25F1-102A-4A1F-A9B8-DA64C533889A}"/>
    <cellStyle name="Normal 9 3 2 2 5" xfId="833" xr:uid="{BC7E8FDC-0CBD-45B6-8C3C-290076978188}"/>
    <cellStyle name="Normal 9 3 2 2 5 2" xfId="2261" xr:uid="{44A83ED7-E824-47D3-8143-7C5DC0D3013A}"/>
    <cellStyle name="Normal 9 3 2 2 5 2 2" xfId="2262" xr:uid="{9B0F606F-C9B0-41BD-B58C-B7F7E0DF07E8}"/>
    <cellStyle name="Normal 9 3 2 2 5 3" xfId="2263" xr:uid="{29331769-0A62-4A3D-9A6D-95CFF0292703}"/>
    <cellStyle name="Normal 9 3 2 2 5 4" xfId="4033" xr:uid="{10BC06EA-C435-4392-AF09-98A4329CB038}"/>
    <cellStyle name="Normal 9 3 2 2 6" xfId="2264" xr:uid="{FE64FD4C-A218-47DF-A865-F1301A98727A}"/>
    <cellStyle name="Normal 9 3 2 2 6 2" xfId="2265" xr:uid="{27455043-778A-43CE-86F9-B6FEBBED45AB}"/>
    <cellStyle name="Normal 9 3 2 2 7" xfId="2266" xr:uid="{15E8F384-3959-449E-B672-478DEDF42A12}"/>
    <cellStyle name="Normal 9 3 2 2 8" xfId="4034" xr:uid="{A429C3A3-21E7-4C2A-994F-81FF4627DB1B}"/>
    <cellStyle name="Normal 9 3 2 3" xfId="405" xr:uid="{A970ADDE-ECE2-4262-BCBB-8918E1756BB9}"/>
    <cellStyle name="Normal 9 3 2 3 2" xfId="834" xr:uid="{7640A55A-2040-4769-895A-D0732D04D3B7}"/>
    <cellStyle name="Normal 9 3 2 3 2 2" xfId="835" xr:uid="{93C26855-0F36-49FC-A3DB-9557C6B30F0F}"/>
    <cellStyle name="Normal 9 3 2 3 2 2 2" xfId="2267" xr:uid="{04439000-A9C9-43CC-A77E-069D0A63EBB0}"/>
    <cellStyle name="Normal 9 3 2 3 2 2 2 2" xfId="2268" xr:uid="{99B7F925-75BE-4F89-8790-4BC3A006A263}"/>
    <cellStyle name="Normal 9 3 2 3 2 2 3" xfId="2269" xr:uid="{4FAE4DE3-180B-472B-984A-20D4601663A6}"/>
    <cellStyle name="Normal 9 3 2 3 2 3" xfId="2270" xr:uid="{CB07DBB8-9D3E-44D9-912F-0891A8DD3A6B}"/>
    <cellStyle name="Normal 9 3 2 3 2 3 2" xfId="2271" xr:uid="{952C750A-9A99-4DFD-AF56-DCF622B6FFA9}"/>
    <cellStyle name="Normal 9 3 2 3 2 4" xfId="2272" xr:uid="{44752BC2-49D5-49DC-9DF8-D358488E622F}"/>
    <cellStyle name="Normal 9 3 2 3 3" xfId="836" xr:uid="{4729C843-BF76-4193-905F-1D29D7F76125}"/>
    <cellStyle name="Normal 9 3 2 3 3 2" xfId="2273" xr:uid="{21D4DBD9-A1CA-4A4B-A993-0A94D1E54BF2}"/>
    <cellStyle name="Normal 9 3 2 3 3 2 2" xfId="2274" xr:uid="{AAE7E1B1-F38A-4A64-ADE1-121FA2EE84FD}"/>
    <cellStyle name="Normal 9 3 2 3 3 3" xfId="2275" xr:uid="{42F8C9CD-0D17-4082-8104-3FDBE22DA586}"/>
    <cellStyle name="Normal 9 3 2 3 3 4" xfId="4035" xr:uid="{BF99AFCE-8804-4BDD-9CD0-7E63307F991C}"/>
    <cellStyle name="Normal 9 3 2 3 4" xfId="2276" xr:uid="{9F39B68F-B937-4C9D-9877-81F3215AE03B}"/>
    <cellStyle name="Normal 9 3 2 3 4 2" xfId="2277" xr:uid="{2B57F845-EF4A-4679-AED5-5F8C2CDCB921}"/>
    <cellStyle name="Normal 9 3 2 3 5" xfId="2278" xr:uid="{DE1649EB-F86F-452A-AC42-4BCC1BC89C5F}"/>
    <cellStyle name="Normal 9 3 2 3 6" xfId="4036" xr:uid="{EC4666A5-4180-4C91-995E-F59DFD96D91D}"/>
    <cellStyle name="Normal 9 3 2 4" xfId="406" xr:uid="{FA7C6DE9-7960-4DAD-9995-82C01FD19F26}"/>
    <cellStyle name="Normal 9 3 2 4 2" xfId="837" xr:uid="{1D58021D-1A1A-4EC5-BB2A-AFBF150ECD8C}"/>
    <cellStyle name="Normal 9 3 2 4 2 2" xfId="838" xr:uid="{39437BD0-EB51-4BFF-A954-4DBF2EF22F9B}"/>
    <cellStyle name="Normal 9 3 2 4 2 2 2" xfId="2279" xr:uid="{46C14C4A-9214-4D93-9EDF-1ACAD2CE4F02}"/>
    <cellStyle name="Normal 9 3 2 4 2 2 2 2" xfId="2280" xr:uid="{E11E0556-FE75-498D-8FAA-F2E442434514}"/>
    <cellStyle name="Normal 9 3 2 4 2 2 3" xfId="2281" xr:uid="{08DF7413-8065-47EB-9A2A-51CA8756B5E3}"/>
    <cellStyle name="Normal 9 3 2 4 2 3" xfId="2282" xr:uid="{3C2644D7-83B0-40FC-A280-0BABE7B722C9}"/>
    <cellStyle name="Normal 9 3 2 4 2 3 2" xfId="2283" xr:uid="{C5B27A21-67C6-4F69-A0AD-3DC2723D7B73}"/>
    <cellStyle name="Normal 9 3 2 4 2 4" xfId="2284" xr:uid="{984DDCDB-B9CE-4890-9865-9CD0AAF60929}"/>
    <cellStyle name="Normal 9 3 2 4 3" xfId="839" xr:uid="{F17F7BAF-00EF-463F-A978-293FFF4A9DAF}"/>
    <cellStyle name="Normal 9 3 2 4 3 2" xfId="2285" xr:uid="{66120FE6-6924-4FA7-BF38-C09D5F627575}"/>
    <cellStyle name="Normal 9 3 2 4 3 2 2" xfId="2286" xr:uid="{E6B11A30-F6EC-4220-B5CC-61BF2B80773A}"/>
    <cellStyle name="Normal 9 3 2 4 3 3" xfId="2287" xr:uid="{C5204272-F1F7-4AC9-925F-8EEC3F164C5E}"/>
    <cellStyle name="Normal 9 3 2 4 4" xfId="2288" xr:uid="{9F6CC909-C296-4853-9B18-C53F05C9CF24}"/>
    <cellStyle name="Normal 9 3 2 4 4 2" xfId="2289" xr:uid="{5B134826-B012-4AF9-9F2C-22405CB521A2}"/>
    <cellStyle name="Normal 9 3 2 4 5" xfId="2290" xr:uid="{E385A17A-86CE-4FBD-8A49-88A5048F104F}"/>
    <cellStyle name="Normal 9 3 2 5" xfId="407" xr:uid="{5C80F457-569E-4F55-9A75-2C9270214AA9}"/>
    <cellStyle name="Normal 9 3 2 5 2" xfId="840" xr:uid="{8F6E1851-FA0B-4B19-8E7F-E6F4AD4E64DE}"/>
    <cellStyle name="Normal 9 3 2 5 2 2" xfId="2291" xr:uid="{7300C5C4-DFD1-4D96-BB0E-C19516CF8C6D}"/>
    <cellStyle name="Normal 9 3 2 5 2 2 2" xfId="2292" xr:uid="{8C68F16D-90BC-421C-94EC-44D6C196A57D}"/>
    <cellStyle name="Normal 9 3 2 5 2 3" xfId="2293" xr:uid="{31482EBA-27EF-4D4F-B44F-5A1B85AE40C3}"/>
    <cellStyle name="Normal 9 3 2 5 3" xfId="2294" xr:uid="{8A23B530-3712-4109-A87B-935976C16E15}"/>
    <cellStyle name="Normal 9 3 2 5 3 2" xfId="2295" xr:uid="{D841A0BA-606A-4371-8923-DF25EEFB4D83}"/>
    <cellStyle name="Normal 9 3 2 5 4" xfId="2296" xr:uid="{987466C5-A3B6-4C2C-922A-29E6CA49EFC1}"/>
    <cellStyle name="Normal 9 3 2 6" xfId="841" xr:uid="{CD15EF7B-FBC6-4D4F-A52A-F00171E3B586}"/>
    <cellStyle name="Normal 9 3 2 6 2" xfId="2297" xr:uid="{7EBD72E2-80E4-438C-980A-2C9D8676193F}"/>
    <cellStyle name="Normal 9 3 2 6 2 2" xfId="2298" xr:uid="{85B40C5B-1429-4237-B42D-F4A3557039DD}"/>
    <cellStyle name="Normal 9 3 2 6 3" xfId="2299" xr:uid="{D7F296AC-2E67-4AF8-BB01-0367A04A32E9}"/>
    <cellStyle name="Normal 9 3 2 6 4" xfId="4037" xr:uid="{876AFABF-7A56-47AF-862B-2A01ED0B7766}"/>
    <cellStyle name="Normal 9 3 2 7" xfId="2300" xr:uid="{97ACCFC7-D7EE-44F5-83EC-88CA03B47B62}"/>
    <cellStyle name="Normal 9 3 2 7 2" xfId="2301" xr:uid="{1E0ACA63-3C15-40F7-8147-F7A782E33888}"/>
    <cellStyle name="Normal 9 3 2 8" xfId="2302" xr:uid="{780E7919-3560-41DF-8AE6-344747F8B465}"/>
    <cellStyle name="Normal 9 3 2 9" xfId="4038" xr:uid="{0DCDE767-C59E-478C-8DC5-DCD52ACA84A5}"/>
    <cellStyle name="Normal 9 3 3" xfId="170" xr:uid="{8630CB08-3396-435F-B9B8-C231CF66A1F8}"/>
    <cellStyle name="Normal 9 3 3 2" xfId="171" xr:uid="{5F6D04E9-C1BA-4E3B-8DE4-3167953E8C37}"/>
    <cellStyle name="Normal 9 3 3 2 2" xfId="842" xr:uid="{011EB4BA-18E3-4984-87B6-55C6FCE0DE62}"/>
    <cellStyle name="Normal 9 3 3 2 2 2" xfId="843" xr:uid="{810B225C-D3D8-4C05-B5B6-5464651A79B3}"/>
    <cellStyle name="Normal 9 3 3 2 2 2 2" xfId="2303" xr:uid="{DF74A8B8-041A-4311-B5CA-6AF1C5E58C3D}"/>
    <cellStyle name="Normal 9 3 3 2 2 2 2 2" xfId="2304" xr:uid="{492DB54A-464C-4FA9-8746-CA519458FE62}"/>
    <cellStyle name="Normal 9 3 3 2 2 2 3" xfId="2305" xr:uid="{FB4D7009-E6A2-4EE2-97B3-69522F98E196}"/>
    <cellStyle name="Normal 9 3 3 2 2 3" xfId="2306" xr:uid="{4D7E0D6D-0AEF-4205-B66D-19DB61406C33}"/>
    <cellStyle name="Normal 9 3 3 2 2 3 2" xfId="2307" xr:uid="{DD05E658-643B-4E24-A48E-22C43C97DDFD}"/>
    <cellStyle name="Normal 9 3 3 2 2 4" xfId="2308" xr:uid="{CE905CFB-82F5-435A-BB4E-75433A6550A8}"/>
    <cellStyle name="Normal 9 3 3 2 3" xfId="844" xr:uid="{4D0ABEE0-E1AB-463F-B50F-52F6EC51796D}"/>
    <cellStyle name="Normal 9 3 3 2 3 2" xfId="2309" xr:uid="{A81618D1-4C37-49F6-8F60-CB690CF36B2A}"/>
    <cellStyle name="Normal 9 3 3 2 3 2 2" xfId="2310" xr:uid="{9F0E5DE6-DBE0-4F9F-8438-51001C7796A0}"/>
    <cellStyle name="Normal 9 3 3 2 3 3" xfId="2311" xr:uid="{B95817D6-9314-43AB-9BCC-8E4A1CE20D6E}"/>
    <cellStyle name="Normal 9 3 3 2 3 4" xfId="4039" xr:uid="{14EAF64E-72BE-4C07-B501-FD6E4C694546}"/>
    <cellStyle name="Normal 9 3 3 2 4" xfId="2312" xr:uid="{4E7B64A3-52EE-4BB5-8188-283635C03000}"/>
    <cellStyle name="Normal 9 3 3 2 4 2" xfId="2313" xr:uid="{855F1352-91FD-484B-B5F2-089B699A416B}"/>
    <cellStyle name="Normal 9 3 3 2 5" xfId="2314" xr:uid="{6E3687C8-99CE-4BC7-8303-FD6C74B1DBDC}"/>
    <cellStyle name="Normal 9 3 3 2 6" xfId="4040" xr:uid="{918FEE43-D9BE-4A6C-8D30-2ACD6857BC2B}"/>
    <cellStyle name="Normal 9 3 3 3" xfId="408" xr:uid="{E698BC8D-FF4A-4930-9D6E-93F0624CB0F8}"/>
    <cellStyle name="Normal 9 3 3 3 2" xfId="845" xr:uid="{AC3113F0-015F-495F-931A-5D21BE0A915C}"/>
    <cellStyle name="Normal 9 3 3 3 2 2" xfId="846" xr:uid="{59AB049C-4A0F-4947-B829-36F5AC073F4A}"/>
    <cellStyle name="Normal 9 3 3 3 2 2 2" xfId="2315" xr:uid="{AB4AF4F0-07FB-49F9-B2E6-D888A26F39FA}"/>
    <cellStyle name="Normal 9 3 3 3 2 2 2 2" xfId="2316" xr:uid="{0634C115-E56C-4452-B635-2AEA1BFAF084}"/>
    <cellStyle name="Normal 9 3 3 3 2 2 2 2 2" xfId="4765" xr:uid="{1CB998C5-07F8-47A5-AEDE-307BCF628BB3}"/>
    <cellStyle name="Normal 9 3 3 3 2 2 3" xfId="2317" xr:uid="{7B92BC11-760F-4FA5-8514-06FFA33FC367}"/>
    <cellStyle name="Normal 9 3 3 3 2 2 3 2" xfId="4766" xr:uid="{B491FB7B-18FA-43AA-BB33-99AEDE9574F3}"/>
    <cellStyle name="Normal 9 3 3 3 2 3" xfId="2318" xr:uid="{83C54135-0CD0-4F93-9C0C-63C1D6629296}"/>
    <cellStyle name="Normal 9 3 3 3 2 3 2" xfId="2319" xr:uid="{84C261D0-53BF-41D1-A794-28ECE8344CAE}"/>
    <cellStyle name="Normal 9 3 3 3 2 3 2 2" xfId="4768" xr:uid="{8AEA903F-51FF-4D48-8568-4D31FCB8DF48}"/>
    <cellStyle name="Normal 9 3 3 3 2 3 3" xfId="4767" xr:uid="{7E759858-FED0-49FC-B38C-0DADE24D8EEB}"/>
    <cellStyle name="Normal 9 3 3 3 2 4" xfId="2320" xr:uid="{2DF8145E-F255-4D54-B2AE-7EEBE96A5C87}"/>
    <cellStyle name="Normal 9 3 3 3 2 4 2" xfId="4769" xr:uid="{6A934BAB-5730-4C82-88A8-4BDAAF0A7645}"/>
    <cellStyle name="Normal 9 3 3 3 3" xfId="847" xr:uid="{39A84364-7569-4D1E-8A34-8422DB680A6B}"/>
    <cellStyle name="Normal 9 3 3 3 3 2" xfId="2321" xr:uid="{D7C8A716-5B95-48C4-9B75-4670A981A37E}"/>
    <cellStyle name="Normal 9 3 3 3 3 2 2" xfId="2322" xr:uid="{F203F74B-C526-4D78-A71A-3A6A63C27E79}"/>
    <cellStyle name="Normal 9 3 3 3 3 2 2 2" xfId="4772" xr:uid="{D3A54A79-3483-4EF7-898B-8CAB75FB8A53}"/>
    <cellStyle name="Normal 9 3 3 3 3 2 3" xfId="4771" xr:uid="{5B7C0A9C-1852-4399-82EC-7664FBCD784B}"/>
    <cellStyle name="Normal 9 3 3 3 3 3" xfId="2323" xr:uid="{33FD4D06-0DF2-47C8-B1F4-D03DEE0A947B}"/>
    <cellStyle name="Normal 9 3 3 3 3 3 2" xfId="4773" xr:uid="{20AEE076-03C6-47BB-86D4-148254144AA3}"/>
    <cellStyle name="Normal 9 3 3 3 3 4" xfId="4770" xr:uid="{51FC48B2-8FDA-4CAD-84CA-E97235AF7F82}"/>
    <cellStyle name="Normal 9 3 3 3 4" xfId="2324" xr:uid="{DA45AC1E-4B59-4C0E-8E92-09D6C8F95096}"/>
    <cellStyle name="Normal 9 3 3 3 4 2" xfId="2325" xr:uid="{4ED37214-A2D2-4D06-A65C-0CD8AC55E9F0}"/>
    <cellStyle name="Normal 9 3 3 3 4 2 2" xfId="4775" xr:uid="{C6878CC0-6105-40E7-A3C0-A5A0CB45E24F}"/>
    <cellStyle name="Normal 9 3 3 3 4 3" xfId="4774" xr:uid="{98CE702F-70B1-4F60-B06A-3FB05E353D91}"/>
    <cellStyle name="Normal 9 3 3 3 5" xfId="2326" xr:uid="{B7D2D910-A7EC-4187-B973-014AE3C27E2F}"/>
    <cellStyle name="Normal 9 3 3 3 5 2" xfId="4776" xr:uid="{238C3F39-832C-4D58-8A97-E3273C284AB0}"/>
    <cellStyle name="Normal 9 3 3 4" xfId="409" xr:uid="{338EA144-4483-497D-8BC0-9D0280BEB976}"/>
    <cellStyle name="Normal 9 3 3 4 2" xfId="848" xr:uid="{E236F08A-9F6D-41C6-87D6-93896635DE2D}"/>
    <cellStyle name="Normal 9 3 3 4 2 2" xfId="2327" xr:uid="{783A73ED-B987-42AA-BD1B-708076B92EFE}"/>
    <cellStyle name="Normal 9 3 3 4 2 2 2" xfId="2328" xr:uid="{076CA23E-18EF-4499-BD66-48C215C95E1B}"/>
    <cellStyle name="Normal 9 3 3 4 2 2 2 2" xfId="4780" xr:uid="{31454E58-928C-45D9-BA62-D5DAE745763B}"/>
    <cellStyle name="Normal 9 3 3 4 2 2 3" xfId="4779" xr:uid="{FE34C15C-9E93-40DF-A141-95D0C6D3524B}"/>
    <cellStyle name="Normal 9 3 3 4 2 3" xfId="2329" xr:uid="{3D3123F9-0741-4379-842D-27FEFC8FAC8D}"/>
    <cellStyle name="Normal 9 3 3 4 2 3 2" xfId="4781" xr:uid="{B0ADAB6D-F7BF-46B7-AC69-036ECF6ABDEC}"/>
    <cellStyle name="Normal 9 3 3 4 2 4" xfId="4778" xr:uid="{5755FECF-96C9-43C9-A334-514BFE70ABD2}"/>
    <cellStyle name="Normal 9 3 3 4 3" xfId="2330" xr:uid="{AADBFE78-B369-486A-BA25-344456459AF5}"/>
    <cellStyle name="Normal 9 3 3 4 3 2" xfId="2331" xr:uid="{651CECD4-799F-48A9-A96A-BEC4E21331B9}"/>
    <cellStyle name="Normal 9 3 3 4 3 2 2" xfId="4783" xr:uid="{474E4697-1FF9-4DB9-AB83-6D0D50B0ABD7}"/>
    <cellStyle name="Normal 9 3 3 4 3 3" xfId="4782" xr:uid="{96348A5C-4935-491B-8E22-27ADF8254819}"/>
    <cellStyle name="Normal 9 3 3 4 4" xfId="2332" xr:uid="{4BD44BF9-2C99-4CA4-949B-E1A8F3FC3955}"/>
    <cellStyle name="Normal 9 3 3 4 4 2" xfId="4784" xr:uid="{FE51C52C-C628-4740-A825-3DA77544FEEB}"/>
    <cellStyle name="Normal 9 3 3 4 5" xfId="4777" xr:uid="{D7146C93-61E4-4A82-8051-5283B0143812}"/>
    <cellStyle name="Normal 9 3 3 5" xfId="849" xr:uid="{1E07AFEB-5E9B-4F90-810C-603EBE8C20A4}"/>
    <cellStyle name="Normal 9 3 3 5 2" xfId="2333" xr:uid="{E364BE7A-CA2E-4BA4-B9EB-4A657FFDF457}"/>
    <cellStyle name="Normal 9 3 3 5 2 2" xfId="2334" xr:uid="{F33949EE-6133-466F-A199-B912D3A4BB9D}"/>
    <cellStyle name="Normal 9 3 3 5 2 2 2" xfId="4787" xr:uid="{ABA1D331-04C2-4B0E-A5B8-269AAE5BCEFD}"/>
    <cellStyle name="Normal 9 3 3 5 2 3" xfId="4786" xr:uid="{48186297-6B83-46C4-858F-F8E82714A46F}"/>
    <cellStyle name="Normal 9 3 3 5 3" xfId="2335" xr:uid="{F723DEEE-189E-423C-A623-084019844314}"/>
    <cellStyle name="Normal 9 3 3 5 3 2" xfId="4788" xr:uid="{299883D1-D3D8-49C5-A4B3-9B847DBDD377}"/>
    <cellStyle name="Normal 9 3 3 5 4" xfId="4041" xr:uid="{BF9B884C-6DA3-4EF5-A76C-0BC8FAE0F4F7}"/>
    <cellStyle name="Normal 9 3 3 5 4 2" xfId="4789" xr:uid="{373E2F83-D911-481E-8A01-715C461932C5}"/>
    <cellStyle name="Normal 9 3 3 5 5" xfId="4785" xr:uid="{11B59C39-819E-4A94-8EB2-64A307DC9734}"/>
    <cellStyle name="Normal 9 3 3 6" xfId="2336" xr:uid="{EE3A1650-E1CF-4275-9486-231CBABF7595}"/>
    <cellStyle name="Normal 9 3 3 6 2" xfId="2337" xr:uid="{D4060332-F9FA-4F6F-B602-96015BC98BD0}"/>
    <cellStyle name="Normal 9 3 3 6 2 2" xfId="4791" xr:uid="{2EC8D87C-1A03-4F67-B621-3F2547A6D0EA}"/>
    <cellStyle name="Normal 9 3 3 6 3" xfId="4790" xr:uid="{D3413C5E-A697-4488-B6DC-37E469037B1C}"/>
    <cellStyle name="Normal 9 3 3 7" xfId="2338" xr:uid="{41577DE0-78D5-4D44-9A7C-71D28B877A7C}"/>
    <cellStyle name="Normal 9 3 3 7 2" xfId="4792" xr:uid="{39FD9882-6D54-40A2-BA46-B51DA475082B}"/>
    <cellStyle name="Normal 9 3 3 8" xfId="4042" xr:uid="{77589AD1-818E-4435-8586-B02CDEF915EE}"/>
    <cellStyle name="Normal 9 3 3 8 2" xfId="4793" xr:uid="{F4254F86-F518-475A-B93A-45822027A5E3}"/>
    <cellStyle name="Normal 9 3 4" xfId="172" xr:uid="{ED0510C1-FFAA-4F7F-B6FE-1C6F1C433A05}"/>
    <cellStyle name="Normal 9 3 4 2" xfId="450" xr:uid="{204EA2A6-A29E-418E-8BFC-AF064699C121}"/>
    <cellStyle name="Normal 9 3 4 2 2" xfId="850" xr:uid="{0AB8DCB5-7110-456E-AAA2-B8E264AE6C91}"/>
    <cellStyle name="Normal 9 3 4 2 2 2" xfId="2339" xr:uid="{1BDC520B-637B-4A1E-A83E-0E227EAA9F2A}"/>
    <cellStyle name="Normal 9 3 4 2 2 2 2" xfId="2340" xr:uid="{75AF61C4-B8E4-49A8-91E3-7AF0E16F354A}"/>
    <cellStyle name="Normal 9 3 4 2 2 2 2 2" xfId="4798" xr:uid="{F218B478-07ED-4D25-A345-2ACC8BB03536}"/>
    <cellStyle name="Normal 9 3 4 2 2 2 3" xfId="4797" xr:uid="{63FE8A5F-9BC8-4DB1-B315-FC7E8FC48A43}"/>
    <cellStyle name="Normal 9 3 4 2 2 3" xfId="2341" xr:uid="{F42E196D-597A-4B8E-B44F-433C0464AB43}"/>
    <cellStyle name="Normal 9 3 4 2 2 3 2" xfId="4799" xr:uid="{823FED86-EDF6-48AD-AA66-D82A453793B9}"/>
    <cellStyle name="Normal 9 3 4 2 2 4" xfId="4043" xr:uid="{03B863B5-642A-4991-B035-E410D23C1120}"/>
    <cellStyle name="Normal 9 3 4 2 2 4 2" xfId="4800" xr:uid="{1CDE4B26-22CD-4291-AF5D-F998B423900D}"/>
    <cellStyle name="Normal 9 3 4 2 2 5" xfId="4796" xr:uid="{B3276721-6424-4EF7-94BE-F1F186D752FE}"/>
    <cellStyle name="Normal 9 3 4 2 3" xfId="2342" xr:uid="{2AF8489B-5DE5-46ED-8F8C-454CCE04B4F3}"/>
    <cellStyle name="Normal 9 3 4 2 3 2" xfId="2343" xr:uid="{89AD3B43-7E3B-43AE-9EAF-F18A7B3179E9}"/>
    <cellStyle name="Normal 9 3 4 2 3 2 2" xfId="4802" xr:uid="{709E66E6-FC0B-42CD-AF98-FB910AFFE89F}"/>
    <cellStyle name="Normal 9 3 4 2 3 3" xfId="4801" xr:uid="{BD1C9C37-6F4A-4C07-89FA-0D1EBE97278D}"/>
    <cellStyle name="Normal 9 3 4 2 4" xfId="2344" xr:uid="{431EF654-4B6C-43C2-B900-E15C9581B9A0}"/>
    <cellStyle name="Normal 9 3 4 2 4 2" xfId="4803" xr:uid="{3BDE86A2-AD01-41E1-B718-AC4F547C3CAD}"/>
    <cellStyle name="Normal 9 3 4 2 5" xfId="4044" xr:uid="{BE206E69-EFDB-4F7B-AA59-EFAB3E02B8AB}"/>
    <cellStyle name="Normal 9 3 4 2 5 2" xfId="4804" xr:uid="{E3FEF6BA-7CFB-41F6-9454-B32E2E1A925C}"/>
    <cellStyle name="Normal 9 3 4 2 6" xfId="4795" xr:uid="{01DFEB03-031B-4A86-AE4A-AD638C1A1714}"/>
    <cellStyle name="Normal 9 3 4 3" xfId="851" xr:uid="{17CC8177-0A4F-4A78-835B-46C59476DAE2}"/>
    <cellStyle name="Normal 9 3 4 3 2" xfId="2345" xr:uid="{998392E9-C4F6-4567-BA54-2CB466097098}"/>
    <cellStyle name="Normal 9 3 4 3 2 2" xfId="2346" xr:uid="{82FBEF75-F71D-4E6D-B183-75C10AC2C21A}"/>
    <cellStyle name="Normal 9 3 4 3 2 2 2" xfId="4807" xr:uid="{99CD975B-B1BD-48C6-8D32-6A1740495660}"/>
    <cellStyle name="Normal 9 3 4 3 2 3" xfId="4806" xr:uid="{A42F3AA4-65BC-46E7-823E-3C33FDC4D805}"/>
    <cellStyle name="Normal 9 3 4 3 3" xfId="2347" xr:uid="{810DAF2B-F121-4925-963F-624C679692AE}"/>
    <cellStyle name="Normal 9 3 4 3 3 2" xfId="4808" xr:uid="{47200B1F-FFA3-4973-AE1F-1267A93193ED}"/>
    <cellStyle name="Normal 9 3 4 3 4" xfId="4045" xr:uid="{3ADE4C43-7949-4FE6-8CFF-76BA93E21CE9}"/>
    <cellStyle name="Normal 9 3 4 3 4 2" xfId="4809" xr:uid="{8DFA3FAE-0DA1-4D8F-89E5-BA4FD1121C95}"/>
    <cellStyle name="Normal 9 3 4 3 5" xfId="4805" xr:uid="{6790C83F-2A13-494A-811A-1AD813B9FD62}"/>
    <cellStyle name="Normal 9 3 4 4" xfId="2348" xr:uid="{F5270921-57C6-4315-AF7C-E197DF64DDC9}"/>
    <cellStyle name="Normal 9 3 4 4 2" xfId="2349" xr:uid="{A7E7923D-D15B-4060-9F70-AE72B11D1F8B}"/>
    <cellStyle name="Normal 9 3 4 4 2 2" xfId="4811" xr:uid="{982CAD67-8B47-4EA3-8A30-030600F231F2}"/>
    <cellStyle name="Normal 9 3 4 4 3" xfId="4046" xr:uid="{F34FEC17-4793-4C3D-B22F-B22F15D9F907}"/>
    <cellStyle name="Normal 9 3 4 4 3 2" xfId="4812" xr:uid="{3154F360-05D7-4750-807D-B7128CAEF209}"/>
    <cellStyle name="Normal 9 3 4 4 4" xfId="4047" xr:uid="{AC12992B-1805-4EA3-8BE4-5A483C4246BA}"/>
    <cellStyle name="Normal 9 3 4 4 4 2" xfId="4813" xr:uid="{486B9042-AAED-4B54-BAE1-194AEA95A052}"/>
    <cellStyle name="Normal 9 3 4 4 5" xfId="4810" xr:uid="{240DA48A-8C62-4656-ADDD-C8043EC0C152}"/>
    <cellStyle name="Normal 9 3 4 5" xfId="2350" xr:uid="{D629874C-C317-4A42-8CAA-865168EFEBDC}"/>
    <cellStyle name="Normal 9 3 4 5 2" xfId="4814" xr:uid="{0C9E68A1-D3A0-4B2F-9518-8E68F0CF954A}"/>
    <cellStyle name="Normal 9 3 4 6" xfId="4048" xr:uid="{92B60663-25A7-4D69-82C9-74004D0F3E7F}"/>
    <cellStyle name="Normal 9 3 4 6 2" xfId="4815" xr:uid="{91062F57-983A-4BFA-B40F-9FF0CE3632EF}"/>
    <cellStyle name="Normal 9 3 4 7" xfId="4049" xr:uid="{557DA859-0AC8-4D41-BEFC-F2594B4260F6}"/>
    <cellStyle name="Normal 9 3 4 7 2" xfId="4816" xr:uid="{53742341-1AC1-49FC-8F9C-5E68776BE62B}"/>
    <cellStyle name="Normal 9 3 4 8" xfId="4794" xr:uid="{ECC04964-5BA4-4967-94B6-46E35413A1FF}"/>
    <cellStyle name="Normal 9 3 5" xfId="410" xr:uid="{37D9B072-7844-42BA-945F-A7494878EBF8}"/>
    <cellStyle name="Normal 9 3 5 2" xfId="852" xr:uid="{18146918-B2EC-43BF-B9D2-E435C3DA7F78}"/>
    <cellStyle name="Normal 9 3 5 2 2" xfId="853" xr:uid="{73B4AF05-1383-45B7-AC60-EAA4A60B5E09}"/>
    <cellStyle name="Normal 9 3 5 2 2 2" xfId="2351" xr:uid="{3F7B0D35-E3AD-43D1-A5F9-60150F51A9DC}"/>
    <cellStyle name="Normal 9 3 5 2 2 2 2" xfId="2352" xr:uid="{512A329C-5146-46C5-9C17-FB9C980E9FC8}"/>
    <cellStyle name="Normal 9 3 5 2 2 2 2 2" xfId="4821" xr:uid="{78CEACDB-B100-457E-9BE9-D17BDFE148AB}"/>
    <cellStyle name="Normal 9 3 5 2 2 2 3" xfId="4820" xr:uid="{8E0BE17F-D3E6-4DEA-933A-644A82B86163}"/>
    <cellStyle name="Normal 9 3 5 2 2 3" xfId="2353" xr:uid="{49EA4E1C-34E8-461B-B1EF-558ED68CE759}"/>
    <cellStyle name="Normal 9 3 5 2 2 3 2" xfId="4822" xr:uid="{A98A4761-FB86-43D8-9AA5-6887EF86AC3E}"/>
    <cellStyle name="Normal 9 3 5 2 2 4" xfId="4819" xr:uid="{051C9397-A62B-40DC-AA3D-FEB782E71559}"/>
    <cellStyle name="Normal 9 3 5 2 3" xfId="2354" xr:uid="{77D475A5-77FC-4AD1-9FD1-353A1AF70CF8}"/>
    <cellStyle name="Normal 9 3 5 2 3 2" xfId="2355" xr:uid="{6C51820D-CC6A-49E2-8735-D774AC14FDF0}"/>
    <cellStyle name="Normal 9 3 5 2 3 2 2" xfId="4824" xr:uid="{A5E7CC7F-BC48-4AEC-8DB9-5471A544A3E7}"/>
    <cellStyle name="Normal 9 3 5 2 3 3" xfId="4823" xr:uid="{1CD26757-FADD-40C4-B171-92F0EB4A10D6}"/>
    <cellStyle name="Normal 9 3 5 2 4" xfId="2356" xr:uid="{A8F78772-B103-4061-8C80-BDE9FD673786}"/>
    <cellStyle name="Normal 9 3 5 2 4 2" xfId="4825" xr:uid="{F64DF14D-16CA-4A9B-B71D-8C76C3EE9855}"/>
    <cellStyle name="Normal 9 3 5 2 5" xfId="4818" xr:uid="{B233A31B-3745-4072-81A9-E40D577072EE}"/>
    <cellStyle name="Normal 9 3 5 3" xfId="854" xr:uid="{6E681B6F-AD24-42BE-82D1-6378CEEE6171}"/>
    <cellStyle name="Normal 9 3 5 3 2" xfId="2357" xr:uid="{D17350E6-8D2A-4821-AB84-36CA7470BC04}"/>
    <cellStyle name="Normal 9 3 5 3 2 2" xfId="2358" xr:uid="{92C3F66D-C854-4AC5-BFE7-84CA67B39FB9}"/>
    <cellStyle name="Normal 9 3 5 3 2 2 2" xfId="4828" xr:uid="{867C31CA-BD28-4758-BAE6-4B21B9C35AF9}"/>
    <cellStyle name="Normal 9 3 5 3 2 3" xfId="4827" xr:uid="{F22859D2-61CD-434B-82A6-7F4D77E756D3}"/>
    <cellStyle name="Normal 9 3 5 3 3" xfId="2359" xr:uid="{C52CC0AD-DE74-438F-8974-4DF814AEF764}"/>
    <cellStyle name="Normal 9 3 5 3 3 2" xfId="4829" xr:uid="{FD31DF56-3382-4397-A441-B6B6280A429E}"/>
    <cellStyle name="Normal 9 3 5 3 4" xfId="4050" xr:uid="{CF0A7E25-55E5-4BE8-BA0B-5CBCBD518363}"/>
    <cellStyle name="Normal 9 3 5 3 4 2" xfId="4830" xr:uid="{E4DBF679-7AB3-4488-9172-C0BFF49740F0}"/>
    <cellStyle name="Normal 9 3 5 3 5" xfId="4826" xr:uid="{771C4C56-B269-42D4-B41C-AC5EFD3A1755}"/>
    <cellStyle name="Normal 9 3 5 4" xfId="2360" xr:uid="{0DB18B47-EF21-4B00-A63D-FF1471D6E447}"/>
    <cellStyle name="Normal 9 3 5 4 2" xfId="2361" xr:uid="{F28A48E1-DFC4-4B57-94F1-59FF5598BF83}"/>
    <cellStyle name="Normal 9 3 5 4 2 2" xfId="4832" xr:uid="{344C57D6-0E30-41F7-AEB8-012D93533BF3}"/>
    <cellStyle name="Normal 9 3 5 4 3" xfId="4831" xr:uid="{2B03003E-DB85-46FD-A59B-47D9FCFD3234}"/>
    <cellStyle name="Normal 9 3 5 5" xfId="2362" xr:uid="{38F0E0BC-99A7-4102-A4C8-DACF8867FDB5}"/>
    <cellStyle name="Normal 9 3 5 5 2" xfId="4833" xr:uid="{B908E6C5-3282-4A0D-8600-58903BC4A3E6}"/>
    <cellStyle name="Normal 9 3 5 6" xfId="4051" xr:uid="{AA8794EC-3533-426F-AE84-FB55053A129E}"/>
    <cellStyle name="Normal 9 3 5 6 2" xfId="4834" xr:uid="{C43411AE-8090-47E6-ADBE-60920CD2B2EF}"/>
    <cellStyle name="Normal 9 3 5 7" xfId="4817" xr:uid="{E4EBAF4D-96F9-42F8-BDF4-F4B94A053A3F}"/>
    <cellStyle name="Normal 9 3 6" xfId="411" xr:uid="{52D7086C-7A01-46AA-8005-27429F4C6D82}"/>
    <cellStyle name="Normal 9 3 6 2" xfId="855" xr:uid="{D06E541A-E3DC-4403-9253-6037D4269467}"/>
    <cellStyle name="Normal 9 3 6 2 2" xfId="2363" xr:uid="{5CE836E0-26DF-46E7-AA15-A7ACDCB81CB4}"/>
    <cellStyle name="Normal 9 3 6 2 2 2" xfId="2364" xr:uid="{1DF0976D-74D1-4FEC-BAE7-6F1F66BDC884}"/>
    <cellStyle name="Normal 9 3 6 2 2 2 2" xfId="4838" xr:uid="{AC21EEC0-7F03-4516-8990-130E0EC35EA0}"/>
    <cellStyle name="Normal 9 3 6 2 2 3" xfId="4837" xr:uid="{896274B7-E2C9-4AB5-8425-92ED443DB433}"/>
    <cellStyle name="Normal 9 3 6 2 3" xfId="2365" xr:uid="{A4DFA774-54C1-4CAA-9E64-50C92E09C221}"/>
    <cellStyle name="Normal 9 3 6 2 3 2" xfId="4839" xr:uid="{B19C0ACF-178A-472E-B631-816856E1F9CC}"/>
    <cellStyle name="Normal 9 3 6 2 4" xfId="4052" xr:uid="{BFBC297B-4BF5-4360-A68C-7FBC3AC23A3D}"/>
    <cellStyle name="Normal 9 3 6 2 4 2" xfId="4840" xr:uid="{C4435336-7D60-4CF1-A597-450D8B24ABB6}"/>
    <cellStyle name="Normal 9 3 6 2 5" xfId="4836" xr:uid="{73E762C4-6653-4B7F-B118-7A103DFC1C91}"/>
    <cellStyle name="Normal 9 3 6 3" xfId="2366" xr:uid="{49457FE0-2E58-4F78-B2C4-D97224DB0042}"/>
    <cellStyle name="Normal 9 3 6 3 2" xfId="2367" xr:uid="{46D10217-B7A0-462F-81CF-4874C5BE71EF}"/>
    <cellStyle name="Normal 9 3 6 3 2 2" xfId="4842" xr:uid="{D70BE19F-B87A-4C1A-8C7E-45DF0C28BFC8}"/>
    <cellStyle name="Normal 9 3 6 3 3" xfId="4841" xr:uid="{7DF9E511-0D98-4B3B-A525-8DB64A23BB32}"/>
    <cellStyle name="Normal 9 3 6 4" xfId="2368" xr:uid="{3AB3AB18-B722-454F-81DD-EA67B5C2AD5A}"/>
    <cellStyle name="Normal 9 3 6 4 2" xfId="4843" xr:uid="{23B8EF8A-D34D-4E3C-8612-D275C9C2BE87}"/>
    <cellStyle name="Normal 9 3 6 5" xfId="4053" xr:uid="{DC2702FD-3272-40F9-A333-AD318CEEA92B}"/>
    <cellStyle name="Normal 9 3 6 5 2" xfId="4844" xr:uid="{B0C02F08-2A4F-4106-9AE5-36364C151832}"/>
    <cellStyle name="Normal 9 3 6 6" xfId="4835" xr:uid="{6CEEB145-BBC3-44C5-92A6-A285A4B6B7A7}"/>
    <cellStyle name="Normal 9 3 7" xfId="856" xr:uid="{47140BD2-F82A-4FC3-8BC0-14CEE9E0B298}"/>
    <cellStyle name="Normal 9 3 7 2" xfId="2369" xr:uid="{CB7475BE-AFB7-4E71-8CBD-A6D5BCD8F375}"/>
    <cellStyle name="Normal 9 3 7 2 2" xfId="2370" xr:uid="{E34DEBA3-2A20-4A71-92D4-2BA13A4731F0}"/>
    <cellStyle name="Normal 9 3 7 2 2 2" xfId="4847" xr:uid="{DE616685-25A8-43E6-87D8-C992A1B43C79}"/>
    <cellStyle name="Normal 9 3 7 2 3" xfId="4846" xr:uid="{539FA88D-E76D-447D-95FA-CA39C2C010C1}"/>
    <cellStyle name="Normal 9 3 7 3" xfId="2371" xr:uid="{BF15DD0E-6128-4C8A-A927-9585FE4FA1E1}"/>
    <cellStyle name="Normal 9 3 7 3 2" xfId="4848" xr:uid="{EF723664-FFE1-480C-A51A-4EA2FAD9FE16}"/>
    <cellStyle name="Normal 9 3 7 4" xfId="4054" xr:uid="{8A8D93D9-68FA-417C-8C58-CEC45F915611}"/>
    <cellStyle name="Normal 9 3 7 4 2" xfId="4849" xr:uid="{0237F763-5F07-4007-A792-B9FD76094ED1}"/>
    <cellStyle name="Normal 9 3 7 5" xfId="4845" xr:uid="{8D7473AA-C68C-4D0B-A0AB-2A1A8166B570}"/>
    <cellStyle name="Normal 9 3 8" xfId="2372" xr:uid="{C698C371-0F3B-4F3E-B4FD-E5B2335BD26F}"/>
    <cellStyle name="Normal 9 3 8 2" xfId="2373" xr:uid="{DF4B4024-A573-4253-9BF1-205F50870CD1}"/>
    <cellStyle name="Normal 9 3 8 2 2" xfId="4851" xr:uid="{E57380C3-96EB-4020-9E20-96526ACCC7A4}"/>
    <cellStyle name="Normal 9 3 8 3" xfId="4055" xr:uid="{4B3F4A83-FF9C-4019-BCD6-B8329B52D47E}"/>
    <cellStyle name="Normal 9 3 8 3 2" xfId="4852" xr:uid="{74137434-BA90-4887-96BA-85434FBD8E11}"/>
    <cellStyle name="Normal 9 3 8 4" xfId="4056" xr:uid="{0D4DCA2B-26FE-48B0-9392-797FDC979F8C}"/>
    <cellStyle name="Normal 9 3 8 4 2" xfId="4853" xr:uid="{A1FAD977-0C89-401D-BB5B-80F77CFE9E7F}"/>
    <cellStyle name="Normal 9 3 8 5" xfId="4850" xr:uid="{9985D587-5501-4880-AA3F-0125041B0541}"/>
    <cellStyle name="Normal 9 3 9" xfId="2374" xr:uid="{0636E65A-6BC1-4BDB-AF95-A3FE9A0AA854}"/>
    <cellStyle name="Normal 9 3 9 2" xfId="4854" xr:uid="{658E3520-E555-4715-8B58-424B93BC460B}"/>
    <cellStyle name="Normal 9 4" xfId="173" xr:uid="{F99D9BDA-17A7-4AC3-B288-25E13F04EC20}"/>
    <cellStyle name="Normal 9 4 10" xfId="4057" xr:uid="{888C3629-53CA-4BCD-A606-1AA5043CC5F5}"/>
    <cellStyle name="Normal 9 4 10 2" xfId="4856" xr:uid="{BF042DE5-6CBD-438C-AAE5-FD0D92D660CC}"/>
    <cellStyle name="Normal 9 4 11" xfId="4058" xr:uid="{E1D0DA2D-A065-4527-B0C4-41EA2ED6442C}"/>
    <cellStyle name="Normal 9 4 11 2" xfId="4857" xr:uid="{0CF805AE-45BE-4BCA-8AEF-7916F727A24B}"/>
    <cellStyle name="Normal 9 4 12" xfId="4855" xr:uid="{1E158323-4EE3-4B1B-9ADD-1103DC86E21F}"/>
    <cellStyle name="Normal 9 4 2" xfId="174" xr:uid="{26CDB734-4594-443F-ABA0-523763793BBE}"/>
    <cellStyle name="Normal 9 4 2 10" xfId="4858" xr:uid="{2D0BF754-52C1-4D77-9737-4919DF74528F}"/>
    <cellStyle name="Normal 9 4 2 2" xfId="175" xr:uid="{CAA72DA3-C285-4A7D-97AA-D257B83B1F7C}"/>
    <cellStyle name="Normal 9 4 2 2 2" xfId="412" xr:uid="{7C2859B5-219C-4E7F-A958-BD5B1E60C109}"/>
    <cellStyle name="Normal 9 4 2 2 2 2" xfId="857" xr:uid="{E61BF590-CA3E-42E9-936B-3F80C3187A8B}"/>
    <cellStyle name="Normal 9 4 2 2 2 2 2" xfId="2375" xr:uid="{4FA9B26D-9AFF-4E8C-87C1-765B0CED44DF}"/>
    <cellStyle name="Normal 9 4 2 2 2 2 2 2" xfId="2376" xr:uid="{41D79059-4734-4EE4-9DA2-ABACC487DB93}"/>
    <cellStyle name="Normal 9 4 2 2 2 2 2 2 2" xfId="4863" xr:uid="{62A46AE0-733C-4425-989B-E66C5123B6A3}"/>
    <cellStyle name="Normal 9 4 2 2 2 2 2 3" xfId="4862" xr:uid="{2789CE2E-81F9-44AA-8B0B-C1474C3811D9}"/>
    <cellStyle name="Normal 9 4 2 2 2 2 3" xfId="2377" xr:uid="{C091AFD7-271C-42CF-BA87-EAF3191F8C7F}"/>
    <cellStyle name="Normal 9 4 2 2 2 2 3 2" xfId="4864" xr:uid="{498BB4B6-DE80-43FA-BA1B-3569BCAB5F2B}"/>
    <cellStyle name="Normal 9 4 2 2 2 2 4" xfId="4059" xr:uid="{5B71687A-6C48-45C7-8E0C-F2D5CAB9F4F1}"/>
    <cellStyle name="Normal 9 4 2 2 2 2 4 2" xfId="4865" xr:uid="{0C023F4C-08E8-4670-ACD3-CCE14B35CE2D}"/>
    <cellStyle name="Normal 9 4 2 2 2 2 5" xfId="4861" xr:uid="{26E84E40-509A-4ED9-9F2B-644D6DC7146F}"/>
    <cellStyle name="Normal 9 4 2 2 2 3" xfId="2378" xr:uid="{848C7145-0BE5-4A71-A346-6D0B7CBCDB71}"/>
    <cellStyle name="Normal 9 4 2 2 2 3 2" xfId="2379" xr:uid="{6FB9542E-6463-4326-861F-496BF0BCC02F}"/>
    <cellStyle name="Normal 9 4 2 2 2 3 2 2" xfId="4867" xr:uid="{3FBDB02E-9D40-42C2-AAB6-3061A0D2861A}"/>
    <cellStyle name="Normal 9 4 2 2 2 3 3" xfId="4060" xr:uid="{3F5F65D6-C293-4AD0-B777-1CE102E92B50}"/>
    <cellStyle name="Normal 9 4 2 2 2 3 3 2" xfId="4868" xr:uid="{D1DD0421-FB58-4AF1-8A3C-93E70987D981}"/>
    <cellStyle name="Normal 9 4 2 2 2 3 4" xfId="4061" xr:uid="{042960DF-B3AC-4D34-90CE-33F70A0C20D3}"/>
    <cellStyle name="Normal 9 4 2 2 2 3 4 2" xfId="4869" xr:uid="{92C1980F-C016-4B9A-AFB7-E3339B496680}"/>
    <cellStyle name="Normal 9 4 2 2 2 3 5" xfId="4866" xr:uid="{947D9380-2CA1-40B5-BDBB-C7677001509A}"/>
    <cellStyle name="Normal 9 4 2 2 2 4" xfId="2380" xr:uid="{3AA62B3E-E3C1-44C1-9060-CA373DDC0AC1}"/>
    <cellStyle name="Normal 9 4 2 2 2 4 2" xfId="4870" xr:uid="{9167EBE3-D8D0-449D-A833-2BDD886067AA}"/>
    <cellStyle name="Normal 9 4 2 2 2 5" xfId="4062" xr:uid="{AAB03550-2EBB-4093-9BD1-11A593E5332E}"/>
    <cellStyle name="Normal 9 4 2 2 2 5 2" xfId="4871" xr:uid="{D32A6BFF-F9AC-4ABF-A060-3513926AFA1A}"/>
    <cellStyle name="Normal 9 4 2 2 2 6" xfId="4063" xr:uid="{8915F443-535C-4C7F-B5E0-5F713ECC4120}"/>
    <cellStyle name="Normal 9 4 2 2 2 6 2" xfId="4872" xr:uid="{0E200429-BA6B-42D7-AE0F-18894CA1377E}"/>
    <cellStyle name="Normal 9 4 2 2 2 7" xfId="4860" xr:uid="{DB583A3E-6972-48C4-865C-41D4D9DE9B4D}"/>
    <cellStyle name="Normal 9 4 2 2 3" xfId="858" xr:uid="{CB652A52-1769-4AB3-8C01-8C35664114EF}"/>
    <cellStyle name="Normal 9 4 2 2 3 2" xfId="2381" xr:uid="{80742918-5F0D-44A6-9070-A9265DA0A61B}"/>
    <cellStyle name="Normal 9 4 2 2 3 2 2" xfId="2382" xr:uid="{46ED53D5-D867-45A4-916B-AE7048F2082C}"/>
    <cellStyle name="Normal 9 4 2 2 3 2 2 2" xfId="4875" xr:uid="{23C942E8-B075-4E7A-800A-D79C05443436}"/>
    <cellStyle name="Normal 9 4 2 2 3 2 3" xfId="4064" xr:uid="{2B873D72-BC7F-4107-A34B-123630DD9E25}"/>
    <cellStyle name="Normal 9 4 2 2 3 2 3 2" xfId="4876" xr:uid="{B32862ED-ECE1-4536-92E2-32E4B82A3C8C}"/>
    <cellStyle name="Normal 9 4 2 2 3 2 4" xfId="4065" xr:uid="{5C9FB8D8-BEE3-4734-A807-E1D16E603B4C}"/>
    <cellStyle name="Normal 9 4 2 2 3 2 4 2" xfId="4877" xr:uid="{BA938077-75E2-4F7C-9687-C13865B724FF}"/>
    <cellStyle name="Normal 9 4 2 2 3 2 5" xfId="4874" xr:uid="{7DA55ADE-99F9-4045-8ED3-EC16EA99B159}"/>
    <cellStyle name="Normal 9 4 2 2 3 3" xfId="2383" xr:uid="{78FF4BBB-CB26-4231-8A17-F2E5B49388B7}"/>
    <cellStyle name="Normal 9 4 2 2 3 3 2" xfId="4878" xr:uid="{6FEB1B31-9F86-4C46-B221-A8EC99A27A3D}"/>
    <cellStyle name="Normal 9 4 2 2 3 4" xfId="4066" xr:uid="{2D26258A-37D8-45BF-8A02-4E1AB5F31638}"/>
    <cellStyle name="Normal 9 4 2 2 3 4 2" xfId="4879" xr:uid="{D01300C9-FC45-4D48-92C0-CEDA6E6CBD37}"/>
    <cellStyle name="Normal 9 4 2 2 3 5" xfId="4067" xr:uid="{C68F303D-353D-4EC4-A83C-96134DF4E9F4}"/>
    <cellStyle name="Normal 9 4 2 2 3 5 2" xfId="4880" xr:uid="{0C3A2437-94BA-4EB1-88A8-850EFC60CDC9}"/>
    <cellStyle name="Normal 9 4 2 2 3 6" xfId="4873" xr:uid="{156DC0D8-1771-43F7-B954-9E026FBC03ED}"/>
    <cellStyle name="Normal 9 4 2 2 4" xfId="2384" xr:uid="{58929AF5-BF37-4902-BA34-FDE59D3EC511}"/>
    <cellStyle name="Normal 9 4 2 2 4 2" xfId="2385" xr:uid="{870227B3-3F93-4D8E-B684-1301345968DA}"/>
    <cellStyle name="Normal 9 4 2 2 4 2 2" xfId="4882" xr:uid="{20538371-6E14-4D31-9CA1-BF428BD63827}"/>
    <cellStyle name="Normal 9 4 2 2 4 3" xfId="4068" xr:uid="{6F2AD4AD-392C-4DFB-8760-B2E90CECDC90}"/>
    <cellStyle name="Normal 9 4 2 2 4 3 2" xfId="4883" xr:uid="{1DD5596B-891A-497A-9751-881DC2230F41}"/>
    <cellStyle name="Normal 9 4 2 2 4 4" xfId="4069" xr:uid="{B8F9D5B5-0A2E-4799-97B4-B1A3F148BDBD}"/>
    <cellStyle name="Normal 9 4 2 2 4 4 2" xfId="4884" xr:uid="{A68122AF-7E2E-4E49-8203-2019AE652676}"/>
    <cellStyle name="Normal 9 4 2 2 4 5" xfId="4881" xr:uid="{DA21732C-E5A4-4EAC-814C-FA52A3E7CDB8}"/>
    <cellStyle name="Normal 9 4 2 2 5" xfId="2386" xr:uid="{E49C1F06-50B3-4A48-BA72-C6078FE21B03}"/>
    <cellStyle name="Normal 9 4 2 2 5 2" xfId="4070" xr:uid="{C91C12C2-8846-4036-B564-01C3E770ED3E}"/>
    <cellStyle name="Normal 9 4 2 2 5 2 2" xfId="4886" xr:uid="{99EC231F-966E-4FA3-9D5F-78DAF1509E59}"/>
    <cellStyle name="Normal 9 4 2 2 5 3" xfId="4071" xr:uid="{15F3F35D-0AF9-4A92-A9E3-990ADE782760}"/>
    <cellStyle name="Normal 9 4 2 2 5 3 2" xfId="4887" xr:uid="{37ED3988-76E6-41F5-8FD3-BC587D8C6986}"/>
    <cellStyle name="Normal 9 4 2 2 5 4" xfId="4072" xr:uid="{0F60EE84-33C7-4024-9D9B-8D320772B89F}"/>
    <cellStyle name="Normal 9 4 2 2 5 4 2" xfId="4888" xr:uid="{8427CABF-3271-4C21-81A3-2127681E057A}"/>
    <cellStyle name="Normal 9 4 2 2 5 5" xfId="4885" xr:uid="{3A128ADE-1C5C-444E-B153-055F232BA647}"/>
    <cellStyle name="Normal 9 4 2 2 6" xfId="4073" xr:uid="{E3D3D5B9-6905-4827-A2DE-89184D1EF53F}"/>
    <cellStyle name="Normal 9 4 2 2 6 2" xfId="4889" xr:uid="{F9BEEFAF-67FF-433C-9D9A-42F296B0C42F}"/>
    <cellStyle name="Normal 9 4 2 2 7" xfId="4074" xr:uid="{DE7C3984-49B1-410A-BDF5-666640080E3B}"/>
    <cellStyle name="Normal 9 4 2 2 7 2" xfId="4890" xr:uid="{A8EEE11D-C053-4DDF-BF62-01209A1270B3}"/>
    <cellStyle name="Normal 9 4 2 2 8" xfId="4075" xr:uid="{E2118964-81B6-4941-968C-4BEBA1AEB128}"/>
    <cellStyle name="Normal 9 4 2 2 8 2" xfId="4891" xr:uid="{B1621A95-82BD-42B2-9784-446100987657}"/>
    <cellStyle name="Normal 9 4 2 2 9" xfId="4859" xr:uid="{E9A5AAFF-D79F-4ADE-AFEC-DB01A6383822}"/>
    <cellStyle name="Normal 9 4 2 3" xfId="413" xr:uid="{604C1301-093C-4FA9-91AE-D63CCB18F94D}"/>
    <cellStyle name="Normal 9 4 2 3 2" xfId="859" xr:uid="{0A7FF08D-F362-44E9-BDF6-603B961B80F6}"/>
    <cellStyle name="Normal 9 4 2 3 2 2" xfId="860" xr:uid="{B0DE2854-648F-4770-88E5-26C720909CC4}"/>
    <cellStyle name="Normal 9 4 2 3 2 2 2" xfId="2387" xr:uid="{51216889-DCC0-40BE-A24C-E09AEC075CF8}"/>
    <cellStyle name="Normal 9 4 2 3 2 2 2 2" xfId="2388" xr:uid="{3044A252-C498-4DDF-9BEC-4D86078DF6F9}"/>
    <cellStyle name="Normal 9 4 2 3 2 2 2 2 2" xfId="4896" xr:uid="{A4E305DE-614F-494E-8B6C-8745203A1CEE}"/>
    <cellStyle name="Normal 9 4 2 3 2 2 2 3" xfId="4895" xr:uid="{D884ABD0-6A36-4E21-98C5-85E57EAC7402}"/>
    <cellStyle name="Normal 9 4 2 3 2 2 3" xfId="2389" xr:uid="{9E646D14-9844-4BE4-B4DD-B3ECB65DF00A}"/>
    <cellStyle name="Normal 9 4 2 3 2 2 3 2" xfId="4897" xr:uid="{95185C15-7259-4040-A21B-9C50C060DD5D}"/>
    <cellStyle name="Normal 9 4 2 3 2 2 4" xfId="4894" xr:uid="{C854BB20-EE95-44EC-8753-B349DB564FD3}"/>
    <cellStyle name="Normal 9 4 2 3 2 3" xfId="2390" xr:uid="{A0A3C7CF-702D-488B-AD67-24E1C7FDE579}"/>
    <cellStyle name="Normal 9 4 2 3 2 3 2" xfId="2391" xr:uid="{1D4B1C58-3A4D-4683-A0DE-29D678B8367B}"/>
    <cellStyle name="Normal 9 4 2 3 2 3 2 2" xfId="4899" xr:uid="{E9F15574-FF41-460F-B37F-D27BBBCBC868}"/>
    <cellStyle name="Normal 9 4 2 3 2 3 3" xfId="4898" xr:uid="{0F477E06-D5BB-4949-A74C-1A2AB5C11B9D}"/>
    <cellStyle name="Normal 9 4 2 3 2 4" xfId="2392" xr:uid="{4D49D2F6-C720-4464-B731-88D270707247}"/>
    <cellStyle name="Normal 9 4 2 3 2 4 2" xfId="4900" xr:uid="{34DF08D5-131C-49E4-AC3A-529A61DB654C}"/>
    <cellStyle name="Normal 9 4 2 3 2 5" xfId="4893" xr:uid="{4D290E28-B085-4880-8BC6-4A66FC578510}"/>
    <cellStyle name="Normal 9 4 2 3 3" xfId="861" xr:uid="{C2273050-B436-4FD4-9D4F-CDB3EB1BA408}"/>
    <cellStyle name="Normal 9 4 2 3 3 2" xfId="2393" xr:uid="{55825292-9421-4045-BECB-129219163B46}"/>
    <cellStyle name="Normal 9 4 2 3 3 2 2" xfId="2394" xr:uid="{7907AA14-81C8-4CCC-A795-07C6268EE873}"/>
    <cellStyle name="Normal 9 4 2 3 3 2 2 2" xfId="4903" xr:uid="{D52AFE81-2D28-46BB-9873-7778DF92FF80}"/>
    <cellStyle name="Normal 9 4 2 3 3 2 3" xfId="4902" xr:uid="{CA4AEA61-A45C-412A-B06D-51DBEFDCE2E1}"/>
    <cellStyle name="Normal 9 4 2 3 3 3" xfId="2395" xr:uid="{D09B0A50-8A39-49F4-B3EE-A0FD8079F19B}"/>
    <cellStyle name="Normal 9 4 2 3 3 3 2" xfId="4904" xr:uid="{01F20D84-4E5F-4962-B086-94105420787E}"/>
    <cellStyle name="Normal 9 4 2 3 3 4" xfId="4076" xr:uid="{851EAFE5-ACA4-41EE-B9B7-3C8FF4B3F117}"/>
    <cellStyle name="Normal 9 4 2 3 3 4 2" xfId="4905" xr:uid="{24D5609A-35B4-4560-84BC-0EF3F9C88967}"/>
    <cellStyle name="Normal 9 4 2 3 3 5" xfId="4901" xr:uid="{EA82E169-47B8-40DD-AFD0-F600B87897AC}"/>
    <cellStyle name="Normal 9 4 2 3 4" xfId="2396" xr:uid="{2C99100E-2E7D-47D5-9711-A67E8706585B}"/>
    <cellStyle name="Normal 9 4 2 3 4 2" xfId="2397" xr:uid="{8E90375D-5A06-4D46-A47E-D14C52126647}"/>
    <cellStyle name="Normal 9 4 2 3 4 2 2" xfId="4907" xr:uid="{63E29C42-FD11-4315-AC5B-DD1E19D26C34}"/>
    <cellStyle name="Normal 9 4 2 3 4 3" xfId="4906" xr:uid="{858189F8-4F2F-4CB9-9265-C506767C51AB}"/>
    <cellStyle name="Normal 9 4 2 3 5" xfId="2398" xr:uid="{C6CD5635-6878-4747-B4AB-ED1F5E5415CA}"/>
    <cellStyle name="Normal 9 4 2 3 5 2" xfId="4908" xr:uid="{3680B7D7-89B5-47EA-8281-6AEF317857BE}"/>
    <cellStyle name="Normal 9 4 2 3 6" xfId="4077" xr:uid="{3B75D2DC-75A6-4CC0-BADF-3D32CBF81FA3}"/>
    <cellStyle name="Normal 9 4 2 3 6 2" xfId="4909" xr:uid="{FA06B411-F273-451D-8068-384F45F983DA}"/>
    <cellStyle name="Normal 9 4 2 3 7" xfId="4892" xr:uid="{95A776A2-A269-46C2-A875-53CBB6E5B2E1}"/>
    <cellStyle name="Normal 9 4 2 4" xfId="414" xr:uid="{1E177B1D-AFD1-4D65-96C7-33F5F9E833F3}"/>
    <cellStyle name="Normal 9 4 2 4 2" xfId="862" xr:uid="{90A4DA84-54BF-47F4-A2DE-30658214A19F}"/>
    <cellStyle name="Normal 9 4 2 4 2 2" xfId="2399" xr:uid="{825AB68B-E9EF-4DF4-B4C9-E5CDC6C0096D}"/>
    <cellStyle name="Normal 9 4 2 4 2 2 2" xfId="2400" xr:uid="{85F2880A-AAFF-46B6-AF4D-94EE4411019F}"/>
    <cellStyle name="Normal 9 4 2 4 2 2 2 2" xfId="4913" xr:uid="{3AA42875-84EF-466B-B302-81DA79D08073}"/>
    <cellStyle name="Normal 9 4 2 4 2 2 3" xfId="4912" xr:uid="{6ECCA172-9A81-4AE3-9156-6417570FF135}"/>
    <cellStyle name="Normal 9 4 2 4 2 3" xfId="2401" xr:uid="{F5C87797-5C44-48CC-9FB1-733A790BB994}"/>
    <cellStyle name="Normal 9 4 2 4 2 3 2" xfId="4914" xr:uid="{09DB8A76-2E39-4225-A7A0-78D997F342CF}"/>
    <cellStyle name="Normal 9 4 2 4 2 4" xfId="4078" xr:uid="{48113A91-E432-41CB-959A-F9746272F293}"/>
    <cellStyle name="Normal 9 4 2 4 2 4 2" xfId="4915" xr:uid="{BB0DF30A-DB9F-41BA-A272-1724B229621D}"/>
    <cellStyle name="Normal 9 4 2 4 2 5" xfId="4911" xr:uid="{3997348C-5C2C-4E5E-AB92-D7620B8B25E2}"/>
    <cellStyle name="Normal 9 4 2 4 3" xfId="2402" xr:uid="{69C85412-B89D-4B7B-875E-F0A7F872BEBF}"/>
    <cellStyle name="Normal 9 4 2 4 3 2" xfId="2403" xr:uid="{0D2A0BA0-5FE4-418A-AD17-878212EA8978}"/>
    <cellStyle name="Normal 9 4 2 4 3 2 2" xfId="4917" xr:uid="{5650CC9F-8E91-4E0F-960C-8E516390DF45}"/>
    <cellStyle name="Normal 9 4 2 4 3 3" xfId="4916" xr:uid="{EFE83CD7-2831-46F1-B847-AAC5320FE6A3}"/>
    <cellStyle name="Normal 9 4 2 4 4" xfId="2404" xr:uid="{E8B18EAD-562A-4A9F-AB02-6CA5D88AB761}"/>
    <cellStyle name="Normal 9 4 2 4 4 2" xfId="4918" xr:uid="{1653E1A2-76C0-4F23-B409-4966D4593160}"/>
    <cellStyle name="Normal 9 4 2 4 5" xfId="4079" xr:uid="{5F724D30-AAF7-41BD-9482-21A98694F4FE}"/>
    <cellStyle name="Normal 9 4 2 4 5 2" xfId="4919" xr:uid="{AF8A0240-0A55-4884-BBF5-C6F3D618D19F}"/>
    <cellStyle name="Normal 9 4 2 4 6" xfId="4910" xr:uid="{E8986996-8A08-491C-8518-4E905F085738}"/>
    <cellStyle name="Normal 9 4 2 5" xfId="415" xr:uid="{A13771E5-147D-4B94-905F-B40713DE51BE}"/>
    <cellStyle name="Normal 9 4 2 5 2" xfId="2405" xr:uid="{80F0E2C0-B49F-479C-B3B4-4393160D4561}"/>
    <cellStyle name="Normal 9 4 2 5 2 2" xfId="2406" xr:uid="{7BACE293-DA20-4365-8F7F-F4A54014435C}"/>
    <cellStyle name="Normal 9 4 2 5 2 2 2" xfId="4922" xr:uid="{DC8CCE8B-1F08-48A0-91BC-D6E3CC70C6A6}"/>
    <cellStyle name="Normal 9 4 2 5 2 3" xfId="4921" xr:uid="{1E00B5B7-3366-43E6-9271-C55D7370C334}"/>
    <cellStyle name="Normal 9 4 2 5 3" xfId="2407" xr:uid="{D392550B-94D4-407F-AA10-D5BF4FE32B6B}"/>
    <cellStyle name="Normal 9 4 2 5 3 2" xfId="4923" xr:uid="{33C7FDE9-0C27-4841-BFC1-E6BCC41A2AE1}"/>
    <cellStyle name="Normal 9 4 2 5 4" xfId="4080" xr:uid="{5EE62EB1-4CB6-4C38-85DD-E8FD1CC69BC9}"/>
    <cellStyle name="Normal 9 4 2 5 4 2" xfId="4924" xr:uid="{91DF792E-A1DA-48E5-A88F-74D9B95B6D07}"/>
    <cellStyle name="Normal 9 4 2 5 5" xfId="4920" xr:uid="{4A2053DF-E9C2-4FC9-8D42-7852E518C8F9}"/>
    <cellStyle name="Normal 9 4 2 6" xfId="2408" xr:uid="{091E5D95-08D9-40B7-8D43-52FEE9E20E98}"/>
    <cellStyle name="Normal 9 4 2 6 2" xfId="2409" xr:uid="{53F57F9D-5D14-4989-B885-DFDC02E94427}"/>
    <cellStyle name="Normal 9 4 2 6 2 2" xfId="4926" xr:uid="{6F3FDFAC-8624-4760-A5F9-279DC6A4337A}"/>
    <cellStyle name="Normal 9 4 2 6 3" xfId="4081" xr:uid="{F33336EF-7E74-4637-B372-690AA0B08CCC}"/>
    <cellStyle name="Normal 9 4 2 6 3 2" xfId="4927" xr:uid="{953AED9F-7EFD-4B60-A8F9-359F45CBB237}"/>
    <cellStyle name="Normal 9 4 2 6 4" xfId="4082" xr:uid="{AD57801C-2E73-43BA-855A-CCE04412042C}"/>
    <cellStyle name="Normal 9 4 2 6 4 2" xfId="4928" xr:uid="{FA666593-7A51-4C31-96A5-8548B5ECC9CD}"/>
    <cellStyle name="Normal 9 4 2 6 5" xfId="4925" xr:uid="{DD972468-4A19-42F5-8855-2FE25632AD0E}"/>
    <cellStyle name="Normal 9 4 2 7" xfId="2410" xr:uid="{664F219F-B879-4378-B8DF-B7A47A39402F}"/>
    <cellStyle name="Normal 9 4 2 7 2" xfId="4929" xr:uid="{91115E79-E118-4A1F-AFFC-E65ABB91395A}"/>
    <cellStyle name="Normal 9 4 2 8" xfId="4083" xr:uid="{2D03C11E-0744-4C83-8FDD-C5734D0443F1}"/>
    <cellStyle name="Normal 9 4 2 8 2" xfId="4930" xr:uid="{DD199704-138C-4519-A5C5-0989F9D23B11}"/>
    <cellStyle name="Normal 9 4 2 9" xfId="4084" xr:uid="{22D653F4-C66B-47AF-A8FA-A9CB82171A0B}"/>
    <cellStyle name="Normal 9 4 2 9 2" xfId="4931" xr:uid="{244F9C8E-1E6B-4DCD-B42E-DB88883BC925}"/>
    <cellStyle name="Normal 9 4 3" xfId="176" xr:uid="{04B23347-2FF6-4E92-8CDE-A4488414D7EA}"/>
    <cellStyle name="Normal 9 4 3 2" xfId="177" xr:uid="{64EEE5E1-A1B7-4C09-9664-3186FDF0D44B}"/>
    <cellStyle name="Normal 9 4 3 2 2" xfId="863" xr:uid="{B2B10FA0-3581-42E6-A852-0347F625F225}"/>
    <cellStyle name="Normal 9 4 3 2 2 2" xfId="2411" xr:uid="{BAF48D89-65FF-422A-B2B6-866BAEAE109F}"/>
    <cellStyle name="Normal 9 4 3 2 2 2 2" xfId="2412" xr:uid="{38D9E231-D35E-405A-ACE8-56057DD525A6}"/>
    <cellStyle name="Normal 9 4 3 2 2 2 2 2" xfId="4500" xr:uid="{DE317280-FC21-49B9-BD33-8684002FBAC3}"/>
    <cellStyle name="Normal 9 4 3 2 2 2 2 2 2" xfId="5307" xr:uid="{2E0BDD9E-4972-49F9-A377-70631E13FDC0}"/>
    <cellStyle name="Normal 9 4 3 2 2 2 2 2 3" xfId="4936" xr:uid="{33191DEA-25D3-4835-9BCE-4E158823F968}"/>
    <cellStyle name="Normal 9 4 3 2 2 2 3" xfId="4501" xr:uid="{A8F1BFD4-C571-4686-BFB7-15A2C2E6F053}"/>
    <cellStyle name="Normal 9 4 3 2 2 2 3 2" xfId="5308" xr:uid="{7AED17C6-221C-4502-A5D6-815C3287C7A5}"/>
    <cellStyle name="Normal 9 4 3 2 2 2 3 3" xfId="4935" xr:uid="{3624115E-8106-4946-99C6-76732435BCB4}"/>
    <cellStyle name="Normal 9 4 3 2 2 3" xfId="2413" xr:uid="{A04BB1AA-8B0D-4345-BC2D-26C23BF8F796}"/>
    <cellStyle name="Normal 9 4 3 2 2 3 2" xfId="4502" xr:uid="{5B1A12E5-17F7-42D0-87FE-14A3A154C61F}"/>
    <cellStyle name="Normal 9 4 3 2 2 3 2 2" xfId="5309" xr:uid="{A5332BB9-A844-4BF3-8A93-A03BA599398C}"/>
    <cellStyle name="Normal 9 4 3 2 2 3 2 3" xfId="4937" xr:uid="{2F698D26-774D-45B4-8C33-A7F14C39D76B}"/>
    <cellStyle name="Normal 9 4 3 2 2 4" xfId="4085" xr:uid="{3658E86F-4D54-4AFA-ADAC-DD87DCFFB878}"/>
    <cellStyle name="Normal 9 4 3 2 2 4 2" xfId="4938" xr:uid="{31F7EE5D-461D-4E68-8236-A6EB3E388FAE}"/>
    <cellStyle name="Normal 9 4 3 2 2 5" xfId="4934" xr:uid="{56A94C3D-FD00-4C1E-B042-2277369C7973}"/>
    <cellStyle name="Normal 9 4 3 2 3" xfId="2414" xr:uid="{F27992DA-1C9F-4432-9121-593B6CB76F58}"/>
    <cellStyle name="Normal 9 4 3 2 3 2" xfId="2415" xr:uid="{AC6F31DC-6DCD-4A95-9AF8-5C8DD262A2EB}"/>
    <cellStyle name="Normal 9 4 3 2 3 2 2" xfId="4503" xr:uid="{6F349DA7-67A4-4D53-9519-5F710B7D5F65}"/>
    <cellStyle name="Normal 9 4 3 2 3 2 2 2" xfId="5310" xr:uid="{76407E16-6BAD-45A4-AB74-7D0F073BFE35}"/>
    <cellStyle name="Normal 9 4 3 2 3 2 2 3" xfId="4940" xr:uid="{FCD2D40F-E504-465D-BC2F-25C3DFBFACE6}"/>
    <cellStyle name="Normal 9 4 3 2 3 3" xfId="4086" xr:uid="{F747814B-3559-4DDA-9AAC-90EAD32BC42D}"/>
    <cellStyle name="Normal 9 4 3 2 3 3 2" xfId="4941" xr:uid="{AABC8872-C40C-46D0-BB1D-6BE17CE9EF2F}"/>
    <cellStyle name="Normal 9 4 3 2 3 4" xfId="4087" xr:uid="{F858E48D-9148-4A2D-B809-C30763F3610C}"/>
    <cellStyle name="Normal 9 4 3 2 3 4 2" xfId="4942" xr:uid="{267A161D-388E-45CF-8460-7452C9290451}"/>
    <cellStyle name="Normal 9 4 3 2 3 5" xfId="4939" xr:uid="{71F19AD2-B2EE-4EC6-9F58-EE6A5007DEFE}"/>
    <cellStyle name="Normal 9 4 3 2 4" xfId="2416" xr:uid="{BA37A6B9-B2A3-49DD-97C6-ECF47214FFF2}"/>
    <cellStyle name="Normal 9 4 3 2 4 2" xfId="4504" xr:uid="{068578E4-4348-406B-9385-04A7D71D4081}"/>
    <cellStyle name="Normal 9 4 3 2 4 2 2" xfId="5311" xr:uid="{AB84E3B6-5531-4CDB-91C7-039D98E9423E}"/>
    <cellStyle name="Normal 9 4 3 2 4 2 3" xfId="4943" xr:uid="{C721CFB6-B693-4EBE-B357-571AD6F92362}"/>
    <cellStyle name="Normal 9 4 3 2 5" xfId="4088" xr:uid="{B2D1EB7B-C0E9-4E85-AACB-9FF5F94948CF}"/>
    <cellStyle name="Normal 9 4 3 2 5 2" xfId="4944" xr:uid="{30DDE52E-A0EA-49D6-AB34-F0BFD09DBC82}"/>
    <cellStyle name="Normal 9 4 3 2 6" xfId="4089" xr:uid="{655E6C61-118D-4193-B1D2-AB5DD55902F4}"/>
    <cellStyle name="Normal 9 4 3 2 6 2" xfId="4945" xr:uid="{971EAE4A-0BB8-420F-9DC6-05AA128A13F9}"/>
    <cellStyle name="Normal 9 4 3 2 7" xfId="4933" xr:uid="{B577DC07-9ED9-4A97-BF17-0066DCFD239D}"/>
    <cellStyle name="Normal 9 4 3 3" xfId="416" xr:uid="{36AAE38D-AA67-4CCC-8304-41EB3FDC054E}"/>
    <cellStyle name="Normal 9 4 3 3 2" xfId="2417" xr:uid="{E54F4EE7-59AC-475D-B31E-D813610F7215}"/>
    <cellStyle name="Normal 9 4 3 3 2 2" xfId="2418" xr:uid="{E0CF8A28-8329-4FB5-8BCC-9E09974A40E0}"/>
    <cellStyle name="Normal 9 4 3 3 2 2 2" xfId="4505" xr:uid="{AA1515E9-AC50-452C-8B48-03DB7BE3C3DB}"/>
    <cellStyle name="Normal 9 4 3 3 2 2 2 2" xfId="5312" xr:uid="{EF83D9F5-5098-49F5-9BDB-F0CAD5625C12}"/>
    <cellStyle name="Normal 9 4 3 3 2 2 2 3" xfId="4948" xr:uid="{84D3A920-3EED-4BA0-92B9-EF4A8ECD426B}"/>
    <cellStyle name="Normal 9 4 3 3 2 3" xfId="4090" xr:uid="{4A67BD2E-673C-46C3-8DA5-3B0C0FA6D24E}"/>
    <cellStyle name="Normal 9 4 3 3 2 3 2" xfId="4949" xr:uid="{573303EA-6259-4292-836F-1E681D87ABCD}"/>
    <cellStyle name="Normal 9 4 3 3 2 4" xfId="4091" xr:uid="{D9C314CF-74E9-424A-BDC9-2B02D10A72D5}"/>
    <cellStyle name="Normal 9 4 3 3 2 4 2" xfId="4950" xr:uid="{93635B5F-6105-464A-9F55-6C0C21E969F6}"/>
    <cellStyle name="Normal 9 4 3 3 2 5" xfId="4947" xr:uid="{67EFD74E-4519-40F8-B463-3D1DCB86B35D}"/>
    <cellStyle name="Normal 9 4 3 3 3" xfId="2419" xr:uid="{75B8B865-7F42-4E3B-9463-C00D4143F8E3}"/>
    <cellStyle name="Normal 9 4 3 3 3 2" xfId="4506" xr:uid="{6BC1F9E8-611D-48C5-BEF8-9B87A517E284}"/>
    <cellStyle name="Normal 9 4 3 3 3 2 2" xfId="5313" xr:uid="{555F0179-4926-435E-BE5F-857B9F4DEA16}"/>
    <cellStyle name="Normal 9 4 3 3 3 2 3" xfId="4951" xr:uid="{C7B8A121-08DF-48FA-A970-68A688D6BAC4}"/>
    <cellStyle name="Normal 9 4 3 3 4" xfId="4092" xr:uid="{36BA5678-7E40-4719-8662-9486D7399434}"/>
    <cellStyle name="Normal 9 4 3 3 4 2" xfId="4952" xr:uid="{916B42D6-A8B6-45E8-ADAF-B8B4A522BEF4}"/>
    <cellStyle name="Normal 9 4 3 3 5" xfId="4093" xr:uid="{792C621D-A0F1-4AC5-9887-5F282996BAAC}"/>
    <cellStyle name="Normal 9 4 3 3 5 2" xfId="4953" xr:uid="{52B235EF-9079-40D7-B0F7-EE79165FF60B}"/>
    <cellStyle name="Normal 9 4 3 3 6" xfId="4946" xr:uid="{8145F75B-B2A9-4C1A-9EBE-E673A4A9FE46}"/>
    <cellStyle name="Normal 9 4 3 4" xfId="2420" xr:uid="{9AB7B670-A988-4225-B170-91412E756BCA}"/>
    <cellStyle name="Normal 9 4 3 4 2" xfId="2421" xr:uid="{ABCA61A7-6C61-4415-955B-FC2B27917489}"/>
    <cellStyle name="Normal 9 4 3 4 2 2" xfId="4507" xr:uid="{6C5CAF1D-4E5C-470B-8BC7-D7F8905FE686}"/>
    <cellStyle name="Normal 9 4 3 4 2 2 2" xfId="5314" xr:uid="{76664E8D-63A3-4599-BC29-A4C828546C61}"/>
    <cellStyle name="Normal 9 4 3 4 2 2 3" xfId="4955" xr:uid="{882DEF8F-CA51-4232-B697-783C646E7705}"/>
    <cellStyle name="Normal 9 4 3 4 3" xfId="4094" xr:uid="{86C843B4-4451-4601-A635-B37FCD9B5630}"/>
    <cellStyle name="Normal 9 4 3 4 3 2" xfId="4956" xr:uid="{F6304214-158A-4F1F-904D-0FF467018400}"/>
    <cellStyle name="Normal 9 4 3 4 4" xfId="4095" xr:uid="{AE5A0064-5218-4FA7-84F4-6B60E0F3411C}"/>
    <cellStyle name="Normal 9 4 3 4 4 2" xfId="4957" xr:uid="{190557BF-901D-4E1E-9A73-25AB252BE2CF}"/>
    <cellStyle name="Normal 9 4 3 4 5" xfId="4954" xr:uid="{99569702-1D5C-45BE-B541-BB26BEF42571}"/>
    <cellStyle name="Normal 9 4 3 5" xfId="2422" xr:uid="{1C75B511-3396-4D78-A667-2CA4E084A43F}"/>
    <cellStyle name="Normal 9 4 3 5 2" xfId="4096" xr:uid="{548559FC-A7DA-4A0F-91E2-9F19AF632864}"/>
    <cellStyle name="Normal 9 4 3 5 2 2" xfId="4959" xr:uid="{0969DE2A-5F09-496C-A89F-1D7420C047B2}"/>
    <cellStyle name="Normal 9 4 3 5 3" xfId="4097" xr:uid="{893E3183-491A-4FD9-9096-A070C474F6C1}"/>
    <cellStyle name="Normal 9 4 3 5 3 2" xfId="4960" xr:uid="{EBCADE67-C312-4BFF-B2E1-48A9DDB2C415}"/>
    <cellStyle name="Normal 9 4 3 5 4" xfId="4098" xr:uid="{45A5D42A-F4FE-49B6-9A91-E5EB0FAA15BF}"/>
    <cellStyle name="Normal 9 4 3 5 4 2" xfId="4961" xr:uid="{AF07213A-D678-4C00-BCDC-6172F575F30C}"/>
    <cellStyle name="Normal 9 4 3 5 5" xfId="4958" xr:uid="{041D96FA-FAC2-4193-9577-020655FAC1F3}"/>
    <cellStyle name="Normal 9 4 3 6" xfId="4099" xr:uid="{F61BFAF0-6A03-4662-A5EB-2FABA92090BD}"/>
    <cellStyle name="Normal 9 4 3 6 2" xfId="4962" xr:uid="{68A66885-4213-4B50-A3FE-1D4119EAD558}"/>
    <cellStyle name="Normal 9 4 3 7" xfId="4100" xr:uid="{26973AD4-CE31-463B-B4DE-30BDD86D51BB}"/>
    <cellStyle name="Normal 9 4 3 7 2" xfId="4963" xr:uid="{323551EE-A31F-4883-A28C-6B0DCD9551A6}"/>
    <cellStyle name="Normal 9 4 3 8" xfId="4101" xr:uid="{0EC602F7-6FFC-4B34-8526-709633C77A24}"/>
    <cellStyle name="Normal 9 4 3 8 2" xfId="4964" xr:uid="{E8873C9E-3D13-4894-B3F4-5F0D57142652}"/>
    <cellStyle name="Normal 9 4 3 9" xfId="4932" xr:uid="{4D8693A8-6E07-45B9-A676-0663D5F58638}"/>
    <cellStyle name="Normal 9 4 4" xfId="178" xr:uid="{7960F7F6-C2F9-495C-BF4C-1707CF70B501}"/>
    <cellStyle name="Normal 9 4 4 2" xfId="864" xr:uid="{226D3C03-8CEB-4677-BFD9-E11F1B030414}"/>
    <cellStyle name="Normal 9 4 4 2 2" xfId="865" xr:uid="{304984E0-5303-4E99-A58E-514D525E9057}"/>
    <cellStyle name="Normal 9 4 4 2 2 2" xfId="2423" xr:uid="{F973AD41-6976-4EDD-B2F8-4046EBB8C054}"/>
    <cellStyle name="Normal 9 4 4 2 2 2 2" xfId="2424" xr:uid="{E1B67340-F492-4893-85FF-B48D92738058}"/>
    <cellStyle name="Normal 9 4 4 2 2 2 2 2" xfId="4969" xr:uid="{1F3067EE-ED3F-42F4-85A4-275DC139DDCA}"/>
    <cellStyle name="Normal 9 4 4 2 2 2 3" xfId="4968" xr:uid="{B40B20D2-643C-4E0B-AC1B-C37E07295F1A}"/>
    <cellStyle name="Normal 9 4 4 2 2 3" xfId="2425" xr:uid="{A61D04F9-BCFD-45BA-BB9F-B4752B043E4A}"/>
    <cellStyle name="Normal 9 4 4 2 2 3 2" xfId="4970" xr:uid="{908AB5E9-5AFF-49DA-B6DA-A0F120EA79C0}"/>
    <cellStyle name="Normal 9 4 4 2 2 4" xfId="4102" xr:uid="{1D4704A7-CDE3-40D1-9AC4-C266C0E4EF5E}"/>
    <cellStyle name="Normal 9 4 4 2 2 4 2" xfId="4971" xr:uid="{A4B2679B-B514-40E8-AFA1-0333630A4784}"/>
    <cellStyle name="Normal 9 4 4 2 2 5" xfId="4967" xr:uid="{1796D3E0-01FC-4400-8D64-375874170E23}"/>
    <cellStyle name="Normal 9 4 4 2 3" xfId="2426" xr:uid="{00609673-4736-4ACF-A330-7E534A7CCF29}"/>
    <cellStyle name="Normal 9 4 4 2 3 2" xfId="2427" xr:uid="{B032A296-2E0B-4DC2-A98A-8129FD6E25C0}"/>
    <cellStyle name="Normal 9 4 4 2 3 2 2" xfId="4973" xr:uid="{498B61E5-1922-48E3-AFD1-DDE69D8C1465}"/>
    <cellStyle name="Normal 9 4 4 2 3 3" xfId="4972" xr:uid="{275CEE80-DCD8-4A75-A335-8D131DF253B5}"/>
    <cellStyle name="Normal 9 4 4 2 4" xfId="2428" xr:uid="{926341A7-45AF-4BC9-AF18-69A3D83AF73B}"/>
    <cellStyle name="Normal 9 4 4 2 4 2" xfId="4974" xr:uid="{01EA2374-E954-44E1-A2D0-2A4B17D2829A}"/>
    <cellStyle name="Normal 9 4 4 2 5" xfId="4103" xr:uid="{3C431B58-69EF-4519-B03A-1680F670958F}"/>
    <cellStyle name="Normal 9 4 4 2 5 2" xfId="4975" xr:uid="{0AC2D0CD-7433-48E0-B593-6B8E6789382C}"/>
    <cellStyle name="Normal 9 4 4 2 6" xfId="4966" xr:uid="{5334F8FC-95D8-42D5-BE34-56A783404875}"/>
    <cellStyle name="Normal 9 4 4 3" xfId="866" xr:uid="{35554609-71A2-4294-8FAA-23694700C0CA}"/>
    <cellStyle name="Normal 9 4 4 3 2" xfId="2429" xr:uid="{03FCB844-E7E3-4CEF-8105-6A5B050DE394}"/>
    <cellStyle name="Normal 9 4 4 3 2 2" xfId="2430" xr:uid="{5854BFD1-D150-47B9-BE27-8BA31DFDC36A}"/>
    <cellStyle name="Normal 9 4 4 3 2 2 2" xfId="4978" xr:uid="{AF128167-0DF3-40C2-86F1-E24F8AF05BA5}"/>
    <cellStyle name="Normal 9 4 4 3 2 3" xfId="4977" xr:uid="{E594705B-F316-4932-8863-4A3E88D558C3}"/>
    <cellStyle name="Normal 9 4 4 3 3" xfId="2431" xr:uid="{46609B6B-9439-499B-8E28-16067532A20D}"/>
    <cellStyle name="Normal 9 4 4 3 3 2" xfId="4979" xr:uid="{10BD0F8D-AD36-4F31-87A8-B782CC0DC254}"/>
    <cellStyle name="Normal 9 4 4 3 4" xfId="4104" xr:uid="{A1885A93-8AC4-45AE-8640-93F38B2FCA42}"/>
    <cellStyle name="Normal 9 4 4 3 4 2" xfId="4980" xr:uid="{BEB3668C-3FB1-4855-B5F1-1CE84E78CAB8}"/>
    <cellStyle name="Normal 9 4 4 3 5" xfId="4976" xr:uid="{E52AB621-8546-4141-8EFD-3F5A81E66D36}"/>
    <cellStyle name="Normal 9 4 4 4" xfId="2432" xr:uid="{249C793E-570E-49E4-89E6-B5846DDB75FE}"/>
    <cellStyle name="Normal 9 4 4 4 2" xfId="2433" xr:uid="{52914A2A-F266-40C4-B120-11B60699B589}"/>
    <cellStyle name="Normal 9 4 4 4 2 2" xfId="4982" xr:uid="{D5E0DDB9-ED21-495D-BC1F-6C323F8CED8C}"/>
    <cellStyle name="Normal 9 4 4 4 3" xfId="4105" xr:uid="{A4C3D3A9-9107-4BE2-8890-FE8D0AE35C24}"/>
    <cellStyle name="Normal 9 4 4 4 3 2" xfId="4983" xr:uid="{CB089A34-F071-4ACC-A877-3299CBEAE20A}"/>
    <cellStyle name="Normal 9 4 4 4 4" xfId="4106" xr:uid="{69A4628F-E7D0-4324-8790-C538B486C1A8}"/>
    <cellStyle name="Normal 9 4 4 4 4 2" xfId="4984" xr:uid="{8A0CF669-6B79-4D01-B3A8-260C216DF186}"/>
    <cellStyle name="Normal 9 4 4 4 5" xfId="4981" xr:uid="{DEB632AC-1E70-4DD4-A12A-048263B99BA9}"/>
    <cellStyle name="Normal 9 4 4 5" xfId="2434" xr:uid="{94445B77-3CF9-476E-A31B-01D9DD5DA8E4}"/>
    <cellStyle name="Normal 9 4 4 5 2" xfId="4985" xr:uid="{DE298932-D5BF-4689-9884-118820FFD835}"/>
    <cellStyle name="Normal 9 4 4 6" xfId="4107" xr:uid="{33292621-D402-40BD-9439-6F004FE257A9}"/>
    <cellStyle name="Normal 9 4 4 6 2" xfId="4986" xr:uid="{5D11C203-7C75-4FCA-A1AB-9BAA18E746F5}"/>
    <cellStyle name="Normal 9 4 4 7" xfId="4108" xr:uid="{06125F2C-BD07-411B-BF17-B5102892D707}"/>
    <cellStyle name="Normal 9 4 4 7 2" xfId="4987" xr:uid="{9F50BC33-E1CC-42FE-868D-58F31C60F2AA}"/>
    <cellStyle name="Normal 9 4 4 8" xfId="4965" xr:uid="{E5458FB9-8FCA-4AB9-8C4C-BAA4BC2C5E1D}"/>
    <cellStyle name="Normal 9 4 5" xfId="417" xr:uid="{03EDFA82-2E48-408F-A0A6-E6F450BD1C90}"/>
    <cellStyle name="Normal 9 4 5 2" xfId="867" xr:uid="{0283D40F-E2D3-4657-9B46-DD4D336D96B7}"/>
    <cellStyle name="Normal 9 4 5 2 2" xfId="2435" xr:uid="{3AD48C38-331C-4390-9C2C-C412B1666FAA}"/>
    <cellStyle name="Normal 9 4 5 2 2 2" xfId="2436" xr:uid="{494D16E7-58A1-4CCB-8951-60A5F6684F39}"/>
    <cellStyle name="Normal 9 4 5 2 2 2 2" xfId="4991" xr:uid="{74C26FFD-3D75-4945-B0E2-419774B52A67}"/>
    <cellStyle name="Normal 9 4 5 2 2 3" xfId="4990" xr:uid="{D1E419C0-45D2-4D23-B7EF-922E50D2C0F5}"/>
    <cellStyle name="Normal 9 4 5 2 3" xfId="2437" xr:uid="{467647E9-60A2-46C0-93E1-532E897E169B}"/>
    <cellStyle name="Normal 9 4 5 2 3 2" xfId="4992" xr:uid="{D8B33716-141B-4DA9-A3AB-FD9C0071E4E1}"/>
    <cellStyle name="Normal 9 4 5 2 4" xfId="4109" xr:uid="{6C97136A-C22A-4D2F-9F23-308B57890BEB}"/>
    <cellStyle name="Normal 9 4 5 2 4 2" xfId="4993" xr:uid="{FBAEFE5B-FCC3-41D6-8A3F-462B199CA557}"/>
    <cellStyle name="Normal 9 4 5 2 5" xfId="4989" xr:uid="{27834B16-18DB-4A01-8FC7-FFE280F7F21F}"/>
    <cellStyle name="Normal 9 4 5 3" xfId="2438" xr:uid="{5498E5E9-B53B-4215-ABDF-3D5D91D5EF5E}"/>
    <cellStyle name="Normal 9 4 5 3 2" xfId="2439" xr:uid="{89C57C91-EBB7-4CF3-B21A-EF50B8B123F6}"/>
    <cellStyle name="Normal 9 4 5 3 2 2" xfId="4995" xr:uid="{D1CA2C65-E3DF-4AD8-A009-9D37A128DE63}"/>
    <cellStyle name="Normal 9 4 5 3 3" xfId="4110" xr:uid="{5ECD358F-FFA3-4195-B364-00E0E2951C8D}"/>
    <cellStyle name="Normal 9 4 5 3 3 2" xfId="4996" xr:uid="{7254AA0A-14C5-4BF9-AAB9-88EBE4C7412F}"/>
    <cellStyle name="Normal 9 4 5 3 4" xfId="4111" xr:uid="{987F87DC-156A-4405-B92C-AFC895A0DDC1}"/>
    <cellStyle name="Normal 9 4 5 3 4 2" xfId="4997" xr:uid="{2771CD1F-8641-4261-9FEC-602BE9DF782E}"/>
    <cellStyle name="Normal 9 4 5 3 5" xfId="4994" xr:uid="{767ED1D5-0D3C-4B9C-9C95-79BE8A5EEFDA}"/>
    <cellStyle name="Normal 9 4 5 4" xfId="2440" xr:uid="{F7B47230-F9F5-40CF-8525-A0D45CDB10B1}"/>
    <cellStyle name="Normal 9 4 5 4 2" xfId="4998" xr:uid="{BA236AA9-7A5B-43EC-B5A0-8F8AFA32C48E}"/>
    <cellStyle name="Normal 9 4 5 5" xfId="4112" xr:uid="{40A8BC5C-DA3C-41D2-8A94-61A4340E004C}"/>
    <cellStyle name="Normal 9 4 5 5 2" xfId="4999" xr:uid="{E0F70BD1-94CB-491B-A108-0500C1C3E414}"/>
    <cellStyle name="Normal 9 4 5 6" xfId="4113" xr:uid="{3CBABD13-8544-4F29-A0CE-4988EDD7EDC5}"/>
    <cellStyle name="Normal 9 4 5 6 2" xfId="5000" xr:uid="{7924F3FA-5963-46F3-86B4-1CBFF7053995}"/>
    <cellStyle name="Normal 9 4 5 7" xfId="4988" xr:uid="{A4D0A5B2-3DA1-4521-B496-70995ACBBD2C}"/>
    <cellStyle name="Normal 9 4 6" xfId="418" xr:uid="{5961DD1A-8A7F-4DD0-9313-2B3E989B5296}"/>
    <cellStyle name="Normal 9 4 6 2" xfId="2441" xr:uid="{1373EF8F-FEB9-48CE-951F-98D2FF201172}"/>
    <cellStyle name="Normal 9 4 6 2 2" xfId="2442" xr:uid="{92208DF7-AA2B-4FC1-999B-8856803C5A37}"/>
    <cellStyle name="Normal 9 4 6 2 2 2" xfId="5003" xr:uid="{65EEBEEC-1597-412E-90E7-AB0B97EE92C1}"/>
    <cellStyle name="Normal 9 4 6 2 3" xfId="4114" xr:uid="{24F51009-9A72-491C-B4DE-54C7CEFEB049}"/>
    <cellStyle name="Normal 9 4 6 2 3 2" xfId="5004" xr:uid="{70193CE3-7589-4F40-8AC2-3BC9C75C0EC4}"/>
    <cellStyle name="Normal 9 4 6 2 4" xfId="4115" xr:uid="{3807D757-3B12-418B-A51E-5A0139D7C9EC}"/>
    <cellStyle name="Normal 9 4 6 2 4 2" xfId="5005" xr:uid="{2386C5BC-86D8-4FA2-A9EB-F3E6270297B4}"/>
    <cellStyle name="Normal 9 4 6 2 5" xfId="5002" xr:uid="{1402D886-68CB-487A-90C6-50AEA898A20F}"/>
    <cellStyle name="Normal 9 4 6 3" xfId="2443" xr:uid="{3F8A5D71-2EBD-42FF-AA33-D651EE293AD8}"/>
    <cellStyle name="Normal 9 4 6 3 2" xfId="5006" xr:uid="{92562FF6-958D-4AE8-BCD0-90737CF4BF16}"/>
    <cellStyle name="Normal 9 4 6 4" xfId="4116" xr:uid="{7C42D35E-D18E-45EF-A555-7E5F799BDFFB}"/>
    <cellStyle name="Normal 9 4 6 4 2" xfId="5007" xr:uid="{7F62B214-F5A9-4E7A-A1F9-FE91B5731980}"/>
    <cellStyle name="Normal 9 4 6 5" xfId="4117" xr:uid="{C78E5DC3-F14B-4EAF-84D0-A563C99D4D77}"/>
    <cellStyle name="Normal 9 4 6 5 2" xfId="5008" xr:uid="{455BD756-80F7-4ABD-B679-2F6047F81C80}"/>
    <cellStyle name="Normal 9 4 6 6" xfId="5001" xr:uid="{A734C343-E567-4404-A307-35F27E56057E}"/>
    <cellStyle name="Normal 9 4 7" xfId="2444" xr:uid="{784743B2-E16D-4EC9-B0B2-02E102B76075}"/>
    <cellStyle name="Normal 9 4 7 2" xfId="2445" xr:uid="{5F30134B-2A86-4E1B-8D6B-A4FFD635735F}"/>
    <cellStyle name="Normal 9 4 7 2 2" xfId="5010" xr:uid="{805C16ED-34C6-4BEC-B910-5151075E306E}"/>
    <cellStyle name="Normal 9 4 7 3" xfId="4118" xr:uid="{4981D749-0A89-4016-89A3-041171E13913}"/>
    <cellStyle name="Normal 9 4 7 3 2" xfId="5011" xr:uid="{3E104D3F-98C7-44D5-803B-C684EEACA7FC}"/>
    <cellStyle name="Normal 9 4 7 4" xfId="4119" xr:uid="{DEFCA848-70EC-4B36-A1F8-BAD0405EBB8C}"/>
    <cellStyle name="Normal 9 4 7 4 2" xfId="5012" xr:uid="{4E0B1DAB-F11F-4DA4-99A1-0692E8FBD7F2}"/>
    <cellStyle name="Normal 9 4 7 5" xfId="5009" xr:uid="{102BB603-4F11-41F8-B7D2-D4F086E93577}"/>
    <cellStyle name="Normal 9 4 8" xfId="2446" xr:uid="{64D199E0-DF81-457A-9B51-8ED436EBEB2C}"/>
    <cellStyle name="Normal 9 4 8 2" xfId="4120" xr:uid="{E0063368-9387-4B35-9454-187CD2DB1D11}"/>
    <cellStyle name="Normal 9 4 8 2 2" xfId="5014" xr:uid="{DADF23A1-608A-4855-971A-0BD60A69737F}"/>
    <cellStyle name="Normal 9 4 8 3" xfId="4121" xr:uid="{CBF9898C-A3E8-4C3C-BA7B-4075DF2498C8}"/>
    <cellStyle name="Normal 9 4 8 3 2" xfId="5015" xr:uid="{1834DC8F-B676-43A1-B8F0-6507C338A845}"/>
    <cellStyle name="Normal 9 4 8 4" xfId="4122" xr:uid="{91E8E090-DC50-49C9-8842-FF4406F551BA}"/>
    <cellStyle name="Normal 9 4 8 4 2" xfId="5016" xr:uid="{3DBF1349-FAEE-49CA-BBAB-567061C4B03D}"/>
    <cellStyle name="Normal 9 4 8 5" xfId="5013" xr:uid="{D1010B43-5E1C-4958-8D08-5659EF2DE7E6}"/>
    <cellStyle name="Normal 9 4 9" xfId="4123" xr:uid="{66FFD98C-E5AA-4AB6-995F-D5B0200F025D}"/>
    <cellStyle name="Normal 9 4 9 2" xfId="5017" xr:uid="{42C066D9-47FC-486B-87F1-0E41DC242CE6}"/>
    <cellStyle name="Normal 9 5" xfId="179" xr:uid="{EEE80790-413E-4683-9F37-265B8F729826}"/>
    <cellStyle name="Normal 9 5 10" xfId="4124" xr:uid="{B490B143-4CBA-49E0-9E81-54370F9864B7}"/>
    <cellStyle name="Normal 9 5 10 2" xfId="5019" xr:uid="{B86C872A-3CDD-471E-A29A-9A0F625637C2}"/>
    <cellStyle name="Normal 9 5 11" xfId="4125" xr:uid="{B2EFD50E-0284-4449-9D33-3B7D30BC5FFD}"/>
    <cellStyle name="Normal 9 5 11 2" xfId="5020" xr:uid="{47336F10-88A1-4739-B33D-A4E502379011}"/>
    <cellStyle name="Normal 9 5 12" xfId="5018" xr:uid="{A5B614FD-7570-42B5-97B5-2F4E7A0C87F3}"/>
    <cellStyle name="Normal 9 5 2" xfId="180" xr:uid="{D193D625-D191-4F4C-9036-420E5E8DACE9}"/>
    <cellStyle name="Normal 9 5 2 10" xfId="5021" xr:uid="{54407DF9-E52B-435E-B5AE-BC1CA6C3392D}"/>
    <cellStyle name="Normal 9 5 2 2" xfId="419" xr:uid="{F30530A5-8E47-46D8-B9CB-91427FF59426}"/>
    <cellStyle name="Normal 9 5 2 2 2" xfId="868" xr:uid="{63038572-DEE6-4ABC-8A86-12AB401E2B50}"/>
    <cellStyle name="Normal 9 5 2 2 2 2" xfId="869" xr:uid="{778A5D65-1189-4529-9ED9-0B3F02578026}"/>
    <cellStyle name="Normal 9 5 2 2 2 2 2" xfId="2447" xr:uid="{496A200B-1506-4C54-B975-11E9EB82E2FD}"/>
    <cellStyle name="Normal 9 5 2 2 2 2 2 2" xfId="5025" xr:uid="{4A71A0F1-0B96-4D65-A176-5ED6F6650420}"/>
    <cellStyle name="Normal 9 5 2 2 2 2 3" xfId="4126" xr:uid="{1FA3DCD1-12E3-4920-A297-8DCB562B62A6}"/>
    <cellStyle name="Normal 9 5 2 2 2 2 3 2" xfId="5026" xr:uid="{6A043A9F-DFE6-4FFF-93AE-9B0157489C67}"/>
    <cellStyle name="Normal 9 5 2 2 2 2 4" xfId="4127" xr:uid="{7535642C-64C6-4358-BB2D-9BBF088095E4}"/>
    <cellStyle name="Normal 9 5 2 2 2 2 4 2" xfId="5027" xr:uid="{D3ECA975-B8BD-4259-966C-D571C8AE1B22}"/>
    <cellStyle name="Normal 9 5 2 2 2 2 5" xfId="5024" xr:uid="{65B778E9-C90A-4E9C-A9F3-1107A08C0369}"/>
    <cellStyle name="Normal 9 5 2 2 2 3" xfId="2448" xr:uid="{0EE54C6E-1C9C-4166-BCF2-8A5524972E47}"/>
    <cellStyle name="Normal 9 5 2 2 2 3 2" xfId="4128" xr:uid="{645F11D6-7320-45CF-93B6-2E732AA3FDD6}"/>
    <cellStyle name="Normal 9 5 2 2 2 3 2 2" xfId="5029" xr:uid="{080EF253-9691-43F5-9B1A-5A91494DD723}"/>
    <cellStyle name="Normal 9 5 2 2 2 3 3" xfId="4129" xr:uid="{C5AF2F82-C20B-49A2-8904-AD751FCFB91A}"/>
    <cellStyle name="Normal 9 5 2 2 2 3 3 2" xfId="5030" xr:uid="{08A13C61-CD6D-4D1F-B82B-D9009E2F86E5}"/>
    <cellStyle name="Normal 9 5 2 2 2 3 4" xfId="4130" xr:uid="{7B3327E2-DD9E-46A9-833F-F6149BAED71C}"/>
    <cellStyle name="Normal 9 5 2 2 2 3 4 2" xfId="5031" xr:uid="{FB0AA87C-9E52-4D74-B45A-7DDEAE6FD718}"/>
    <cellStyle name="Normal 9 5 2 2 2 3 5" xfId="5028" xr:uid="{E0C8CF89-4534-4249-B325-66F1635D625D}"/>
    <cellStyle name="Normal 9 5 2 2 2 4" xfId="4131" xr:uid="{828EC974-E6A1-48BB-9293-E270E8A49471}"/>
    <cellStyle name="Normal 9 5 2 2 2 4 2" xfId="5032" xr:uid="{F7C45997-2D08-4D2E-8DD0-11905606A301}"/>
    <cellStyle name="Normal 9 5 2 2 2 5" xfId="4132" xr:uid="{504D677E-7433-4705-B5FB-61E8A8B49ABB}"/>
    <cellStyle name="Normal 9 5 2 2 2 5 2" xfId="5033" xr:uid="{8E5C21B3-5ECF-45E8-AD0F-7D1BD1A0B138}"/>
    <cellStyle name="Normal 9 5 2 2 2 6" xfId="4133" xr:uid="{016F04BF-3584-4327-9EE5-2E36F6BD8BF6}"/>
    <cellStyle name="Normal 9 5 2 2 2 6 2" xfId="5034" xr:uid="{99D03F8F-EFC5-4F3A-AC40-8D8C82E4FDE2}"/>
    <cellStyle name="Normal 9 5 2 2 2 7" xfId="5023" xr:uid="{558B1D75-4969-46D3-B6EE-1A7AE1037D83}"/>
    <cellStyle name="Normal 9 5 2 2 3" xfId="870" xr:uid="{BB976EE3-DBBF-413D-997B-A5E47F5944E5}"/>
    <cellStyle name="Normal 9 5 2 2 3 2" xfId="2449" xr:uid="{E08F0C50-FD12-4CA6-A4DF-26096E84A31A}"/>
    <cellStyle name="Normal 9 5 2 2 3 2 2" xfId="4134" xr:uid="{5A2F5E7B-3C71-4D51-A75E-2AAFE23FD747}"/>
    <cellStyle name="Normal 9 5 2 2 3 2 2 2" xfId="5037" xr:uid="{5B2632FA-21E0-4BAE-841A-1657202947EA}"/>
    <cellStyle name="Normal 9 5 2 2 3 2 3" xfId="4135" xr:uid="{D26186FC-8777-48C6-AB9A-05368EAF159E}"/>
    <cellStyle name="Normal 9 5 2 2 3 2 3 2" xfId="5038" xr:uid="{5BE92FFB-8667-42EF-B565-FFBE4B6F1749}"/>
    <cellStyle name="Normal 9 5 2 2 3 2 4" xfId="4136" xr:uid="{2A15C45A-2B49-4F9D-8C08-1AE6AF6F7830}"/>
    <cellStyle name="Normal 9 5 2 2 3 2 4 2" xfId="5039" xr:uid="{2CDA4C03-11DC-415E-9FFA-DADC76FC2A39}"/>
    <cellStyle name="Normal 9 5 2 2 3 2 5" xfId="5036" xr:uid="{A9D2FF8C-3DB9-4C31-967F-9B6DB622F408}"/>
    <cellStyle name="Normal 9 5 2 2 3 3" xfId="4137" xr:uid="{C2060A27-F0E0-4CB8-9557-134B3B2C2FA0}"/>
    <cellStyle name="Normal 9 5 2 2 3 3 2" xfId="5040" xr:uid="{91238656-A0DD-42C8-886D-AD1180D868B7}"/>
    <cellStyle name="Normal 9 5 2 2 3 4" xfId="4138" xr:uid="{2035D3EE-CAAB-413F-BCA4-A384689F4836}"/>
    <cellStyle name="Normal 9 5 2 2 3 4 2" xfId="5041" xr:uid="{646AA29F-F038-4D0A-95B8-13B6C8683BCF}"/>
    <cellStyle name="Normal 9 5 2 2 3 5" xfId="4139" xr:uid="{FD7FB4D6-E2D1-4688-81C3-4CC692EB2137}"/>
    <cellStyle name="Normal 9 5 2 2 3 5 2" xfId="5042" xr:uid="{13F7017A-9E59-43BC-95E6-D5B9092BB914}"/>
    <cellStyle name="Normal 9 5 2 2 3 6" xfId="5035" xr:uid="{5F0AB8E1-2847-4C7C-B683-C69035F38735}"/>
    <cellStyle name="Normal 9 5 2 2 4" xfId="2450" xr:uid="{25C69697-EF36-479F-871E-187F24963CE5}"/>
    <cellStyle name="Normal 9 5 2 2 4 2" xfId="4140" xr:uid="{FB881A6A-5EE2-4A20-BAD8-F8C6D926DA6C}"/>
    <cellStyle name="Normal 9 5 2 2 4 2 2" xfId="5044" xr:uid="{657E430D-DF84-42C6-BFE1-24947FBCBC4A}"/>
    <cellStyle name="Normal 9 5 2 2 4 3" xfId="4141" xr:uid="{8166F483-AAE3-4008-AD24-832313DE138D}"/>
    <cellStyle name="Normal 9 5 2 2 4 3 2" xfId="5045" xr:uid="{71063C5C-CB61-4EFA-9647-666FEE8DBE65}"/>
    <cellStyle name="Normal 9 5 2 2 4 4" xfId="4142" xr:uid="{5AB388B5-4516-43BA-8207-19CBC0BE80C0}"/>
    <cellStyle name="Normal 9 5 2 2 4 4 2" xfId="5046" xr:uid="{D7F77FE6-BE82-4CAF-BBB1-CD75FC6E8F07}"/>
    <cellStyle name="Normal 9 5 2 2 4 5" xfId="5043" xr:uid="{F9EEB33F-3C35-4C3F-A3FC-C08331963EC1}"/>
    <cellStyle name="Normal 9 5 2 2 5" xfId="4143" xr:uid="{FE412AF0-BE83-4642-8230-394A9F9FAFCC}"/>
    <cellStyle name="Normal 9 5 2 2 5 2" xfId="4144" xr:uid="{D4F638CD-D2BC-44CA-8B78-3D72DC871B97}"/>
    <cellStyle name="Normal 9 5 2 2 5 2 2" xfId="5048" xr:uid="{6AED523E-5A9C-4094-A6D8-5C6BB039F1C8}"/>
    <cellStyle name="Normal 9 5 2 2 5 3" xfId="4145" xr:uid="{EF4D10BB-69F4-41AD-B2CF-79D73A48893B}"/>
    <cellStyle name="Normal 9 5 2 2 5 3 2" xfId="5049" xr:uid="{58D68675-E63F-494E-9A7E-EC128FA32BCB}"/>
    <cellStyle name="Normal 9 5 2 2 5 4" xfId="4146" xr:uid="{BCB3A0DD-75D6-4D61-8C4D-4F5D86BB7E11}"/>
    <cellStyle name="Normal 9 5 2 2 5 4 2" xfId="5050" xr:uid="{6DF823D2-E1FA-4383-90E2-84EAC9FA58D8}"/>
    <cellStyle name="Normal 9 5 2 2 5 5" xfId="5047" xr:uid="{C87C2711-5D38-4DAF-ACAA-B2D76D014E98}"/>
    <cellStyle name="Normal 9 5 2 2 6" xfId="4147" xr:uid="{54EED823-C191-44F0-860B-6F8470737190}"/>
    <cellStyle name="Normal 9 5 2 2 6 2" xfId="5051" xr:uid="{6EB76918-448C-4A0F-BE2D-270F1C05022C}"/>
    <cellStyle name="Normal 9 5 2 2 7" xfId="4148" xr:uid="{0CDC2FC7-3FA6-4FFC-BF5B-D0C11B12F727}"/>
    <cellStyle name="Normal 9 5 2 2 7 2" xfId="5052" xr:uid="{40F4D830-8ADE-4E95-A4AB-7877CB289CE8}"/>
    <cellStyle name="Normal 9 5 2 2 8" xfId="4149" xr:uid="{7351B51A-AAEA-4668-BC48-72325498B3DB}"/>
    <cellStyle name="Normal 9 5 2 2 8 2" xfId="5053" xr:uid="{1FBBAB9F-3E95-4071-BAA0-4CA27092F023}"/>
    <cellStyle name="Normal 9 5 2 2 9" xfId="5022" xr:uid="{061A3D2D-57FC-4BE7-AA17-5D75B8617680}"/>
    <cellStyle name="Normal 9 5 2 3" xfId="871" xr:uid="{10958FD4-A1F2-4CED-9395-48E11B0A9F3B}"/>
    <cellStyle name="Normal 9 5 2 3 2" xfId="872" xr:uid="{B56B6A8F-D6C0-4802-AFC9-368C3D1DBF65}"/>
    <cellStyle name="Normal 9 5 2 3 2 2" xfId="873" xr:uid="{C4DEA2B6-4621-4A64-B5F8-A4D0549CD793}"/>
    <cellStyle name="Normal 9 5 2 3 2 2 2" xfId="5056" xr:uid="{2AA45004-9005-4BE4-825E-5B677EEAB27F}"/>
    <cellStyle name="Normal 9 5 2 3 2 3" xfId="4150" xr:uid="{141CE551-6ECD-4C78-B328-09AC1355C8DB}"/>
    <cellStyle name="Normal 9 5 2 3 2 3 2" xfId="5057" xr:uid="{97D24840-2D2C-4270-A62F-0DD2D287A3A6}"/>
    <cellStyle name="Normal 9 5 2 3 2 4" xfId="4151" xr:uid="{5540E57B-A327-49C5-B959-119B01FF1CFD}"/>
    <cellStyle name="Normal 9 5 2 3 2 4 2" xfId="5058" xr:uid="{2131C13F-4FA2-46F3-8F17-29D76DDB72AE}"/>
    <cellStyle name="Normal 9 5 2 3 2 5" xfId="5055" xr:uid="{5F30D347-ADDF-47DD-9A0B-38B52CA0815A}"/>
    <cellStyle name="Normal 9 5 2 3 3" xfId="874" xr:uid="{183A2F7A-EEB3-44CF-A244-32E750189358}"/>
    <cellStyle name="Normal 9 5 2 3 3 2" xfId="4152" xr:uid="{9A3DDF5C-DC85-4B7D-A861-03BA7EFC81EF}"/>
    <cellStyle name="Normal 9 5 2 3 3 2 2" xfId="5060" xr:uid="{0E4535B5-C8F5-41C7-A813-9F66C23B4CA4}"/>
    <cellStyle name="Normal 9 5 2 3 3 3" xfId="4153" xr:uid="{1FE93322-E4E8-43DB-A078-4E5D269038D7}"/>
    <cellStyle name="Normal 9 5 2 3 3 3 2" xfId="5061" xr:uid="{5245F6E0-CE36-43D3-B9AF-03871D2E6B10}"/>
    <cellStyle name="Normal 9 5 2 3 3 4" xfId="4154" xr:uid="{C91AFA9A-51DE-447C-A094-E550DE9D02FA}"/>
    <cellStyle name="Normal 9 5 2 3 3 4 2" xfId="5062" xr:uid="{5CBC4523-17DD-4300-BF37-DFCDB9A50F25}"/>
    <cellStyle name="Normal 9 5 2 3 3 5" xfId="5059" xr:uid="{2E9BA1C8-5A3C-41A6-9082-A7C8F9473E3A}"/>
    <cellStyle name="Normal 9 5 2 3 4" xfId="4155" xr:uid="{DDDBE2A6-36D6-4A86-8844-ADF94C9D89FB}"/>
    <cellStyle name="Normal 9 5 2 3 4 2" xfId="5063" xr:uid="{DDF2184A-4BB9-40B0-B04C-D8B34D205DDC}"/>
    <cellStyle name="Normal 9 5 2 3 5" xfId="4156" xr:uid="{15AA1C13-622E-400B-A8C2-BE97BC90B19B}"/>
    <cellStyle name="Normal 9 5 2 3 5 2" xfId="5064" xr:uid="{C0146747-EDCE-4D95-BA21-684F3A00CD48}"/>
    <cellStyle name="Normal 9 5 2 3 6" xfId="4157" xr:uid="{E465F8BE-C9B2-4414-B917-3D3C2DD83B61}"/>
    <cellStyle name="Normal 9 5 2 3 6 2" xfId="5065" xr:uid="{E6D7BC48-2632-4B71-A68D-A2E4EEF6D0BA}"/>
    <cellStyle name="Normal 9 5 2 3 7" xfId="5054" xr:uid="{698D8672-132B-480B-894F-E1C4ED52CA8B}"/>
    <cellStyle name="Normal 9 5 2 4" xfId="875" xr:uid="{9E5773F1-6268-4DC6-828A-B227BA45D1C8}"/>
    <cellStyle name="Normal 9 5 2 4 2" xfId="876" xr:uid="{1758FFF1-9F03-4627-9654-70B595CBD020}"/>
    <cellStyle name="Normal 9 5 2 4 2 2" xfId="4158" xr:uid="{D8969CD7-4D04-44B9-85CB-22CB97872974}"/>
    <cellStyle name="Normal 9 5 2 4 2 2 2" xfId="5068" xr:uid="{07A58C87-03D9-45CF-A999-9E430A523222}"/>
    <cellStyle name="Normal 9 5 2 4 2 3" xfId="4159" xr:uid="{1B15ADB4-D81C-451E-BF13-BB86BBD4F2DB}"/>
    <cellStyle name="Normal 9 5 2 4 2 3 2" xfId="5069" xr:uid="{0B4AA4FC-DFBF-4FB2-B47D-EAE2B5D78935}"/>
    <cellStyle name="Normal 9 5 2 4 2 4" xfId="4160" xr:uid="{9953D481-FA93-4158-BECF-5D225D8C42EF}"/>
    <cellStyle name="Normal 9 5 2 4 2 4 2" xfId="5070" xr:uid="{9F534960-C754-4ABF-8BD6-A911D4373931}"/>
    <cellStyle name="Normal 9 5 2 4 2 5" xfId="5067" xr:uid="{E32C620A-D354-4635-83C1-96D9B6218367}"/>
    <cellStyle name="Normal 9 5 2 4 3" xfId="4161" xr:uid="{7FA7D3EF-48F9-483F-82AD-065581A9B785}"/>
    <cellStyle name="Normal 9 5 2 4 3 2" xfId="5071" xr:uid="{9E0CB884-68C6-4345-A882-CCF3403362CA}"/>
    <cellStyle name="Normal 9 5 2 4 4" xfId="4162" xr:uid="{2F0AC769-8B79-456B-B243-3C049A471702}"/>
    <cellStyle name="Normal 9 5 2 4 4 2" xfId="5072" xr:uid="{7CF27C1F-C6CB-4375-B2D6-1B070127BFA2}"/>
    <cellStyle name="Normal 9 5 2 4 5" xfId="4163" xr:uid="{FA9510D8-EF8F-41C7-8BC7-71C91357D2C8}"/>
    <cellStyle name="Normal 9 5 2 4 5 2" xfId="5073" xr:uid="{B19DFDEE-6EA6-4BF9-A521-81A0574CB091}"/>
    <cellStyle name="Normal 9 5 2 4 6" xfId="5066" xr:uid="{5C62DA50-7CB8-4EB6-925B-9F25A747A29A}"/>
    <cellStyle name="Normal 9 5 2 5" xfId="877" xr:uid="{E27D98E4-3717-41C4-A4FC-07AD9E849ED0}"/>
    <cellStyle name="Normal 9 5 2 5 2" xfId="4164" xr:uid="{9E59F91C-DF59-4E88-8DF0-EE7C77DE6C37}"/>
    <cellStyle name="Normal 9 5 2 5 2 2" xfId="5075" xr:uid="{DBC63E61-9E89-4A97-905F-3D334DFD7DD5}"/>
    <cellStyle name="Normal 9 5 2 5 3" xfId="4165" xr:uid="{04B4AB34-0F7F-4B28-BED3-44E91C44A554}"/>
    <cellStyle name="Normal 9 5 2 5 3 2" xfId="5076" xr:uid="{80778FE5-444C-4D31-AF09-D49B6A2F17D5}"/>
    <cellStyle name="Normal 9 5 2 5 4" xfId="4166" xr:uid="{503D4C41-8E99-4CA1-B428-4E09A958FFDA}"/>
    <cellStyle name="Normal 9 5 2 5 4 2" xfId="5077" xr:uid="{904E513B-AFE0-4CB3-888F-3D46B8F5826A}"/>
    <cellStyle name="Normal 9 5 2 5 5" xfId="5074" xr:uid="{39FA9A46-EFFC-4971-ACB9-6C99EB86022D}"/>
    <cellStyle name="Normal 9 5 2 6" xfId="4167" xr:uid="{B094FFF2-94AE-4672-9992-9E0E0B69EBD9}"/>
    <cellStyle name="Normal 9 5 2 6 2" xfId="4168" xr:uid="{05578EEF-B25D-44EA-A78B-256FA391F26C}"/>
    <cellStyle name="Normal 9 5 2 6 2 2" xfId="5079" xr:uid="{E5994849-9B2A-4254-B385-DC0FFA8F1DAD}"/>
    <cellStyle name="Normal 9 5 2 6 3" xfId="4169" xr:uid="{06D70DE9-F52B-4B1A-BDF1-60E7B14EE3F6}"/>
    <cellStyle name="Normal 9 5 2 6 3 2" xfId="5080" xr:uid="{DFEE694D-B124-48F4-A4C4-404F8FE9280C}"/>
    <cellStyle name="Normal 9 5 2 6 4" xfId="4170" xr:uid="{1561A398-BCC5-431C-B588-B85EFDD9CFD4}"/>
    <cellStyle name="Normal 9 5 2 6 4 2" xfId="5081" xr:uid="{5E2DE1B7-1A6C-4F16-A1DF-293EDB14FDBD}"/>
    <cellStyle name="Normal 9 5 2 6 5" xfId="5078" xr:uid="{A50A69C0-041E-40C8-B8C0-BEE5038915B6}"/>
    <cellStyle name="Normal 9 5 2 7" xfId="4171" xr:uid="{74F5981B-64C3-4E1C-BFD5-AD3900E6A632}"/>
    <cellStyle name="Normal 9 5 2 7 2" xfId="5082" xr:uid="{44002A53-19A9-4352-B6AF-97335E582213}"/>
    <cellStyle name="Normal 9 5 2 8" xfId="4172" xr:uid="{07CD4470-381B-4E63-B5BE-E3A0F298B450}"/>
    <cellStyle name="Normal 9 5 2 8 2" xfId="5083" xr:uid="{47CCF609-61F5-42CE-8AFB-E72E0431725D}"/>
    <cellStyle name="Normal 9 5 2 9" xfId="4173" xr:uid="{4D4202B6-727E-4253-A3F0-21C0F4BCA5DD}"/>
    <cellStyle name="Normal 9 5 2 9 2" xfId="5084" xr:uid="{29ECF116-C723-4E47-A6AA-3C92551AA231}"/>
    <cellStyle name="Normal 9 5 3" xfId="420" xr:uid="{6D3188C2-BEA8-44D5-AD9F-ADACFA1BC9F1}"/>
    <cellStyle name="Normal 9 5 3 2" xfId="878" xr:uid="{45F5CCED-3F28-4A58-8B87-293CEE836269}"/>
    <cellStyle name="Normal 9 5 3 2 2" xfId="879" xr:uid="{43212165-EE23-46BD-A03C-1AE4CBBB0A93}"/>
    <cellStyle name="Normal 9 5 3 2 2 2" xfId="2451" xr:uid="{B0341E88-EA51-44C7-99E8-1A5C25E20FF7}"/>
    <cellStyle name="Normal 9 5 3 2 2 2 2" xfId="2452" xr:uid="{DC1A03FE-8504-4D0C-8880-A8896DE9C5F2}"/>
    <cellStyle name="Normal 9 5 3 2 2 2 2 2" xfId="5089" xr:uid="{576092A5-84CE-4E93-A4D9-09705E6A735C}"/>
    <cellStyle name="Normal 9 5 3 2 2 2 3" xfId="5088" xr:uid="{8F4BE7CD-B28F-4C92-9C2D-A2DC59B34E4C}"/>
    <cellStyle name="Normal 9 5 3 2 2 3" xfId="2453" xr:uid="{5F11A15C-7FBD-43DE-80AD-627F1D7529EC}"/>
    <cellStyle name="Normal 9 5 3 2 2 3 2" xfId="5090" xr:uid="{CE21BE47-6C96-4B64-A67D-771A89E999A9}"/>
    <cellStyle name="Normal 9 5 3 2 2 4" xfId="4174" xr:uid="{2FEAD1B3-5E3D-4156-9FA7-2C0B503667BF}"/>
    <cellStyle name="Normal 9 5 3 2 2 4 2" xfId="5091" xr:uid="{5C2AF5CA-D402-4855-8383-9371ED5380F7}"/>
    <cellStyle name="Normal 9 5 3 2 2 5" xfId="5087" xr:uid="{EC837F5A-E9E5-496F-B1CA-947E48878F03}"/>
    <cellStyle name="Normal 9 5 3 2 3" xfId="2454" xr:uid="{378F048B-46D3-45D5-A34C-3DB911FF5159}"/>
    <cellStyle name="Normal 9 5 3 2 3 2" xfId="2455" xr:uid="{62F7C9DA-BCDF-413D-8703-7E2104F98EDB}"/>
    <cellStyle name="Normal 9 5 3 2 3 2 2" xfId="5093" xr:uid="{9F61068E-7D27-437C-A9C2-CC940BFBC211}"/>
    <cellStyle name="Normal 9 5 3 2 3 3" xfId="4175" xr:uid="{B1F441E5-0E2C-4A8F-83ED-7BCB7BBB141D}"/>
    <cellStyle name="Normal 9 5 3 2 3 3 2" xfId="5094" xr:uid="{4D3334BC-4F20-43A1-843D-AEE5D71D8F1B}"/>
    <cellStyle name="Normal 9 5 3 2 3 4" xfId="4176" xr:uid="{FC7DB152-6352-4BBE-941F-5D9EE7ED7C70}"/>
    <cellStyle name="Normal 9 5 3 2 3 4 2" xfId="5095" xr:uid="{B10AC824-4639-4D3C-B0B8-86F5075106A2}"/>
    <cellStyle name="Normal 9 5 3 2 3 5" xfId="5092" xr:uid="{3667DB42-85CC-4036-B773-1AE076B1FB99}"/>
    <cellStyle name="Normal 9 5 3 2 4" xfId="2456" xr:uid="{9694A8CC-1061-4CB0-A885-B8C85F019ACC}"/>
    <cellStyle name="Normal 9 5 3 2 4 2" xfId="5096" xr:uid="{76F965ED-6636-4B4E-B145-DD045D6ACD77}"/>
    <cellStyle name="Normal 9 5 3 2 5" xfId="4177" xr:uid="{06564F6E-A106-4D5D-B5D7-F36C1F36043C}"/>
    <cellStyle name="Normal 9 5 3 2 5 2" xfId="5097" xr:uid="{A71D4437-8510-4B57-B962-497290ABB9CF}"/>
    <cellStyle name="Normal 9 5 3 2 6" xfId="4178" xr:uid="{3463234B-5757-469B-8B83-77E55D5C45E3}"/>
    <cellStyle name="Normal 9 5 3 2 6 2" xfId="5098" xr:uid="{22999A55-16FB-41FF-8308-701BE0D2B302}"/>
    <cellStyle name="Normal 9 5 3 2 7" xfId="5086" xr:uid="{34A83F6F-1160-4D73-B689-8C80FDD62F31}"/>
    <cellStyle name="Normal 9 5 3 3" xfId="880" xr:uid="{03333718-30CA-4D4D-909C-E6774F53C874}"/>
    <cellStyle name="Normal 9 5 3 3 2" xfId="2457" xr:uid="{AEC9EAC5-DF3B-4B36-B6D6-23154EAF109D}"/>
    <cellStyle name="Normal 9 5 3 3 2 2" xfId="2458" xr:uid="{BC479706-6D91-4048-AD71-C2463C91A9C8}"/>
    <cellStyle name="Normal 9 5 3 3 2 2 2" xfId="5101" xr:uid="{25348BE5-91F4-4391-B61B-5105BF231C09}"/>
    <cellStyle name="Normal 9 5 3 3 2 3" xfId="4179" xr:uid="{128A82BD-F2F9-4226-9595-B59B2FA216B7}"/>
    <cellStyle name="Normal 9 5 3 3 2 3 2" xfId="5102" xr:uid="{839C6802-CBB2-4D39-83AB-A80442C7D634}"/>
    <cellStyle name="Normal 9 5 3 3 2 4" xfId="4180" xr:uid="{0FBBDB18-A733-415E-847B-62FCE865E703}"/>
    <cellStyle name="Normal 9 5 3 3 2 4 2" xfId="5103" xr:uid="{5FDB7664-0527-4256-A1FD-23684CCCD9E1}"/>
    <cellStyle name="Normal 9 5 3 3 2 5" xfId="5100" xr:uid="{1A61FB26-04DE-46E7-B733-E851C4C3B34B}"/>
    <cellStyle name="Normal 9 5 3 3 3" xfId="2459" xr:uid="{5BDD8127-A737-4489-9541-15E9357D311F}"/>
    <cellStyle name="Normal 9 5 3 3 3 2" xfId="5104" xr:uid="{41036DCA-1801-400E-934B-28C585FA5AE8}"/>
    <cellStyle name="Normal 9 5 3 3 4" xfId="4181" xr:uid="{F05BAD38-E6BD-477E-8697-78791518127B}"/>
    <cellStyle name="Normal 9 5 3 3 4 2" xfId="5105" xr:uid="{8635D29A-2945-456E-B99C-71517CAFE293}"/>
    <cellStyle name="Normal 9 5 3 3 5" xfId="4182" xr:uid="{94FB2B6D-A569-4BAE-A8ED-7B38428D8710}"/>
    <cellStyle name="Normal 9 5 3 3 5 2" xfId="5106" xr:uid="{0630D422-F61B-481E-A0F1-CB907FC254FE}"/>
    <cellStyle name="Normal 9 5 3 3 6" xfId="5099" xr:uid="{A5CCFC4E-A701-431D-AC04-11D8452BC504}"/>
    <cellStyle name="Normal 9 5 3 4" xfId="2460" xr:uid="{1187D9F2-7E4E-475C-B9CF-6DEC49B4EBFF}"/>
    <cellStyle name="Normal 9 5 3 4 2" xfId="2461" xr:uid="{5DDFB0FD-0415-4179-8A7C-3AD62833535C}"/>
    <cellStyle name="Normal 9 5 3 4 2 2" xfId="5108" xr:uid="{67F2EF07-2397-4CDB-A081-B8302BB075E9}"/>
    <cellStyle name="Normal 9 5 3 4 3" xfId="4183" xr:uid="{19C2D4B2-F99D-43D1-ACFC-32C235C20379}"/>
    <cellStyle name="Normal 9 5 3 4 3 2" xfId="5109" xr:uid="{00DF9DA3-3F8D-43C2-B9A9-C6CA8EB1C6A6}"/>
    <cellStyle name="Normal 9 5 3 4 4" xfId="4184" xr:uid="{83687429-3348-4319-9B91-1A5FDB63BFD8}"/>
    <cellStyle name="Normal 9 5 3 4 4 2" xfId="5110" xr:uid="{810B2535-7F19-4C39-935D-4182A84C6A01}"/>
    <cellStyle name="Normal 9 5 3 4 5" xfId="5107" xr:uid="{FB118B2C-9000-4A1E-9BFF-54940C2B5467}"/>
    <cellStyle name="Normal 9 5 3 5" xfId="2462" xr:uid="{51EDEA7F-E219-4F43-90CF-87455BCFCC2D}"/>
    <cellStyle name="Normal 9 5 3 5 2" xfId="4185" xr:uid="{922E3DBC-2C8C-418B-A035-62AAF4926CCE}"/>
    <cellStyle name="Normal 9 5 3 5 2 2" xfId="5112" xr:uid="{3AFC2EE7-05EF-4179-97A1-F0FBAD04309F}"/>
    <cellStyle name="Normal 9 5 3 5 3" xfId="4186" xr:uid="{1708D232-1E5B-4449-917E-9986746B8B2A}"/>
    <cellStyle name="Normal 9 5 3 5 3 2" xfId="5113" xr:uid="{8142FCF5-E7EC-4D50-917B-C9E3EDE41418}"/>
    <cellStyle name="Normal 9 5 3 5 4" xfId="4187" xr:uid="{CF3F35D3-9C0D-4C1E-A1FE-A8E7C3F8E846}"/>
    <cellStyle name="Normal 9 5 3 5 4 2" xfId="5114" xr:uid="{26650EE4-8291-4F6C-BA37-4E6432987677}"/>
    <cellStyle name="Normal 9 5 3 5 5" xfId="5111" xr:uid="{457E4515-6DB8-44CB-85B7-C8D5776F8BDA}"/>
    <cellStyle name="Normal 9 5 3 6" xfId="4188" xr:uid="{7FD63CDC-C062-4674-AEB1-0EDF2E0CA3CE}"/>
    <cellStyle name="Normal 9 5 3 6 2" xfId="5115" xr:uid="{21673FD2-B60F-4196-A7A0-AA65C6C7C68D}"/>
    <cellStyle name="Normal 9 5 3 7" xfId="4189" xr:uid="{3F8C4F1D-6672-45E6-855F-E4D8658D0521}"/>
    <cellStyle name="Normal 9 5 3 7 2" xfId="5116" xr:uid="{959D37C9-A721-4781-AD98-485CE69FC278}"/>
    <cellStyle name="Normal 9 5 3 8" xfId="4190" xr:uid="{CAEEA75A-ADE6-4A5D-9CC1-53B9B5471E84}"/>
    <cellStyle name="Normal 9 5 3 8 2" xfId="5117" xr:uid="{D0F61A84-3317-4A8C-9D93-48ED3290D585}"/>
    <cellStyle name="Normal 9 5 3 9" xfId="5085" xr:uid="{3168EFE2-FB6F-422C-8981-440D308D2918}"/>
    <cellStyle name="Normal 9 5 4" xfId="421" xr:uid="{544F44F0-B96C-4006-A4AB-EFFAA9BC1F7F}"/>
    <cellStyle name="Normal 9 5 4 2" xfId="881" xr:uid="{8353023E-B9A0-458E-A455-78F8FBCE50CA}"/>
    <cellStyle name="Normal 9 5 4 2 2" xfId="882" xr:uid="{C9AE75CF-C3F1-4C1C-A3B6-B288C2D893CE}"/>
    <cellStyle name="Normal 9 5 4 2 2 2" xfId="2463" xr:uid="{16FDDE02-DA99-45D8-A108-B43E48D2C828}"/>
    <cellStyle name="Normal 9 5 4 2 2 2 2" xfId="5121" xr:uid="{D487553F-723B-4172-BA9F-5ACA684463A4}"/>
    <cellStyle name="Normal 9 5 4 2 2 3" xfId="4191" xr:uid="{75039866-CBEF-445E-B0B6-D9CC87E33AF7}"/>
    <cellStyle name="Normal 9 5 4 2 2 3 2" xfId="5122" xr:uid="{63B2A9B8-E715-4BEE-8203-AF0099B3EE19}"/>
    <cellStyle name="Normal 9 5 4 2 2 4" xfId="4192" xr:uid="{FAD48336-F454-44F4-817A-F156C3A87CD4}"/>
    <cellStyle name="Normal 9 5 4 2 2 4 2" xfId="5123" xr:uid="{47A5E857-8034-4378-8361-AECB5CDCAA23}"/>
    <cellStyle name="Normal 9 5 4 2 2 5" xfId="5120" xr:uid="{C9098E60-80CF-431A-A3C1-D63240FEAF5A}"/>
    <cellStyle name="Normal 9 5 4 2 3" xfId="2464" xr:uid="{8C8BDC31-C62B-4A99-838C-D59040F221A4}"/>
    <cellStyle name="Normal 9 5 4 2 3 2" xfId="5124" xr:uid="{2A7C61D6-9838-4662-B416-CF6D05327DCC}"/>
    <cellStyle name="Normal 9 5 4 2 4" xfId="4193" xr:uid="{2BD90806-D2CA-4DFC-8524-5F9AE78F44AD}"/>
    <cellStyle name="Normal 9 5 4 2 4 2" xfId="5125" xr:uid="{D0F3D2A1-80A7-45B0-8385-C652D1FBCAE2}"/>
    <cellStyle name="Normal 9 5 4 2 5" xfId="4194" xr:uid="{E4B311B6-0B74-4171-9738-5CD70233C89D}"/>
    <cellStyle name="Normal 9 5 4 2 5 2" xfId="5126" xr:uid="{B11235ED-493D-40A9-8706-35114899BE8F}"/>
    <cellStyle name="Normal 9 5 4 2 6" xfId="5119" xr:uid="{D155C85A-226F-4418-B300-625DE718E78E}"/>
    <cellStyle name="Normal 9 5 4 3" xfId="883" xr:uid="{8DB13EF8-91EC-4E06-9B3A-A9153E51A657}"/>
    <cellStyle name="Normal 9 5 4 3 2" xfId="2465" xr:uid="{6FE031A1-D0D4-40F1-B780-451EE5DDB08A}"/>
    <cellStyle name="Normal 9 5 4 3 2 2" xfId="5128" xr:uid="{D72D72D6-A1D1-4FC6-8D9B-87CC392521E2}"/>
    <cellStyle name="Normal 9 5 4 3 3" xfId="4195" xr:uid="{7C2399CE-4086-462A-8F4F-9B75F4E70324}"/>
    <cellStyle name="Normal 9 5 4 3 3 2" xfId="5129" xr:uid="{6E110060-9B08-4867-9F3C-E259465382D5}"/>
    <cellStyle name="Normal 9 5 4 3 4" xfId="4196" xr:uid="{59DE5A10-832A-4B93-8730-0D69384E591E}"/>
    <cellStyle name="Normal 9 5 4 3 4 2" xfId="5130" xr:uid="{860ECB3C-CEE9-4394-A260-FC30E7DB6B5E}"/>
    <cellStyle name="Normal 9 5 4 3 5" xfId="5127" xr:uid="{FD3FB9DE-0B91-4EE1-90A4-1D7436DFE175}"/>
    <cellStyle name="Normal 9 5 4 4" xfId="2466" xr:uid="{9B94577F-E2CB-423B-893C-CA3BCFC4E209}"/>
    <cellStyle name="Normal 9 5 4 4 2" xfId="4197" xr:uid="{47C78C22-94BD-445D-9156-9475B0E28C18}"/>
    <cellStyle name="Normal 9 5 4 4 2 2" xfId="5132" xr:uid="{84D255A1-7391-4805-A309-5B4F26F744DC}"/>
    <cellStyle name="Normal 9 5 4 4 3" xfId="4198" xr:uid="{B08BEBDF-B54A-47F6-95DF-62B4EC0DBBDF}"/>
    <cellStyle name="Normal 9 5 4 4 3 2" xfId="5133" xr:uid="{E854504E-A65A-4DC7-A677-123C0F59B21A}"/>
    <cellStyle name="Normal 9 5 4 4 4" xfId="4199" xr:uid="{77D62D93-C40C-42B5-8BDB-7C181BD04265}"/>
    <cellStyle name="Normal 9 5 4 4 4 2" xfId="5134" xr:uid="{9331AEC5-3406-4118-9CE4-3F178638AF41}"/>
    <cellStyle name="Normal 9 5 4 4 5" xfId="5131" xr:uid="{FA314932-3CA4-4651-8824-387B7B15F32F}"/>
    <cellStyle name="Normal 9 5 4 5" xfId="4200" xr:uid="{01262214-B49F-45AB-9706-632CCD619794}"/>
    <cellStyle name="Normal 9 5 4 5 2" xfId="5135" xr:uid="{1C3843DE-ABAE-4D60-9A2D-990976CBC135}"/>
    <cellStyle name="Normal 9 5 4 6" xfId="4201" xr:uid="{DA2B11ED-6689-4DA5-A43E-18C556AC3F77}"/>
    <cellStyle name="Normal 9 5 4 6 2" xfId="5136" xr:uid="{91B5818D-83EC-49F2-9D19-B6D4A9333C67}"/>
    <cellStyle name="Normal 9 5 4 7" xfId="4202" xr:uid="{1F17BA11-2081-4843-85F0-55DAC51B95A1}"/>
    <cellStyle name="Normal 9 5 4 7 2" xfId="5137" xr:uid="{25D85170-45D8-4330-860C-DBBFF250DBA7}"/>
    <cellStyle name="Normal 9 5 4 8" xfId="5118" xr:uid="{0A733B2D-926A-4F4C-9CA3-45578449E2C6}"/>
    <cellStyle name="Normal 9 5 5" xfId="422" xr:uid="{7126A4AD-ECF2-42E4-BF22-EA19697B3B03}"/>
    <cellStyle name="Normal 9 5 5 2" xfId="884" xr:uid="{0BEA7336-A4CB-4C99-A793-D397A9BDA375}"/>
    <cellStyle name="Normal 9 5 5 2 2" xfId="2467" xr:uid="{0A445EEE-7690-4FA9-BA58-F6F6750AFCDF}"/>
    <cellStyle name="Normal 9 5 5 2 2 2" xfId="5140" xr:uid="{85665869-C186-42EE-A89A-89035A467BE9}"/>
    <cellStyle name="Normal 9 5 5 2 3" xfId="4203" xr:uid="{A29CB5AD-7204-4D86-BB0F-363E7E82A217}"/>
    <cellStyle name="Normal 9 5 5 2 3 2" xfId="5141" xr:uid="{79B1AF67-DEEF-45DD-AEBF-875A9B2F5583}"/>
    <cellStyle name="Normal 9 5 5 2 4" xfId="4204" xr:uid="{AF11ED9C-E9EF-4037-88F8-F04AC9BB97EB}"/>
    <cellStyle name="Normal 9 5 5 2 4 2" xfId="5142" xr:uid="{733F016C-4C29-4E99-A6CD-F824600C23B1}"/>
    <cellStyle name="Normal 9 5 5 2 5" xfId="5139" xr:uid="{859AEC12-6BB9-4679-AE15-97FF75C73579}"/>
    <cellStyle name="Normal 9 5 5 3" xfId="2468" xr:uid="{934A25D9-7681-491A-B076-A9FAFCC2399E}"/>
    <cellStyle name="Normal 9 5 5 3 2" xfId="4205" xr:uid="{1308E4AD-A6D6-45D5-A490-C1D9FC89850A}"/>
    <cellStyle name="Normal 9 5 5 3 2 2" xfId="5144" xr:uid="{4F72BE10-C700-4336-A94A-6D6CA35298A3}"/>
    <cellStyle name="Normal 9 5 5 3 3" xfId="4206" xr:uid="{BEE44D2F-A676-4F0D-9892-2493A035FB36}"/>
    <cellStyle name="Normal 9 5 5 3 3 2" xfId="5145" xr:uid="{018BBDF3-C6D6-42BE-9570-3F3BC0273115}"/>
    <cellStyle name="Normal 9 5 5 3 4" xfId="4207" xr:uid="{08D24018-841C-4A4F-877F-406AF2E35153}"/>
    <cellStyle name="Normal 9 5 5 3 4 2" xfId="5146" xr:uid="{AAEA4C5E-F33D-4769-9799-D7EDB5D9AFB0}"/>
    <cellStyle name="Normal 9 5 5 3 5" xfId="5143" xr:uid="{EFA2F543-41AE-4D3C-AA89-90B08601C2A9}"/>
    <cellStyle name="Normal 9 5 5 4" xfId="4208" xr:uid="{504D154B-DF12-4FA1-8447-793A1D2BA9C0}"/>
    <cellStyle name="Normal 9 5 5 4 2" xfId="5147" xr:uid="{AC054581-B964-42A7-84B5-CC1F1106B318}"/>
    <cellStyle name="Normal 9 5 5 5" xfId="4209" xr:uid="{C01DC281-4AB0-43C6-AD1E-9739E673B874}"/>
    <cellStyle name="Normal 9 5 5 5 2" xfId="5148" xr:uid="{7C78768C-AB3F-4F86-855D-5BB7B90EF2DB}"/>
    <cellStyle name="Normal 9 5 5 6" xfId="4210" xr:uid="{1B65AC64-3EAA-4FD8-812B-CF458D75929E}"/>
    <cellStyle name="Normal 9 5 5 6 2" xfId="5149" xr:uid="{07E79859-70BA-4D02-95B7-45F40C9E8632}"/>
    <cellStyle name="Normal 9 5 5 7" xfId="5138" xr:uid="{D8FDC8E3-3827-4B84-A953-002769F31DAA}"/>
    <cellStyle name="Normal 9 5 6" xfId="885" xr:uid="{D4E01F33-6172-4616-A3C3-9FF673362748}"/>
    <cellStyle name="Normal 9 5 6 2" xfId="2469" xr:uid="{ABC47BA7-54F3-468A-89EC-3E1ED762557F}"/>
    <cellStyle name="Normal 9 5 6 2 2" xfId="4211" xr:uid="{BD81F9C9-D1AF-4F48-8E17-107D664C7BAE}"/>
    <cellStyle name="Normal 9 5 6 2 2 2" xfId="5152" xr:uid="{9F5F1A91-1C03-41C6-A680-AC86C71F5AEA}"/>
    <cellStyle name="Normal 9 5 6 2 3" xfId="4212" xr:uid="{439FD1D5-C1E2-4244-9ABB-A34A8F6D0F50}"/>
    <cellStyle name="Normal 9 5 6 2 3 2" xfId="5153" xr:uid="{7FAA453A-C906-4B12-8D79-5CFC1B666733}"/>
    <cellStyle name="Normal 9 5 6 2 4" xfId="4213" xr:uid="{198FBA30-90AA-4115-B8D1-83F2295EF026}"/>
    <cellStyle name="Normal 9 5 6 2 4 2" xfId="5154" xr:uid="{BF62F261-8540-4824-8526-4ED87CE7F726}"/>
    <cellStyle name="Normal 9 5 6 2 5" xfId="5151" xr:uid="{8D1CE617-A27C-4DDD-9C60-CC474EAF01E6}"/>
    <cellStyle name="Normal 9 5 6 3" xfId="4214" xr:uid="{29957574-28D5-4F56-A0C3-1FB5D5AA35AB}"/>
    <cellStyle name="Normal 9 5 6 3 2" xfId="5155" xr:uid="{1B40D14F-CA66-4645-8598-12E61D035C3A}"/>
    <cellStyle name="Normal 9 5 6 4" xfId="4215" xr:uid="{7080B0A1-BBD7-4386-88FB-E5E20BDF1923}"/>
    <cellStyle name="Normal 9 5 6 4 2" xfId="5156" xr:uid="{2EABBFE0-E5BE-4151-82B5-2B2FA4D0C691}"/>
    <cellStyle name="Normal 9 5 6 5" xfId="4216" xr:uid="{A194EECE-0AFF-4C4C-8C22-023D3BACC6E8}"/>
    <cellStyle name="Normal 9 5 6 5 2" xfId="5157" xr:uid="{E2059743-260D-4CEF-BDF8-92BCE75D4718}"/>
    <cellStyle name="Normal 9 5 6 6" xfId="5150" xr:uid="{78AB0E01-8455-43E4-9A0B-6C965E8C9942}"/>
    <cellStyle name="Normal 9 5 7" xfId="2470" xr:uid="{96CD37E1-BAB1-4F9E-96BF-6B2CC9B09BE8}"/>
    <cellStyle name="Normal 9 5 7 2" xfId="4217" xr:uid="{08E97C89-CFD5-4206-991D-24CCB8FAFD24}"/>
    <cellStyle name="Normal 9 5 7 2 2" xfId="5159" xr:uid="{8DD12AFC-9BF3-4122-A8B8-A4D7E7DA05C2}"/>
    <cellStyle name="Normal 9 5 7 3" xfId="4218" xr:uid="{1D2FFE27-6690-4A13-83DE-4602CECA891B}"/>
    <cellStyle name="Normal 9 5 7 3 2" xfId="5160" xr:uid="{3410CD2B-D2EC-4097-A88F-2C96A6E39203}"/>
    <cellStyle name="Normal 9 5 7 4" xfId="4219" xr:uid="{F01D57C0-4607-45A2-88C5-C237032E9FB1}"/>
    <cellStyle name="Normal 9 5 7 4 2" xfId="5161" xr:uid="{181BC215-1D10-4A95-9800-1365DB383E1A}"/>
    <cellStyle name="Normal 9 5 7 5" xfId="5158" xr:uid="{86815307-218B-4EB3-838B-6484CC04DFD9}"/>
    <cellStyle name="Normal 9 5 8" xfId="4220" xr:uid="{54C908AA-3652-4DF5-968E-F39D0F61B9E4}"/>
    <cellStyle name="Normal 9 5 8 2" xfId="4221" xr:uid="{4979CC9D-A8D6-43FB-9C54-587016F4357F}"/>
    <cellStyle name="Normal 9 5 8 2 2" xfId="5163" xr:uid="{B4BD6F7D-90A0-4C2A-B207-ECA64E9C978D}"/>
    <cellStyle name="Normal 9 5 8 3" xfId="4222" xr:uid="{FD6EA576-8D30-4DA9-BEB6-25DE5B0E56A2}"/>
    <cellStyle name="Normal 9 5 8 3 2" xfId="5164" xr:uid="{778F86A8-0F61-4B2A-A2F8-74878AC978A3}"/>
    <cellStyle name="Normal 9 5 8 4" xfId="4223" xr:uid="{DC050189-FAF9-4483-9BBF-7347FAA66A16}"/>
    <cellStyle name="Normal 9 5 8 4 2" xfId="5165" xr:uid="{35983BC1-C485-4BDC-A6A6-72B47E3688EA}"/>
    <cellStyle name="Normal 9 5 8 5" xfId="5162" xr:uid="{B205B733-B3AB-4870-8557-F83BCB833BD2}"/>
    <cellStyle name="Normal 9 5 9" xfId="4224" xr:uid="{633B0B9B-9397-4F77-B636-883289C53CAB}"/>
    <cellStyle name="Normal 9 5 9 2" xfId="5166" xr:uid="{2AE97586-02C7-4FC3-A987-F5C00AF31BE3}"/>
    <cellStyle name="Normal 9 6" xfId="181" xr:uid="{DC9AA3AB-9E1D-4FA9-8711-39C9E998AAF1}"/>
    <cellStyle name="Normal 9 6 10" xfId="5167" xr:uid="{D3C73038-0097-4717-8B72-7881059C3F9A}"/>
    <cellStyle name="Normal 9 6 2" xfId="182" xr:uid="{805C30AE-5A36-45BF-B4BB-0AFFF1220474}"/>
    <cellStyle name="Normal 9 6 2 2" xfId="423" xr:uid="{EE226526-CE7F-4E5D-B401-C5F408F49635}"/>
    <cellStyle name="Normal 9 6 2 2 2" xfId="886" xr:uid="{ECB356EF-0C81-4DB8-A9CA-0D61D7553624}"/>
    <cellStyle name="Normal 9 6 2 2 2 2" xfId="2471" xr:uid="{714A870C-06DE-4A2F-BE9D-8996CD50F4CE}"/>
    <cellStyle name="Normal 9 6 2 2 2 2 2" xfId="5171" xr:uid="{C0A23ABA-C949-4B8E-B6E8-66F5CEC0C484}"/>
    <cellStyle name="Normal 9 6 2 2 2 3" xfId="4225" xr:uid="{B38F434D-AF4E-43A2-9577-D0FDB9A84A68}"/>
    <cellStyle name="Normal 9 6 2 2 2 3 2" xfId="5172" xr:uid="{CE433282-BFFF-45B9-B67D-61C6F6F5BE7A}"/>
    <cellStyle name="Normal 9 6 2 2 2 4" xfId="4226" xr:uid="{A28E8CEB-BE1E-4D3E-BB82-97E7FB5F70C4}"/>
    <cellStyle name="Normal 9 6 2 2 2 4 2" xfId="5173" xr:uid="{5F0FEF09-FAE0-4BBD-9470-9B144D6638DF}"/>
    <cellStyle name="Normal 9 6 2 2 2 5" xfId="5170" xr:uid="{27C1B12E-0091-4E79-9414-F70B4FA4B5EA}"/>
    <cellStyle name="Normal 9 6 2 2 3" xfId="2472" xr:uid="{3318AB07-23F6-4D86-B2B7-41871D560D23}"/>
    <cellStyle name="Normal 9 6 2 2 3 2" xfId="4227" xr:uid="{492FCF6E-D401-49C8-8124-1882721435C4}"/>
    <cellStyle name="Normal 9 6 2 2 3 2 2" xfId="5175" xr:uid="{BBFE9228-FC29-481C-8F23-918130D19DB5}"/>
    <cellStyle name="Normal 9 6 2 2 3 3" xfId="4228" xr:uid="{0DC47086-8F1B-4D53-A758-7B7AED8C18EC}"/>
    <cellStyle name="Normal 9 6 2 2 3 3 2" xfId="5176" xr:uid="{FFC07A57-8076-4C89-A089-6EF659BD3376}"/>
    <cellStyle name="Normal 9 6 2 2 3 4" xfId="4229" xr:uid="{476F41A0-444F-4318-BBB4-723A3C082B39}"/>
    <cellStyle name="Normal 9 6 2 2 3 4 2" xfId="5177" xr:uid="{2287D9AA-447C-4A76-905D-1A014EB1AA69}"/>
    <cellStyle name="Normal 9 6 2 2 3 5" xfId="5174" xr:uid="{CC34B656-BE30-4DE8-8D0A-F7D5FEE53AC3}"/>
    <cellStyle name="Normal 9 6 2 2 4" xfId="4230" xr:uid="{350588F9-494A-4859-AB77-DC79A887B4F8}"/>
    <cellStyle name="Normal 9 6 2 2 4 2" xfId="5178" xr:uid="{FBABE54A-2BE4-40E8-B655-C9D24688C421}"/>
    <cellStyle name="Normal 9 6 2 2 5" xfId="4231" xr:uid="{DB945EEF-2E80-42DA-8C00-F88192255315}"/>
    <cellStyle name="Normal 9 6 2 2 5 2" xfId="5179" xr:uid="{7E202451-2015-4670-A523-F1DCE390568F}"/>
    <cellStyle name="Normal 9 6 2 2 6" xfId="4232" xr:uid="{6CCBCDF0-DDC2-471B-BAD9-7B3DED9A7F33}"/>
    <cellStyle name="Normal 9 6 2 2 6 2" xfId="5180" xr:uid="{9992EFCC-38E9-4C27-B621-0A2E27E7B973}"/>
    <cellStyle name="Normal 9 6 2 2 7" xfId="5169" xr:uid="{514F3838-8B8F-4751-B334-F208E8BF92EE}"/>
    <cellStyle name="Normal 9 6 2 3" xfId="887" xr:uid="{FDA448A5-CEB8-4717-99F5-55370BB0E804}"/>
    <cellStyle name="Normal 9 6 2 3 2" xfId="2473" xr:uid="{7348D22C-C2F9-4652-8B5D-0F64F7025376}"/>
    <cellStyle name="Normal 9 6 2 3 2 2" xfId="4233" xr:uid="{29783B48-C176-4056-84D1-EE594B105836}"/>
    <cellStyle name="Normal 9 6 2 3 2 2 2" xfId="5183" xr:uid="{11F0B9AF-802B-4400-AEC1-6179CF0EE69A}"/>
    <cellStyle name="Normal 9 6 2 3 2 3" xfId="4234" xr:uid="{C0B93B83-6BEE-482A-AFFE-8B9B48B3B211}"/>
    <cellStyle name="Normal 9 6 2 3 2 3 2" xfId="5184" xr:uid="{EFE586F8-E08E-4E52-8D0A-52350B864C6F}"/>
    <cellStyle name="Normal 9 6 2 3 2 4" xfId="4235" xr:uid="{90B4A14E-9F2F-4C45-B187-1336B5F24F51}"/>
    <cellStyle name="Normal 9 6 2 3 2 4 2" xfId="5185" xr:uid="{659E4A61-6E9F-480A-8220-A343B79762F8}"/>
    <cellStyle name="Normal 9 6 2 3 2 5" xfId="5182" xr:uid="{229D37C5-8943-4B41-B0C7-51FE9E06AA60}"/>
    <cellStyle name="Normal 9 6 2 3 3" xfId="4236" xr:uid="{E7DE7FBE-0C84-4325-A049-954FE0621271}"/>
    <cellStyle name="Normal 9 6 2 3 3 2" xfId="5186" xr:uid="{474A884B-49C5-4EE8-853E-386AF3AB511E}"/>
    <cellStyle name="Normal 9 6 2 3 4" xfId="4237" xr:uid="{D5117065-E711-4E68-ACB0-4F2180753DFF}"/>
    <cellStyle name="Normal 9 6 2 3 4 2" xfId="5187" xr:uid="{2E5E7386-C1B7-49C2-9851-A2113DBAF9BA}"/>
    <cellStyle name="Normal 9 6 2 3 5" xfId="4238" xr:uid="{776E5DCB-CD9C-4F59-9A6F-EEDE7E5C3852}"/>
    <cellStyle name="Normal 9 6 2 3 5 2" xfId="5188" xr:uid="{5C747802-5535-4687-8B49-AA64DEB87A17}"/>
    <cellStyle name="Normal 9 6 2 3 6" xfId="5181" xr:uid="{2F75AFAE-10FB-428D-BC58-CEC8CC4CA527}"/>
    <cellStyle name="Normal 9 6 2 4" xfId="2474" xr:uid="{5BA74ADF-CFF4-4A47-AF3E-FBB352FFF2AB}"/>
    <cellStyle name="Normal 9 6 2 4 2" xfId="4239" xr:uid="{AB3C260F-2BA1-4B9C-8E69-B03B958E06AE}"/>
    <cellStyle name="Normal 9 6 2 4 2 2" xfId="5190" xr:uid="{E3849B3A-6E7C-4308-88F7-B37AC8461B49}"/>
    <cellStyle name="Normal 9 6 2 4 3" xfId="4240" xr:uid="{940B50ED-5F47-4949-94A3-44D5974BE5CC}"/>
    <cellStyle name="Normal 9 6 2 4 3 2" xfId="5191" xr:uid="{4C4E62B9-8262-40D0-AE3D-15B6CA03E0DE}"/>
    <cellStyle name="Normal 9 6 2 4 4" xfId="4241" xr:uid="{DF16D43C-91FC-4D0D-AA92-4F7414190BD1}"/>
    <cellStyle name="Normal 9 6 2 4 4 2" xfId="5192" xr:uid="{8789815A-D2BE-49DF-95D3-842CE525FE0D}"/>
    <cellStyle name="Normal 9 6 2 4 5" xfId="5189" xr:uid="{27C24898-D3CE-45E4-B82B-C21E1C5F08FC}"/>
    <cellStyle name="Normal 9 6 2 5" xfId="4242" xr:uid="{A9BE33FF-60A2-40EF-9728-401E7BBF349B}"/>
    <cellStyle name="Normal 9 6 2 5 2" xfId="4243" xr:uid="{1F5FB6E5-A013-4A93-9489-71D4B2FDE7DA}"/>
    <cellStyle name="Normal 9 6 2 5 2 2" xfId="5194" xr:uid="{2ECB3900-5A93-458E-9221-A186393ADDFB}"/>
    <cellStyle name="Normal 9 6 2 5 3" xfId="4244" xr:uid="{6B09EF19-2D1D-48B2-BE7A-55467D8F089B}"/>
    <cellStyle name="Normal 9 6 2 5 3 2" xfId="5195" xr:uid="{10C8A53B-C983-4E9D-9270-BBEDFAEC8A7B}"/>
    <cellStyle name="Normal 9 6 2 5 4" xfId="4245" xr:uid="{78E84526-ABEC-4B44-8A31-4E069BC25955}"/>
    <cellStyle name="Normal 9 6 2 5 4 2" xfId="5196" xr:uid="{63F1CA11-C7F4-4EAB-962E-550CD6E8ADEF}"/>
    <cellStyle name="Normal 9 6 2 5 5" xfId="5193" xr:uid="{DB0494E7-EE2F-48D7-B068-254AFF61CE56}"/>
    <cellStyle name="Normal 9 6 2 6" xfId="4246" xr:uid="{880E1F03-65F2-4936-BC2C-CF1B70CDDDB8}"/>
    <cellStyle name="Normal 9 6 2 6 2" xfId="5197" xr:uid="{D319D618-CB91-4F48-935F-D20F156E1CF9}"/>
    <cellStyle name="Normal 9 6 2 7" xfId="4247" xr:uid="{FA6AD415-F69C-4779-B0D3-CB83C73A773A}"/>
    <cellStyle name="Normal 9 6 2 7 2" xfId="5198" xr:uid="{860B04F8-AC08-4FBA-A6BF-AB691E2D5B88}"/>
    <cellStyle name="Normal 9 6 2 8" xfId="4248" xr:uid="{92997BF8-BE32-4224-8158-AE80FE86B41F}"/>
    <cellStyle name="Normal 9 6 2 8 2" xfId="5199" xr:uid="{B70B6F8F-2CB7-434C-B3E5-D40588650CE4}"/>
    <cellStyle name="Normal 9 6 2 9" xfId="5168" xr:uid="{32594D58-668B-458E-AE1B-87A9B3B8EC86}"/>
    <cellStyle name="Normal 9 6 3" xfId="424" xr:uid="{6A55FB4B-E8CC-4C42-91A4-90F7F3AFE533}"/>
    <cellStyle name="Normal 9 6 3 2" xfId="888" xr:uid="{8AC55905-FC6A-4F8C-A47B-7F774447F912}"/>
    <cellStyle name="Normal 9 6 3 2 2" xfId="889" xr:uid="{5075730E-67DE-462A-85A3-D38F263C68DF}"/>
    <cellStyle name="Normal 9 6 3 2 2 2" xfId="5202" xr:uid="{944FBA61-BD31-4420-875B-B49B4324C522}"/>
    <cellStyle name="Normal 9 6 3 2 3" xfId="4249" xr:uid="{E6954E22-0369-41F1-A275-6241A2DF590E}"/>
    <cellStyle name="Normal 9 6 3 2 3 2" xfId="5203" xr:uid="{A215CA04-5829-40A6-9F0F-C7381B9E2D66}"/>
    <cellStyle name="Normal 9 6 3 2 4" xfId="4250" xr:uid="{6CD97E33-1954-464F-8DC2-3A598F859AB7}"/>
    <cellStyle name="Normal 9 6 3 2 4 2" xfId="5204" xr:uid="{D24C837E-84EE-43E2-9C4A-088400FF2CB0}"/>
    <cellStyle name="Normal 9 6 3 2 5" xfId="5201" xr:uid="{EC76D02D-7FE2-450A-9A1A-23EBE1E0CAB5}"/>
    <cellStyle name="Normal 9 6 3 3" xfId="890" xr:uid="{17E1DBD1-33D5-4195-8E64-CA9C48D47DF9}"/>
    <cellStyle name="Normal 9 6 3 3 2" xfId="4251" xr:uid="{06AAE5A3-F42A-462A-9AE2-92CE5EB5B84D}"/>
    <cellStyle name="Normal 9 6 3 3 2 2" xfId="5206" xr:uid="{0200C392-E5DB-44FC-B54B-B72B78F487B1}"/>
    <cellStyle name="Normal 9 6 3 3 3" xfId="4252" xr:uid="{07E92142-3DA5-43F8-B9BD-97699BF6D96E}"/>
    <cellStyle name="Normal 9 6 3 3 3 2" xfId="5207" xr:uid="{D4F3CCEB-6667-456F-BB12-E62D6D06EB31}"/>
    <cellStyle name="Normal 9 6 3 3 4" xfId="4253" xr:uid="{76FB6714-9532-41C4-A2EC-8F79F6626E73}"/>
    <cellStyle name="Normal 9 6 3 3 4 2" xfId="5208" xr:uid="{6FE81989-6373-419D-89E9-8ABAB14AB82E}"/>
    <cellStyle name="Normal 9 6 3 3 5" xfId="5205" xr:uid="{4BBE96F0-7697-4ACD-B5B6-14B5CBFB3B29}"/>
    <cellStyle name="Normal 9 6 3 4" xfId="4254" xr:uid="{8C2286BC-B291-432D-968C-1BCACD02146D}"/>
    <cellStyle name="Normal 9 6 3 4 2" xfId="5209" xr:uid="{0C7738D0-57C9-46FE-9EE1-6DD4FD1FE6EE}"/>
    <cellStyle name="Normal 9 6 3 5" xfId="4255" xr:uid="{24B1B1B3-CE21-4717-BEA4-B136B9C61CB7}"/>
    <cellStyle name="Normal 9 6 3 5 2" xfId="5210" xr:uid="{54662BFB-259C-4236-8787-8DAF0C270646}"/>
    <cellStyle name="Normal 9 6 3 6" xfId="4256" xr:uid="{D308B144-3FC0-40AF-99B3-C803F8CAE49D}"/>
    <cellStyle name="Normal 9 6 3 6 2" xfId="5211" xr:uid="{93BFB612-2317-4EB7-A438-03D8B1AB0B53}"/>
    <cellStyle name="Normal 9 6 3 7" xfId="5200" xr:uid="{A8846DE9-5E15-4CD3-AE0F-116EA09DB36B}"/>
    <cellStyle name="Normal 9 6 4" xfId="425" xr:uid="{BBB9032C-4229-4556-BD54-498760F661AB}"/>
    <cellStyle name="Normal 9 6 4 2" xfId="891" xr:uid="{61E955D1-C195-4267-B40A-5289165E29EE}"/>
    <cellStyle name="Normal 9 6 4 2 2" xfId="4257" xr:uid="{D4DC8124-D3B6-4AB0-A391-C6824C03AA15}"/>
    <cellStyle name="Normal 9 6 4 2 2 2" xfId="5214" xr:uid="{6B072B7B-1357-4167-8C60-D912DD40B406}"/>
    <cellStyle name="Normal 9 6 4 2 3" xfId="4258" xr:uid="{6DD90BA8-9910-4281-97BF-52D79FF04461}"/>
    <cellStyle name="Normal 9 6 4 2 3 2" xfId="5215" xr:uid="{6DE351F3-F5D3-4F86-8DDB-50DF71850B84}"/>
    <cellStyle name="Normal 9 6 4 2 4" xfId="4259" xr:uid="{1E703109-C4DF-4AE4-8903-3711153A36DD}"/>
    <cellStyle name="Normal 9 6 4 2 4 2" xfId="5216" xr:uid="{F76C1698-9F08-4CE0-BC6D-BCA741F4EDDF}"/>
    <cellStyle name="Normal 9 6 4 2 5" xfId="5213" xr:uid="{D35999D4-2370-4427-BDCB-02EA3C4B4C88}"/>
    <cellStyle name="Normal 9 6 4 3" xfId="4260" xr:uid="{5DB2F5BB-AC54-4BD2-8DD8-5FEBD45A4A33}"/>
    <cellStyle name="Normal 9 6 4 3 2" xfId="5217" xr:uid="{B228E9B1-396B-468B-9A2B-62123953953F}"/>
    <cellStyle name="Normal 9 6 4 4" xfId="4261" xr:uid="{467BEEAD-32A1-4716-BD76-1A8A74BEC21A}"/>
    <cellStyle name="Normal 9 6 4 4 2" xfId="5218" xr:uid="{B112232D-4A52-4C10-AF71-32A06866D5C6}"/>
    <cellStyle name="Normal 9 6 4 5" xfId="4262" xr:uid="{4742E53D-F7BC-4C31-B80A-3010E45B0B98}"/>
    <cellStyle name="Normal 9 6 4 5 2" xfId="5219" xr:uid="{AA8EB73C-8757-490F-A5A7-D9D4CFBB55EA}"/>
    <cellStyle name="Normal 9 6 4 6" xfId="5212" xr:uid="{3C795D3D-1899-44D5-A110-E56951595550}"/>
    <cellStyle name="Normal 9 6 5" xfId="892" xr:uid="{949643BA-ADAD-47C1-8201-07EEA4200095}"/>
    <cellStyle name="Normal 9 6 5 2" xfId="4263" xr:uid="{770D2782-AB8B-4925-9EA8-1B43B9ED6F45}"/>
    <cellStyle name="Normal 9 6 5 2 2" xfId="5221" xr:uid="{CF13E074-B312-48CF-A52F-9FB419B3A388}"/>
    <cellStyle name="Normal 9 6 5 3" xfId="4264" xr:uid="{6A90B61B-85C4-42F4-8FC6-6B2808BBDEEB}"/>
    <cellStyle name="Normal 9 6 5 3 2" xfId="5222" xr:uid="{F2A92367-4E8B-4986-9A03-371C9CE95DB0}"/>
    <cellStyle name="Normal 9 6 5 4" xfId="4265" xr:uid="{E8289F1C-DF0A-4BF9-9C4D-65F7EDA14A19}"/>
    <cellStyle name="Normal 9 6 5 4 2" xfId="5223" xr:uid="{B7AF4BA2-42C4-46F3-8D69-627DD0C76E7C}"/>
    <cellStyle name="Normal 9 6 5 5" xfId="5220" xr:uid="{75E0F0F3-762D-4034-BF04-1E3CBA8343CC}"/>
    <cellStyle name="Normal 9 6 6" xfId="4266" xr:uid="{DCE5EF1B-DD32-46E7-8802-333CE249D242}"/>
    <cellStyle name="Normal 9 6 6 2" xfId="4267" xr:uid="{C58B7747-FF8F-456C-BEA1-8F9F1BB9A95D}"/>
    <cellStyle name="Normal 9 6 6 2 2" xfId="5225" xr:uid="{DBA43778-60E3-4FB4-B8EF-CB97144CB44B}"/>
    <cellStyle name="Normal 9 6 6 3" xfId="4268" xr:uid="{0F429AD6-34AE-471B-8B8D-591798BEC414}"/>
    <cellStyle name="Normal 9 6 6 3 2" xfId="5226" xr:uid="{946C9062-B325-4E0C-9D02-7DABCAE3F188}"/>
    <cellStyle name="Normal 9 6 6 4" xfId="4269" xr:uid="{0D76D6E3-ABE0-468B-9019-15E4BB993275}"/>
    <cellStyle name="Normal 9 6 6 4 2" xfId="5227" xr:uid="{7364AE24-7224-4CDA-8936-F90A7F496390}"/>
    <cellStyle name="Normal 9 6 6 5" xfId="5224" xr:uid="{AA373951-DB84-492E-97C4-3CC820F1CFB7}"/>
    <cellStyle name="Normal 9 6 7" xfId="4270" xr:uid="{974206C3-1DF7-4527-B29D-E35550170905}"/>
    <cellStyle name="Normal 9 6 7 2" xfId="5228" xr:uid="{5938E519-D481-4E4B-889B-91B3A04BAB86}"/>
    <cellStyle name="Normal 9 6 8" xfId="4271" xr:uid="{7FA1577F-907A-4FC6-8D04-51FAD80CA29C}"/>
    <cellStyle name="Normal 9 6 8 2" xfId="5229" xr:uid="{3486BFF0-738D-464B-B2D8-F6F88F14733F}"/>
    <cellStyle name="Normal 9 6 9" xfId="4272" xr:uid="{91BE655B-E9BF-4C30-ADDA-1C64E24C5757}"/>
    <cellStyle name="Normal 9 6 9 2" xfId="5230" xr:uid="{A9D18623-6767-456A-B370-73DDEC6934C3}"/>
    <cellStyle name="Normal 9 7" xfId="183" xr:uid="{5EE6F5D9-D4F5-4BB6-BAC7-7CF51C3A3A89}"/>
    <cellStyle name="Normal 9 7 2" xfId="426" xr:uid="{226F9F58-B020-4459-9AC5-C61C0552B79D}"/>
    <cellStyle name="Normal 9 7 2 2" xfId="893" xr:uid="{C594F48A-564E-4623-A0C2-FC625157A62D}"/>
    <cellStyle name="Normal 9 7 2 2 2" xfId="2475" xr:uid="{2FD7461E-C380-4788-970C-DFE3DE2DCE1F}"/>
    <cellStyle name="Normal 9 7 2 2 2 2" xfId="2476" xr:uid="{BFDDB547-0B28-4C9E-89CB-C82E760DCBAE}"/>
    <cellStyle name="Normal 9 7 2 2 2 2 2" xfId="5235" xr:uid="{1FB3BCAC-62C2-43CF-94AA-D50D6E1BB361}"/>
    <cellStyle name="Normal 9 7 2 2 2 3" xfId="5234" xr:uid="{48EFB097-CCDF-4AA1-AC7D-2A124F5974D2}"/>
    <cellStyle name="Normal 9 7 2 2 3" xfId="2477" xr:uid="{189F263B-2EB2-46C7-A727-9712E8974CFD}"/>
    <cellStyle name="Normal 9 7 2 2 3 2" xfId="5236" xr:uid="{2ED59B75-2AA7-45C4-8559-5EE0A403A5DD}"/>
    <cellStyle name="Normal 9 7 2 2 4" xfId="4273" xr:uid="{EA6C0717-1ED7-43EF-B722-3985A912F14E}"/>
    <cellStyle name="Normal 9 7 2 2 4 2" xfId="5237" xr:uid="{04CAD91D-D0C7-44D5-8BDD-9AA954FB6C02}"/>
    <cellStyle name="Normal 9 7 2 2 5" xfId="5233" xr:uid="{68F20C2F-87AD-42F3-BB94-1CA7ED1F03F3}"/>
    <cellStyle name="Normal 9 7 2 3" xfId="2478" xr:uid="{744FE865-0150-447E-ADAF-844AFDEF5034}"/>
    <cellStyle name="Normal 9 7 2 3 2" xfId="2479" xr:uid="{05FAD442-B8FD-40D6-9CE5-F3F34E40A2BF}"/>
    <cellStyle name="Normal 9 7 2 3 2 2" xfId="5239" xr:uid="{7E9CE768-CB41-44B8-8995-F95F69275E76}"/>
    <cellStyle name="Normal 9 7 2 3 3" xfId="4274" xr:uid="{59058184-07C8-4B78-978D-BED77FFF6FC0}"/>
    <cellStyle name="Normal 9 7 2 3 3 2" xfId="5240" xr:uid="{C49C4FC1-E229-43D4-8A27-CFB5E592CF21}"/>
    <cellStyle name="Normal 9 7 2 3 4" xfId="4275" xr:uid="{38F7813E-2D87-4C5F-AB3B-2ADEAE1985F7}"/>
    <cellStyle name="Normal 9 7 2 3 4 2" xfId="5241" xr:uid="{37F12924-DC9C-466D-8F38-84442BE48CBE}"/>
    <cellStyle name="Normal 9 7 2 3 5" xfId="5238" xr:uid="{F8E5F5BC-7022-4E76-9351-226E9C8E1BE1}"/>
    <cellStyle name="Normal 9 7 2 4" xfId="2480" xr:uid="{CEEE997A-E4B9-436F-842C-87A9B5B4C1EF}"/>
    <cellStyle name="Normal 9 7 2 4 2" xfId="5242" xr:uid="{E94F9463-0224-4687-A602-0588F34C615D}"/>
    <cellStyle name="Normal 9 7 2 5" xfId="4276" xr:uid="{6095DB4E-A18C-4C7E-A84A-2F866C74CA39}"/>
    <cellStyle name="Normal 9 7 2 5 2" xfId="5243" xr:uid="{2892A416-218E-430B-9D90-47CE76B1C800}"/>
    <cellStyle name="Normal 9 7 2 6" xfId="4277" xr:uid="{78F0D955-A004-440D-827E-9B982903C3F6}"/>
    <cellStyle name="Normal 9 7 2 6 2" xfId="5244" xr:uid="{FFEDA74D-D8B5-4211-A65C-BC3231E35217}"/>
    <cellStyle name="Normal 9 7 2 7" xfId="5232" xr:uid="{C6FE4E0A-719C-4D55-8145-0C1289270560}"/>
    <cellStyle name="Normal 9 7 3" xfId="894" xr:uid="{3DF5BE7E-352C-4284-BC94-71CB6EF1C093}"/>
    <cellStyle name="Normal 9 7 3 2" xfId="2481" xr:uid="{F7CBDD82-2819-49F0-91DC-3F8241A9F8DC}"/>
    <cellStyle name="Normal 9 7 3 2 2" xfId="2482" xr:uid="{DD1A2F25-56D0-438F-ACF4-7BBF675D5E09}"/>
    <cellStyle name="Normal 9 7 3 2 2 2" xfId="5247" xr:uid="{53E03F71-9006-44DA-A7A3-19E54DD4BA82}"/>
    <cellStyle name="Normal 9 7 3 2 3" xfId="4278" xr:uid="{27EFF979-7874-4BDB-B27D-74BB26DBCF55}"/>
    <cellStyle name="Normal 9 7 3 2 3 2" xfId="5248" xr:uid="{80E66859-0D69-4BD3-AD69-3D443ED2BD11}"/>
    <cellStyle name="Normal 9 7 3 2 4" xfId="4279" xr:uid="{7A5FA06E-B902-44F4-8E33-EA2D66849E5A}"/>
    <cellStyle name="Normal 9 7 3 2 4 2" xfId="5249" xr:uid="{2994C15F-9F2D-4832-A3A6-264FF65D1C4D}"/>
    <cellStyle name="Normal 9 7 3 2 5" xfId="5246" xr:uid="{A00E6E7F-E51F-4C6A-AD8F-04EDCD87AB75}"/>
    <cellStyle name="Normal 9 7 3 3" xfId="2483" xr:uid="{B4361DC9-A022-42BF-A0A6-AD72E8DE6D42}"/>
    <cellStyle name="Normal 9 7 3 3 2" xfId="5250" xr:uid="{2F6EE5A1-F8CD-49E3-99C9-EF061ADEA586}"/>
    <cellStyle name="Normal 9 7 3 4" xfId="4280" xr:uid="{2AB4F0DD-0ECA-41AC-86E2-B56DCD1C80DC}"/>
    <cellStyle name="Normal 9 7 3 4 2" xfId="5251" xr:uid="{4875A343-4201-40DA-A819-4D446A411F24}"/>
    <cellStyle name="Normal 9 7 3 5" xfId="4281" xr:uid="{6C21F6F0-0341-4FEC-A367-65A22B2F3251}"/>
    <cellStyle name="Normal 9 7 3 5 2" xfId="5252" xr:uid="{07C37B7A-BE79-4B0B-B006-446A42DC3A90}"/>
    <cellStyle name="Normal 9 7 3 6" xfId="5245" xr:uid="{F994D4F3-1EC0-4DCE-9211-6A5EF249064A}"/>
    <cellStyle name="Normal 9 7 4" xfId="2484" xr:uid="{C1B3514A-F2C3-49C5-97E8-27087FE0AC02}"/>
    <cellStyle name="Normal 9 7 4 2" xfId="2485" xr:uid="{936835BA-E857-4329-A34D-AE4275F8FD9A}"/>
    <cellStyle name="Normal 9 7 4 2 2" xfId="5254" xr:uid="{A1285897-E822-4017-B42A-36B5636E9EE1}"/>
    <cellStyle name="Normal 9 7 4 3" xfId="4282" xr:uid="{1B884DC9-9C45-4D06-A504-DB20F9D9ACC8}"/>
    <cellStyle name="Normal 9 7 4 3 2" xfId="5255" xr:uid="{D9F2FD76-782C-4660-BD78-213C72A39F03}"/>
    <cellStyle name="Normal 9 7 4 4" xfId="4283" xr:uid="{A8A8157B-4263-41B0-84FA-1C99AD72B2E5}"/>
    <cellStyle name="Normal 9 7 4 4 2" xfId="5256" xr:uid="{50F9AF4D-89E6-40A0-A2F9-A55A891AAABA}"/>
    <cellStyle name="Normal 9 7 4 5" xfId="5253" xr:uid="{C0B8642D-6DCA-463B-B001-D6E75C690648}"/>
    <cellStyle name="Normal 9 7 5" xfId="2486" xr:uid="{378BD7F7-BCF8-4F77-AABE-48A7C5E5AF1D}"/>
    <cellStyle name="Normal 9 7 5 2" xfId="4284" xr:uid="{DA2D95AD-1055-4659-A58B-1C01F345831D}"/>
    <cellStyle name="Normal 9 7 5 2 2" xfId="5258" xr:uid="{2EFD6F62-FF84-4EFC-92C0-4DF7BBC6FE2B}"/>
    <cellStyle name="Normal 9 7 5 3" xfId="4285" xr:uid="{3722E171-E732-4713-B01C-8C1BF8D5281E}"/>
    <cellStyle name="Normal 9 7 5 3 2" xfId="5259" xr:uid="{15F1F8A8-4393-42BB-884C-27FD445F995A}"/>
    <cellStyle name="Normal 9 7 5 4" xfId="4286" xr:uid="{82B82965-6E53-4E6E-943D-27C66305E7BF}"/>
    <cellStyle name="Normal 9 7 5 4 2" xfId="5260" xr:uid="{3EE104BA-E861-48F7-BF54-B560C66E2722}"/>
    <cellStyle name="Normal 9 7 5 5" xfId="5257" xr:uid="{892F5FFF-6B39-4CBA-A75E-E165ACEEA15A}"/>
    <cellStyle name="Normal 9 7 6" xfId="4287" xr:uid="{660CA953-7668-43E3-BC69-088E5E17C591}"/>
    <cellStyle name="Normal 9 7 6 2" xfId="5261" xr:uid="{67CB8CE9-85E0-4768-BB8E-B777F9879AA2}"/>
    <cellStyle name="Normal 9 7 7" xfId="4288" xr:uid="{77111898-C4E7-41E5-9FE5-D245254A1A2A}"/>
    <cellStyle name="Normal 9 7 7 2" xfId="5262" xr:uid="{F35EBD79-69D8-4963-B30F-7067CFDB071A}"/>
    <cellStyle name="Normal 9 7 8" xfId="4289" xr:uid="{6EDE6DC7-EAC7-4DD2-B13C-9D2A6EB770A4}"/>
    <cellStyle name="Normal 9 7 8 2" xfId="5263" xr:uid="{2C3D9432-BB6F-4060-862D-3835C67DACAF}"/>
    <cellStyle name="Normal 9 7 9" xfId="5231" xr:uid="{F00E0A0E-0A4B-4F28-AFD4-E9855C554639}"/>
    <cellStyle name="Normal 9 8" xfId="427" xr:uid="{C129D358-438A-4D39-B552-73ABF66ADEDC}"/>
    <cellStyle name="Normal 9 8 2" xfId="895" xr:uid="{BA96A7B2-CB9B-46C7-8F9F-4911535BA0B6}"/>
    <cellStyle name="Normal 9 8 2 2" xfId="896" xr:uid="{F89801B9-348C-46DF-A11C-697DE068B032}"/>
    <cellStyle name="Normal 9 8 2 2 2" xfId="2487" xr:uid="{DAA139B2-645B-49F7-8581-A03F78E8209C}"/>
    <cellStyle name="Normal 9 8 2 2 2 2" xfId="5267" xr:uid="{9B57014C-2024-4BEA-BD6B-DEE9D56101D2}"/>
    <cellStyle name="Normal 9 8 2 2 3" xfId="4290" xr:uid="{81038C6E-BBCC-48E6-8C94-05C6C4A54FCE}"/>
    <cellStyle name="Normal 9 8 2 2 3 2" xfId="5268" xr:uid="{FAF6DB23-583A-404F-9D32-E3F2593D6376}"/>
    <cellStyle name="Normal 9 8 2 2 4" xfId="4291" xr:uid="{AB493A8D-AAB8-42F6-99A5-3776AB0A6CF4}"/>
    <cellStyle name="Normal 9 8 2 2 4 2" xfId="5269" xr:uid="{F90A9A89-29F1-4DB0-99DB-45E3BDA327AD}"/>
    <cellStyle name="Normal 9 8 2 2 5" xfId="5266" xr:uid="{4BB3EBD0-295B-4524-A041-25911A2DF228}"/>
    <cellStyle name="Normal 9 8 2 3" xfId="2488" xr:uid="{DEB3468B-126B-4A6F-9111-709917119986}"/>
    <cellStyle name="Normal 9 8 2 3 2" xfId="5270" xr:uid="{1747A0ED-3DFA-479E-8CEA-A2AA5416884A}"/>
    <cellStyle name="Normal 9 8 2 4" xfId="4292" xr:uid="{56B9E91B-096F-4D2E-8B24-0CA948A50812}"/>
    <cellStyle name="Normal 9 8 2 4 2" xfId="5271" xr:uid="{6661D0BF-60F9-4589-B0F9-EB237B905DBB}"/>
    <cellStyle name="Normal 9 8 2 5" xfId="4293" xr:uid="{F0F8CC20-AB72-45EF-A8F0-7569B06BF8BD}"/>
    <cellStyle name="Normal 9 8 2 5 2" xfId="5272" xr:uid="{51EA7C0A-E9CC-4E27-9228-791A48DD51DD}"/>
    <cellStyle name="Normal 9 8 2 6" xfId="5265" xr:uid="{ABDB37D5-364A-467A-9E7A-22F245B6C306}"/>
    <cellStyle name="Normal 9 8 3" xfId="897" xr:uid="{AE9AA3D0-8993-49D1-8297-9DB8174DB684}"/>
    <cellStyle name="Normal 9 8 3 2" xfId="2489" xr:uid="{5EFD9623-A010-4838-882A-335C5C09C5BE}"/>
    <cellStyle name="Normal 9 8 3 2 2" xfId="5274" xr:uid="{7D242128-7EB2-4771-B9F5-03CB985DE21F}"/>
    <cellStyle name="Normal 9 8 3 3" xfId="4294" xr:uid="{CB98BA13-9AEE-494B-962A-A7B293508CC3}"/>
    <cellStyle name="Normal 9 8 3 3 2" xfId="5275" xr:uid="{0DF9825B-3C6F-4194-9A4D-A00E965F8DD1}"/>
    <cellStyle name="Normal 9 8 3 4" xfId="4295" xr:uid="{4EBFECF4-C21E-43AA-92FE-213A0066F6B2}"/>
    <cellStyle name="Normal 9 8 3 4 2" xfId="5276" xr:uid="{2464C553-2AED-4E99-8DE5-1BEF0CEA527B}"/>
    <cellStyle name="Normal 9 8 3 5" xfId="5273" xr:uid="{47E6EB48-B9F9-41F8-BC63-AC1002B92F93}"/>
    <cellStyle name="Normal 9 8 4" xfId="2490" xr:uid="{50CC8C58-531E-4201-ACD8-067168C95FC0}"/>
    <cellStyle name="Normal 9 8 4 2" xfId="4296" xr:uid="{83D7E112-256C-44D8-97EE-DA8966202D77}"/>
    <cellStyle name="Normal 9 8 4 2 2" xfId="5278" xr:uid="{AE35F454-C5E1-4205-9976-402CF6BF8646}"/>
    <cellStyle name="Normal 9 8 4 3" xfId="4297" xr:uid="{1CD45B5D-91C6-4953-AF21-BB381B060EF6}"/>
    <cellStyle name="Normal 9 8 4 3 2" xfId="5279" xr:uid="{A7FD4B35-E1D8-4A1D-B197-E9CE86355A6C}"/>
    <cellStyle name="Normal 9 8 4 4" xfId="4298" xr:uid="{AC53696A-15CF-48FA-9563-ECAB76469FF2}"/>
    <cellStyle name="Normal 9 8 4 4 2" xfId="5280" xr:uid="{7A417D61-9E68-4891-A93B-2D810782AB65}"/>
    <cellStyle name="Normal 9 8 4 5" xfId="5277" xr:uid="{5DE8DC52-C293-4747-84A7-FBD8B59FD937}"/>
    <cellStyle name="Normal 9 8 5" xfId="4299" xr:uid="{9A2A6EDF-5437-48E0-A286-A9806875EF25}"/>
    <cellStyle name="Normal 9 8 5 2" xfId="5281" xr:uid="{EEC53F25-D99A-419B-9F95-FAB3EF7DD40A}"/>
    <cellStyle name="Normal 9 8 6" xfId="4300" xr:uid="{44D0C232-FAC8-4DA3-8F16-13CDC6A9BA11}"/>
    <cellStyle name="Normal 9 8 6 2" xfId="5282" xr:uid="{B362BAA2-8C75-4661-A4F3-32EEAC8C07D0}"/>
    <cellStyle name="Normal 9 8 7" xfId="4301" xr:uid="{59D2C40F-B285-4048-AD4D-6740DAFB852F}"/>
    <cellStyle name="Normal 9 8 7 2" xfId="5283" xr:uid="{EF5C1578-F2A9-4618-8358-4C9AEDC03DEF}"/>
    <cellStyle name="Normal 9 8 8" xfId="5264" xr:uid="{2BB88EB5-A4C2-471B-B319-B9BBA8AE7B9E}"/>
    <cellStyle name="Normal 9 9" xfId="428" xr:uid="{31555E99-2070-4532-8F4C-6BA0C0B3794D}"/>
    <cellStyle name="Normal 9 9 2" xfId="898" xr:uid="{657B78CA-A27F-48C9-ADF5-2193B24BD1C2}"/>
    <cellStyle name="Normal 9 9 2 2" xfId="2491" xr:uid="{D69EB39E-8B67-4E59-929A-2847D8C65EBD}"/>
    <cellStyle name="Normal 9 9 2 2 2" xfId="5286" xr:uid="{B12E4EB6-7B48-4F35-9F8B-3A7F4BAD6EC6}"/>
    <cellStyle name="Normal 9 9 2 3" xfId="4302" xr:uid="{68F13319-FE11-479B-9842-71E420B03168}"/>
    <cellStyle name="Normal 9 9 2 3 2" xfId="5287" xr:uid="{154AEB5C-21D5-4B50-A8BA-C569E744BD59}"/>
    <cellStyle name="Normal 9 9 2 4" xfId="4303" xr:uid="{A5D29C04-CB7C-4C46-ACD0-FDB6EE9C9E77}"/>
    <cellStyle name="Normal 9 9 2 4 2" xfId="5288" xr:uid="{2EF75822-6D70-495C-9FBC-0BCE5AEFBDDA}"/>
    <cellStyle name="Normal 9 9 2 5" xfId="5285" xr:uid="{345E5C07-46A2-42CD-BEE5-7005E47755CE}"/>
    <cellStyle name="Normal 9 9 3" xfId="2492" xr:uid="{56BA9597-48F6-460B-9DA3-8D44515F35C6}"/>
    <cellStyle name="Normal 9 9 3 2" xfId="4304" xr:uid="{6601E2FB-4425-4DB8-94A9-07B065C405DD}"/>
    <cellStyle name="Normal 9 9 3 2 2" xfId="5290" xr:uid="{CD5943B0-3053-44ED-B9C3-4C89B0053C1D}"/>
    <cellStyle name="Normal 9 9 3 3" xfId="4305" xr:uid="{18573A11-E552-4460-BB4F-20EA3D5A156F}"/>
    <cellStyle name="Normal 9 9 3 3 2" xfId="5291" xr:uid="{DFED2FF7-D964-4EC4-825C-49AEE37CDAD0}"/>
    <cellStyle name="Normal 9 9 3 4" xfId="4306" xr:uid="{E505247A-1E88-472A-8B2A-B3168B12896F}"/>
    <cellStyle name="Normal 9 9 3 4 2" xfId="5292" xr:uid="{2556687D-A6F0-4FF5-B351-ADE70F0C9B2F}"/>
    <cellStyle name="Normal 9 9 3 5" xfId="5289" xr:uid="{8692E80F-29F5-4313-80F3-18A5E67BB467}"/>
    <cellStyle name="Normal 9 9 4" xfId="4307" xr:uid="{212709C6-F038-44AF-AA9C-0445079650E6}"/>
    <cellStyle name="Normal 9 9 4 2" xfId="5293" xr:uid="{4672D6A5-8E47-4DF7-8C72-51FC5DC2D348}"/>
    <cellStyle name="Normal 9 9 5" xfId="4308" xr:uid="{FE37459C-DEF4-4E7D-A7BD-A5A653207BEA}"/>
    <cellStyle name="Normal 9 9 5 2" xfId="5294" xr:uid="{FA1F0102-AA89-4960-BDF3-4653BD430937}"/>
    <cellStyle name="Normal 9 9 6" xfId="4309" xr:uid="{6FB897E0-3F79-491F-B23C-B409D66FC983}"/>
    <cellStyle name="Normal 9 9 6 2" xfId="5295" xr:uid="{5ED5D5B9-4FC4-468D-9809-3ED5482426B4}"/>
    <cellStyle name="Normal 9 9 7" xfId="5284" xr:uid="{F216EEA3-578A-4523-BF3F-6EF17D3B6582}"/>
    <cellStyle name="Percent 2" xfId="79" xr:uid="{2A805242-547C-427D-B1B4-DB28D82E3EFD}"/>
    <cellStyle name="Percent 2 2" xfId="5296" xr:uid="{57DB8094-D828-4F0A-8A18-4E5A49935B1D}"/>
    <cellStyle name="Гиперссылка 2" xfId="4" xr:uid="{49BAA0F8-B3D3-41B5-87DD-435502328B29}"/>
    <cellStyle name="Гиперссылка 2 2" xfId="5297" xr:uid="{E64647F4-3F38-44AB-8415-A5556B0E0CDF}"/>
    <cellStyle name="Обычный 2" xfId="1" xr:uid="{A3CD5D5E-4502-4158-8112-08CDD679ACF5}"/>
    <cellStyle name="Обычный 2 2" xfId="5" xr:uid="{D19F253E-EE9B-4476-9D91-2EE3A6D7A3DC}"/>
    <cellStyle name="Обычный 2 2 2" xfId="5299" xr:uid="{C7CC8ABD-099A-42DD-904F-5DBE97CF9EAD}"/>
    <cellStyle name="Обычный 2 3" xfId="5298" xr:uid="{A09BA8DC-E013-4ED6-B522-553FDB87534D}"/>
    <cellStyle name="常规_Sheet1_1" xfId="4411" xr:uid="{4C231CBC-911C-489F-AE55-E94D3D18960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53"/>
  <sheetViews>
    <sheetView tabSelected="1" topLeftCell="A437" zoomScale="90" zoomScaleNormal="90" workbookViewId="0">
      <selection activeCell="N448" sqref="M448:N448"/>
    </sheetView>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714</v>
      </c>
      <c r="C10" s="120"/>
      <c r="D10" s="120"/>
      <c r="E10" s="120"/>
      <c r="F10" s="115"/>
      <c r="G10" s="116"/>
      <c r="H10" s="116" t="s">
        <v>714</v>
      </c>
      <c r="I10" s="120"/>
      <c r="J10" s="137">
        <v>52884</v>
      </c>
      <c r="K10" s="115"/>
    </row>
    <row r="11" spans="1:11">
      <c r="A11" s="114"/>
      <c r="B11" s="114" t="s">
        <v>715</v>
      </c>
      <c r="C11" s="120"/>
      <c r="D11" s="120"/>
      <c r="E11" s="120"/>
      <c r="F11" s="115"/>
      <c r="G11" s="116"/>
      <c r="H11" s="116" t="s">
        <v>715</v>
      </c>
      <c r="I11" s="120"/>
      <c r="J11" s="138"/>
      <c r="K11" s="115"/>
    </row>
    <row r="12" spans="1:11">
      <c r="A12" s="114"/>
      <c r="B12" s="114" t="s">
        <v>711</v>
      </c>
      <c r="C12" s="120"/>
      <c r="D12" s="120"/>
      <c r="E12" s="120"/>
      <c r="F12" s="115"/>
      <c r="G12" s="116"/>
      <c r="H12" s="116" t="s">
        <v>711</v>
      </c>
      <c r="I12" s="120"/>
      <c r="J12" s="120"/>
      <c r="K12" s="115"/>
    </row>
    <row r="13" spans="1:11">
      <c r="A13" s="114"/>
      <c r="B13" s="114" t="s">
        <v>1029</v>
      </c>
      <c r="C13" s="120"/>
      <c r="D13" s="120"/>
      <c r="E13" s="120"/>
      <c r="F13" s="115"/>
      <c r="G13" s="116"/>
      <c r="H13" s="116" t="s">
        <v>1029</v>
      </c>
      <c r="I13" s="120"/>
      <c r="J13" s="99" t="s">
        <v>11</v>
      </c>
      <c r="K13" s="115"/>
    </row>
    <row r="14" spans="1:11" ht="15" customHeight="1">
      <c r="A14" s="114"/>
      <c r="B14" s="114" t="s">
        <v>710</v>
      </c>
      <c r="C14" s="120"/>
      <c r="D14" s="120"/>
      <c r="E14" s="120"/>
      <c r="F14" s="115"/>
      <c r="G14" s="116"/>
      <c r="H14" s="116" t="s">
        <v>710</v>
      </c>
      <c r="I14" s="120"/>
      <c r="J14" s="139">
        <v>45306</v>
      </c>
      <c r="K14" s="115"/>
    </row>
    <row r="15" spans="1:11" ht="15" customHeight="1">
      <c r="A15" s="114"/>
      <c r="B15" s="6" t="s">
        <v>6</v>
      </c>
      <c r="C15" s="7"/>
      <c r="D15" s="7"/>
      <c r="E15" s="7"/>
      <c r="F15" s="8"/>
      <c r="G15" s="116"/>
      <c r="H15" s="9" t="s">
        <v>6</v>
      </c>
      <c r="I15" s="120"/>
      <c r="J15" s="140"/>
      <c r="K15" s="115"/>
    </row>
    <row r="16" spans="1:11" ht="15" customHeight="1">
      <c r="A16" s="114"/>
      <c r="B16" s="120"/>
      <c r="C16" s="120"/>
      <c r="D16" s="120"/>
      <c r="E16" s="120"/>
      <c r="F16" s="120"/>
      <c r="G16" s="120"/>
      <c r="H16" s="120"/>
      <c r="I16" s="123" t="s">
        <v>142</v>
      </c>
      <c r="J16" s="129">
        <v>41389</v>
      </c>
      <c r="K16" s="115"/>
    </row>
    <row r="17" spans="1:11">
      <c r="A17" s="114"/>
      <c r="B17" s="120" t="s">
        <v>716</v>
      </c>
      <c r="C17" s="120"/>
      <c r="D17" s="120"/>
      <c r="E17" s="120"/>
      <c r="F17" s="120"/>
      <c r="G17" s="120"/>
      <c r="H17" s="120"/>
      <c r="I17" s="123" t="s">
        <v>143</v>
      </c>
      <c r="J17" s="129" t="s">
        <v>1028</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1037</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36">
      <c r="A22" s="114"/>
      <c r="B22" s="107">
        <v>1</v>
      </c>
      <c r="C22" s="10" t="s">
        <v>718</v>
      </c>
      <c r="D22" s="118" t="s">
        <v>1038</v>
      </c>
      <c r="E22" s="118"/>
      <c r="F22" s="133"/>
      <c r="G22" s="134"/>
      <c r="H22" s="11" t="s">
        <v>719</v>
      </c>
      <c r="I22" s="14">
        <v>37.659999999999997</v>
      </c>
      <c r="J22" s="109">
        <f t="shared" ref="J22:J85" si="0">I22*B22</f>
        <v>37.659999999999997</v>
      </c>
      <c r="K22" s="115"/>
    </row>
    <row r="23" spans="1:11" ht="36">
      <c r="A23" s="114"/>
      <c r="B23" s="107">
        <v>1</v>
      </c>
      <c r="C23" s="10" t="s">
        <v>720</v>
      </c>
      <c r="D23" s="118" t="s">
        <v>1039</v>
      </c>
      <c r="E23" s="118"/>
      <c r="F23" s="133"/>
      <c r="G23" s="134"/>
      <c r="H23" s="11" t="s">
        <v>721</v>
      </c>
      <c r="I23" s="14">
        <v>38.630000000000003</v>
      </c>
      <c r="J23" s="109">
        <f t="shared" si="0"/>
        <v>38.630000000000003</v>
      </c>
      <c r="K23" s="115"/>
    </row>
    <row r="24" spans="1:11">
      <c r="A24" s="114"/>
      <c r="B24" s="107">
        <v>2</v>
      </c>
      <c r="C24" s="10" t="s">
        <v>722</v>
      </c>
      <c r="D24" s="118" t="s">
        <v>1040</v>
      </c>
      <c r="E24" s="118" t="s">
        <v>723</v>
      </c>
      <c r="F24" s="133" t="s">
        <v>110</v>
      </c>
      <c r="G24" s="134"/>
      <c r="H24" s="11" t="s">
        <v>724</v>
      </c>
      <c r="I24" s="14">
        <v>0.84</v>
      </c>
      <c r="J24" s="109">
        <f t="shared" si="0"/>
        <v>1.68</v>
      </c>
      <c r="K24" s="115"/>
    </row>
    <row r="25" spans="1:11">
      <c r="A25" s="114"/>
      <c r="B25" s="107">
        <v>2</v>
      </c>
      <c r="C25" s="10" t="s">
        <v>725</v>
      </c>
      <c r="D25" s="118" t="s">
        <v>1041</v>
      </c>
      <c r="E25" s="118" t="s">
        <v>726</v>
      </c>
      <c r="F25" s="133" t="s">
        <v>273</v>
      </c>
      <c r="G25" s="134"/>
      <c r="H25" s="11" t="s">
        <v>727</v>
      </c>
      <c r="I25" s="14">
        <v>1.25</v>
      </c>
      <c r="J25" s="109">
        <f t="shared" si="0"/>
        <v>2.5</v>
      </c>
      <c r="K25" s="115"/>
    </row>
    <row r="26" spans="1:11">
      <c r="A26" s="114"/>
      <c r="B26" s="107">
        <v>2</v>
      </c>
      <c r="C26" s="10" t="s">
        <v>725</v>
      </c>
      <c r="D26" s="118" t="s">
        <v>1042</v>
      </c>
      <c r="E26" s="118" t="s">
        <v>728</v>
      </c>
      <c r="F26" s="133" t="s">
        <v>273</v>
      </c>
      <c r="G26" s="134"/>
      <c r="H26" s="11" t="s">
        <v>727</v>
      </c>
      <c r="I26" s="14">
        <v>1.33</v>
      </c>
      <c r="J26" s="109">
        <f t="shared" si="0"/>
        <v>2.66</v>
      </c>
      <c r="K26" s="115"/>
    </row>
    <row r="27" spans="1:11">
      <c r="A27" s="114"/>
      <c r="B27" s="107">
        <v>2</v>
      </c>
      <c r="C27" s="10" t="s">
        <v>725</v>
      </c>
      <c r="D27" s="118" t="s">
        <v>1043</v>
      </c>
      <c r="E27" s="118" t="s">
        <v>728</v>
      </c>
      <c r="F27" s="133" t="s">
        <v>583</v>
      </c>
      <c r="G27" s="134"/>
      <c r="H27" s="11" t="s">
        <v>727</v>
      </c>
      <c r="I27" s="14">
        <v>1.33</v>
      </c>
      <c r="J27" s="109">
        <f t="shared" si="0"/>
        <v>2.66</v>
      </c>
      <c r="K27" s="115"/>
    </row>
    <row r="28" spans="1:11">
      <c r="A28" s="114"/>
      <c r="B28" s="107">
        <v>2</v>
      </c>
      <c r="C28" s="10" t="s">
        <v>725</v>
      </c>
      <c r="D28" s="118" t="s">
        <v>1044</v>
      </c>
      <c r="E28" s="118" t="s">
        <v>729</v>
      </c>
      <c r="F28" s="133" t="s">
        <v>273</v>
      </c>
      <c r="G28" s="134"/>
      <c r="H28" s="11" t="s">
        <v>727</v>
      </c>
      <c r="I28" s="14">
        <v>1.42</v>
      </c>
      <c r="J28" s="109">
        <f t="shared" si="0"/>
        <v>2.84</v>
      </c>
      <c r="K28" s="115"/>
    </row>
    <row r="29" spans="1:11">
      <c r="A29" s="114"/>
      <c r="B29" s="107">
        <v>2</v>
      </c>
      <c r="C29" s="10" t="s">
        <v>725</v>
      </c>
      <c r="D29" s="118" t="s">
        <v>1045</v>
      </c>
      <c r="E29" s="118" t="s">
        <v>729</v>
      </c>
      <c r="F29" s="133" t="s">
        <v>583</v>
      </c>
      <c r="G29" s="134"/>
      <c r="H29" s="11" t="s">
        <v>727</v>
      </c>
      <c r="I29" s="14">
        <v>1.42</v>
      </c>
      <c r="J29" s="109">
        <f t="shared" si="0"/>
        <v>2.84</v>
      </c>
      <c r="K29" s="115"/>
    </row>
    <row r="30" spans="1:11">
      <c r="A30" s="114"/>
      <c r="B30" s="107">
        <v>2</v>
      </c>
      <c r="C30" s="10" t="s">
        <v>725</v>
      </c>
      <c r="D30" s="118" t="s">
        <v>1046</v>
      </c>
      <c r="E30" s="118" t="s">
        <v>730</v>
      </c>
      <c r="F30" s="133" t="s">
        <v>583</v>
      </c>
      <c r="G30" s="134"/>
      <c r="H30" s="11" t="s">
        <v>727</v>
      </c>
      <c r="I30" s="14">
        <v>2.02</v>
      </c>
      <c r="J30" s="109">
        <f t="shared" si="0"/>
        <v>4.04</v>
      </c>
      <c r="K30" s="115"/>
    </row>
    <row r="31" spans="1:11" ht="24">
      <c r="A31" s="114"/>
      <c r="B31" s="107">
        <v>3</v>
      </c>
      <c r="C31" s="10" t="s">
        <v>102</v>
      </c>
      <c r="D31" s="118" t="s">
        <v>1047</v>
      </c>
      <c r="E31" s="118" t="s">
        <v>35</v>
      </c>
      <c r="F31" s="133" t="s">
        <v>107</v>
      </c>
      <c r="G31" s="134"/>
      <c r="H31" s="11" t="s">
        <v>731</v>
      </c>
      <c r="I31" s="14">
        <v>1.67</v>
      </c>
      <c r="J31" s="109">
        <f t="shared" si="0"/>
        <v>5.01</v>
      </c>
      <c r="K31" s="115"/>
    </row>
    <row r="32" spans="1:11" ht="24">
      <c r="A32" s="114"/>
      <c r="B32" s="107">
        <v>3</v>
      </c>
      <c r="C32" s="10" t="s">
        <v>102</v>
      </c>
      <c r="D32" s="118" t="s">
        <v>1048</v>
      </c>
      <c r="E32" s="118" t="s">
        <v>35</v>
      </c>
      <c r="F32" s="133" t="s">
        <v>210</v>
      </c>
      <c r="G32" s="134"/>
      <c r="H32" s="11" t="s">
        <v>731</v>
      </c>
      <c r="I32" s="14">
        <v>1.67</v>
      </c>
      <c r="J32" s="109">
        <f t="shared" si="0"/>
        <v>5.01</v>
      </c>
      <c r="K32" s="115"/>
    </row>
    <row r="33" spans="1:11" ht="24">
      <c r="A33" s="114"/>
      <c r="B33" s="107">
        <v>3</v>
      </c>
      <c r="C33" s="10" t="s">
        <v>102</v>
      </c>
      <c r="D33" s="118" t="s">
        <v>1049</v>
      </c>
      <c r="E33" s="118" t="s">
        <v>35</v>
      </c>
      <c r="F33" s="133" t="s">
        <v>212</v>
      </c>
      <c r="G33" s="134"/>
      <c r="H33" s="11" t="s">
        <v>731</v>
      </c>
      <c r="I33" s="14">
        <v>1.67</v>
      </c>
      <c r="J33" s="109">
        <f t="shared" si="0"/>
        <v>5.01</v>
      </c>
      <c r="K33" s="115"/>
    </row>
    <row r="34" spans="1:11" ht="24">
      <c r="A34" s="114"/>
      <c r="B34" s="107">
        <v>3</v>
      </c>
      <c r="C34" s="10" t="s">
        <v>102</v>
      </c>
      <c r="D34" s="118" t="s">
        <v>1050</v>
      </c>
      <c r="E34" s="118" t="s">
        <v>35</v>
      </c>
      <c r="F34" s="133" t="s">
        <v>213</v>
      </c>
      <c r="G34" s="134"/>
      <c r="H34" s="11" t="s">
        <v>731</v>
      </c>
      <c r="I34" s="14">
        <v>1.67</v>
      </c>
      <c r="J34" s="109">
        <f t="shared" si="0"/>
        <v>5.01</v>
      </c>
      <c r="K34" s="115"/>
    </row>
    <row r="35" spans="1:11" ht="24">
      <c r="A35" s="114"/>
      <c r="B35" s="107">
        <v>3</v>
      </c>
      <c r="C35" s="10" t="s">
        <v>102</v>
      </c>
      <c r="D35" s="118" t="s">
        <v>1051</v>
      </c>
      <c r="E35" s="118" t="s">
        <v>35</v>
      </c>
      <c r="F35" s="133" t="s">
        <v>214</v>
      </c>
      <c r="G35" s="134"/>
      <c r="H35" s="11" t="s">
        <v>731</v>
      </c>
      <c r="I35" s="14">
        <v>1.67</v>
      </c>
      <c r="J35" s="109">
        <f t="shared" si="0"/>
        <v>5.01</v>
      </c>
      <c r="K35" s="115"/>
    </row>
    <row r="36" spans="1:11" ht="24">
      <c r="A36" s="114"/>
      <c r="B36" s="107">
        <v>3</v>
      </c>
      <c r="C36" s="10" t="s">
        <v>102</v>
      </c>
      <c r="D36" s="118" t="s">
        <v>1052</v>
      </c>
      <c r="E36" s="118" t="s">
        <v>35</v>
      </c>
      <c r="F36" s="133" t="s">
        <v>265</v>
      </c>
      <c r="G36" s="134"/>
      <c r="H36" s="11" t="s">
        <v>731</v>
      </c>
      <c r="I36" s="14">
        <v>1.67</v>
      </c>
      <c r="J36" s="109">
        <f t="shared" si="0"/>
        <v>5.01</v>
      </c>
      <c r="K36" s="115"/>
    </row>
    <row r="37" spans="1:11" ht="24">
      <c r="A37" s="114"/>
      <c r="B37" s="107">
        <v>3</v>
      </c>
      <c r="C37" s="10" t="s">
        <v>102</v>
      </c>
      <c r="D37" s="118" t="s">
        <v>1053</v>
      </c>
      <c r="E37" s="118" t="s">
        <v>35</v>
      </c>
      <c r="F37" s="133" t="s">
        <v>310</v>
      </c>
      <c r="G37" s="134"/>
      <c r="H37" s="11" t="s">
        <v>731</v>
      </c>
      <c r="I37" s="14">
        <v>1.67</v>
      </c>
      <c r="J37" s="109">
        <f t="shared" si="0"/>
        <v>5.01</v>
      </c>
      <c r="K37" s="115"/>
    </row>
    <row r="38" spans="1:11" ht="24">
      <c r="A38" s="114"/>
      <c r="B38" s="107">
        <v>1</v>
      </c>
      <c r="C38" s="10" t="s">
        <v>102</v>
      </c>
      <c r="D38" s="118" t="s">
        <v>1054</v>
      </c>
      <c r="E38" s="118" t="s">
        <v>37</v>
      </c>
      <c r="F38" s="133" t="s">
        <v>210</v>
      </c>
      <c r="G38" s="134"/>
      <c r="H38" s="11" t="s">
        <v>731</v>
      </c>
      <c r="I38" s="14">
        <v>1.67</v>
      </c>
      <c r="J38" s="109">
        <f t="shared" si="0"/>
        <v>1.67</v>
      </c>
      <c r="K38" s="115"/>
    </row>
    <row r="39" spans="1:11" ht="24">
      <c r="A39" s="114"/>
      <c r="B39" s="107">
        <v>1</v>
      </c>
      <c r="C39" s="10" t="s">
        <v>102</v>
      </c>
      <c r="D39" s="118" t="s">
        <v>1055</v>
      </c>
      <c r="E39" s="118" t="s">
        <v>37</v>
      </c>
      <c r="F39" s="133" t="s">
        <v>212</v>
      </c>
      <c r="G39" s="134"/>
      <c r="H39" s="11" t="s">
        <v>731</v>
      </c>
      <c r="I39" s="14">
        <v>1.67</v>
      </c>
      <c r="J39" s="109">
        <f t="shared" si="0"/>
        <v>1.67</v>
      </c>
      <c r="K39" s="115"/>
    </row>
    <row r="40" spans="1:11" ht="24">
      <c r="A40" s="114"/>
      <c r="B40" s="107">
        <v>1</v>
      </c>
      <c r="C40" s="10" t="s">
        <v>102</v>
      </c>
      <c r="D40" s="118" t="s">
        <v>1056</v>
      </c>
      <c r="E40" s="118" t="s">
        <v>37</v>
      </c>
      <c r="F40" s="133" t="s">
        <v>310</v>
      </c>
      <c r="G40" s="134"/>
      <c r="H40" s="11" t="s">
        <v>731</v>
      </c>
      <c r="I40" s="14">
        <v>1.67</v>
      </c>
      <c r="J40" s="109">
        <f t="shared" si="0"/>
        <v>1.67</v>
      </c>
      <c r="K40" s="115"/>
    </row>
    <row r="41" spans="1:11">
      <c r="A41" s="114"/>
      <c r="B41" s="107">
        <v>15</v>
      </c>
      <c r="C41" s="10" t="s">
        <v>30</v>
      </c>
      <c r="D41" s="118" t="s">
        <v>1057</v>
      </c>
      <c r="E41" s="118" t="s">
        <v>34</v>
      </c>
      <c r="F41" s="133"/>
      <c r="G41" s="134"/>
      <c r="H41" s="11" t="s">
        <v>732</v>
      </c>
      <c r="I41" s="14">
        <v>0.42</v>
      </c>
      <c r="J41" s="109">
        <f t="shared" si="0"/>
        <v>6.3</v>
      </c>
      <c r="K41" s="115"/>
    </row>
    <row r="42" spans="1:11">
      <c r="A42" s="114"/>
      <c r="B42" s="107">
        <v>10</v>
      </c>
      <c r="C42" s="10" t="s">
        <v>30</v>
      </c>
      <c r="D42" s="118" t="s">
        <v>1058</v>
      </c>
      <c r="E42" s="118" t="s">
        <v>35</v>
      </c>
      <c r="F42" s="133"/>
      <c r="G42" s="134"/>
      <c r="H42" s="11" t="s">
        <v>732</v>
      </c>
      <c r="I42" s="14">
        <v>0.42</v>
      </c>
      <c r="J42" s="109">
        <f t="shared" si="0"/>
        <v>4.2</v>
      </c>
      <c r="K42" s="115"/>
    </row>
    <row r="43" spans="1:11" ht="24">
      <c r="A43" s="114"/>
      <c r="B43" s="107">
        <v>4</v>
      </c>
      <c r="C43" s="10" t="s">
        <v>733</v>
      </c>
      <c r="D43" s="118" t="s">
        <v>1059</v>
      </c>
      <c r="E43" s="118" t="s">
        <v>34</v>
      </c>
      <c r="F43" s="133" t="s">
        <v>673</v>
      </c>
      <c r="G43" s="134"/>
      <c r="H43" s="11" t="s">
        <v>734</v>
      </c>
      <c r="I43" s="14">
        <v>1.25</v>
      </c>
      <c r="J43" s="109">
        <f t="shared" si="0"/>
        <v>5</v>
      </c>
      <c r="K43" s="115"/>
    </row>
    <row r="44" spans="1:11" ht="24">
      <c r="A44" s="114"/>
      <c r="B44" s="107">
        <v>3</v>
      </c>
      <c r="C44" s="10" t="s">
        <v>733</v>
      </c>
      <c r="D44" s="118" t="s">
        <v>1060</v>
      </c>
      <c r="E44" s="118" t="s">
        <v>34</v>
      </c>
      <c r="F44" s="133" t="s">
        <v>271</v>
      </c>
      <c r="G44" s="134"/>
      <c r="H44" s="11" t="s">
        <v>734</v>
      </c>
      <c r="I44" s="14">
        <v>1.25</v>
      </c>
      <c r="J44" s="109">
        <f t="shared" si="0"/>
        <v>3.75</v>
      </c>
      <c r="K44" s="115"/>
    </row>
    <row r="45" spans="1:11" ht="24">
      <c r="A45" s="114"/>
      <c r="B45" s="107">
        <v>4</v>
      </c>
      <c r="C45" s="10" t="s">
        <v>733</v>
      </c>
      <c r="D45" s="118" t="s">
        <v>1061</v>
      </c>
      <c r="E45" s="118" t="s">
        <v>35</v>
      </c>
      <c r="F45" s="133" t="s">
        <v>272</v>
      </c>
      <c r="G45" s="134"/>
      <c r="H45" s="11" t="s">
        <v>734</v>
      </c>
      <c r="I45" s="14">
        <v>1.25</v>
      </c>
      <c r="J45" s="109">
        <f t="shared" si="0"/>
        <v>5</v>
      </c>
      <c r="K45" s="115"/>
    </row>
    <row r="46" spans="1:11" ht="24">
      <c r="A46" s="114"/>
      <c r="B46" s="107">
        <v>4</v>
      </c>
      <c r="C46" s="10" t="s">
        <v>733</v>
      </c>
      <c r="D46" s="118" t="s">
        <v>1062</v>
      </c>
      <c r="E46" s="118" t="s">
        <v>37</v>
      </c>
      <c r="F46" s="133" t="s">
        <v>273</v>
      </c>
      <c r="G46" s="134"/>
      <c r="H46" s="11" t="s">
        <v>734</v>
      </c>
      <c r="I46" s="14">
        <v>1.25</v>
      </c>
      <c r="J46" s="109">
        <f t="shared" si="0"/>
        <v>5</v>
      </c>
      <c r="K46" s="115"/>
    </row>
    <row r="47" spans="1:11" ht="24">
      <c r="A47" s="114"/>
      <c r="B47" s="107">
        <v>2</v>
      </c>
      <c r="C47" s="10" t="s">
        <v>733</v>
      </c>
      <c r="D47" s="118" t="s">
        <v>1063</v>
      </c>
      <c r="E47" s="118" t="s">
        <v>37</v>
      </c>
      <c r="F47" s="133" t="s">
        <v>735</v>
      </c>
      <c r="G47" s="134"/>
      <c r="H47" s="11" t="s">
        <v>734</v>
      </c>
      <c r="I47" s="14">
        <v>1.25</v>
      </c>
      <c r="J47" s="109">
        <f t="shared" si="0"/>
        <v>2.5</v>
      </c>
      <c r="K47" s="115"/>
    </row>
    <row r="48" spans="1:11" ht="24">
      <c r="A48" s="114"/>
      <c r="B48" s="107">
        <v>2</v>
      </c>
      <c r="C48" s="10" t="s">
        <v>733</v>
      </c>
      <c r="D48" s="118" t="s">
        <v>1064</v>
      </c>
      <c r="E48" s="118" t="s">
        <v>37</v>
      </c>
      <c r="F48" s="133" t="s">
        <v>736</v>
      </c>
      <c r="G48" s="134"/>
      <c r="H48" s="11" t="s">
        <v>734</v>
      </c>
      <c r="I48" s="14">
        <v>1.25</v>
      </c>
      <c r="J48" s="109">
        <f t="shared" si="0"/>
        <v>2.5</v>
      </c>
      <c r="K48" s="115"/>
    </row>
    <row r="49" spans="1:11" ht="24">
      <c r="A49" s="114"/>
      <c r="B49" s="107">
        <v>2</v>
      </c>
      <c r="C49" s="10" t="s">
        <v>100</v>
      </c>
      <c r="D49" s="118" t="s">
        <v>1065</v>
      </c>
      <c r="E49" s="118" t="s">
        <v>737</v>
      </c>
      <c r="F49" s="133" t="s">
        <v>107</v>
      </c>
      <c r="G49" s="134"/>
      <c r="H49" s="11" t="s">
        <v>738</v>
      </c>
      <c r="I49" s="14">
        <v>1.67</v>
      </c>
      <c r="J49" s="109">
        <f t="shared" si="0"/>
        <v>3.34</v>
      </c>
      <c r="K49" s="115"/>
    </row>
    <row r="50" spans="1:11" ht="24">
      <c r="A50" s="114"/>
      <c r="B50" s="107">
        <v>2</v>
      </c>
      <c r="C50" s="10" t="s">
        <v>100</v>
      </c>
      <c r="D50" s="118" t="s">
        <v>1066</v>
      </c>
      <c r="E50" s="118" t="s">
        <v>737</v>
      </c>
      <c r="F50" s="133" t="s">
        <v>210</v>
      </c>
      <c r="G50" s="134"/>
      <c r="H50" s="11" t="s">
        <v>738</v>
      </c>
      <c r="I50" s="14">
        <v>1.67</v>
      </c>
      <c r="J50" s="109">
        <f t="shared" si="0"/>
        <v>3.34</v>
      </c>
      <c r="K50" s="115"/>
    </row>
    <row r="51" spans="1:11" ht="24">
      <c r="A51" s="114"/>
      <c r="B51" s="107">
        <v>2</v>
      </c>
      <c r="C51" s="10" t="s">
        <v>100</v>
      </c>
      <c r="D51" s="118" t="s">
        <v>1067</v>
      </c>
      <c r="E51" s="118" t="s">
        <v>737</v>
      </c>
      <c r="F51" s="133" t="s">
        <v>213</v>
      </c>
      <c r="G51" s="134"/>
      <c r="H51" s="11" t="s">
        <v>738</v>
      </c>
      <c r="I51" s="14">
        <v>1.67</v>
      </c>
      <c r="J51" s="109">
        <f t="shared" si="0"/>
        <v>3.34</v>
      </c>
      <c r="K51" s="115"/>
    </row>
    <row r="52" spans="1:11" ht="24">
      <c r="A52" s="114"/>
      <c r="B52" s="107">
        <v>2</v>
      </c>
      <c r="C52" s="10" t="s">
        <v>100</v>
      </c>
      <c r="D52" s="118" t="s">
        <v>1068</v>
      </c>
      <c r="E52" s="118" t="s">
        <v>737</v>
      </c>
      <c r="F52" s="133" t="s">
        <v>263</v>
      </c>
      <c r="G52" s="134"/>
      <c r="H52" s="11" t="s">
        <v>738</v>
      </c>
      <c r="I52" s="14">
        <v>1.67</v>
      </c>
      <c r="J52" s="109">
        <f t="shared" si="0"/>
        <v>3.34</v>
      </c>
      <c r="K52" s="115"/>
    </row>
    <row r="53" spans="1:11" ht="24">
      <c r="A53" s="114"/>
      <c r="B53" s="107">
        <v>2</v>
      </c>
      <c r="C53" s="10" t="s">
        <v>100</v>
      </c>
      <c r="D53" s="118" t="s">
        <v>1069</v>
      </c>
      <c r="E53" s="118" t="s">
        <v>737</v>
      </c>
      <c r="F53" s="133" t="s">
        <v>214</v>
      </c>
      <c r="G53" s="134"/>
      <c r="H53" s="11" t="s">
        <v>738</v>
      </c>
      <c r="I53" s="14">
        <v>1.67</v>
      </c>
      <c r="J53" s="109">
        <f t="shared" si="0"/>
        <v>3.34</v>
      </c>
      <c r="K53" s="115"/>
    </row>
    <row r="54" spans="1:11" ht="24">
      <c r="A54" s="114"/>
      <c r="B54" s="107">
        <v>2</v>
      </c>
      <c r="C54" s="10" t="s">
        <v>100</v>
      </c>
      <c r="D54" s="118" t="s">
        <v>1070</v>
      </c>
      <c r="E54" s="118" t="s">
        <v>737</v>
      </c>
      <c r="F54" s="133" t="s">
        <v>265</v>
      </c>
      <c r="G54" s="134"/>
      <c r="H54" s="11" t="s">
        <v>738</v>
      </c>
      <c r="I54" s="14">
        <v>1.67</v>
      </c>
      <c r="J54" s="109">
        <f t="shared" si="0"/>
        <v>3.34</v>
      </c>
      <c r="K54" s="115"/>
    </row>
    <row r="55" spans="1:11" ht="24">
      <c r="A55" s="114"/>
      <c r="B55" s="107">
        <v>2</v>
      </c>
      <c r="C55" s="10" t="s">
        <v>100</v>
      </c>
      <c r="D55" s="118" t="s">
        <v>1071</v>
      </c>
      <c r="E55" s="118" t="s">
        <v>739</v>
      </c>
      <c r="F55" s="133" t="s">
        <v>107</v>
      </c>
      <c r="G55" s="134"/>
      <c r="H55" s="11" t="s">
        <v>738</v>
      </c>
      <c r="I55" s="14">
        <v>1.67</v>
      </c>
      <c r="J55" s="109">
        <f t="shared" si="0"/>
        <v>3.34</v>
      </c>
      <c r="K55" s="115"/>
    </row>
    <row r="56" spans="1:11" ht="24">
      <c r="A56" s="114"/>
      <c r="B56" s="107">
        <v>2</v>
      </c>
      <c r="C56" s="10" t="s">
        <v>100</v>
      </c>
      <c r="D56" s="118" t="s">
        <v>1072</v>
      </c>
      <c r="E56" s="118" t="s">
        <v>739</v>
      </c>
      <c r="F56" s="133" t="s">
        <v>212</v>
      </c>
      <c r="G56" s="134"/>
      <c r="H56" s="11" t="s">
        <v>738</v>
      </c>
      <c r="I56" s="14">
        <v>1.67</v>
      </c>
      <c r="J56" s="109">
        <f t="shared" si="0"/>
        <v>3.34</v>
      </c>
      <c r="K56" s="115"/>
    </row>
    <row r="57" spans="1:11" ht="24">
      <c r="A57" s="114"/>
      <c r="B57" s="107">
        <v>2</v>
      </c>
      <c r="C57" s="10" t="s">
        <v>100</v>
      </c>
      <c r="D57" s="118" t="s">
        <v>1073</v>
      </c>
      <c r="E57" s="118" t="s">
        <v>739</v>
      </c>
      <c r="F57" s="133" t="s">
        <v>213</v>
      </c>
      <c r="G57" s="134"/>
      <c r="H57" s="11" t="s">
        <v>738</v>
      </c>
      <c r="I57" s="14">
        <v>1.67</v>
      </c>
      <c r="J57" s="109">
        <f t="shared" si="0"/>
        <v>3.34</v>
      </c>
      <c r="K57" s="115"/>
    </row>
    <row r="58" spans="1:11" ht="24">
      <c r="A58" s="114"/>
      <c r="B58" s="107">
        <v>2</v>
      </c>
      <c r="C58" s="10" t="s">
        <v>100</v>
      </c>
      <c r="D58" s="118" t="s">
        <v>1074</v>
      </c>
      <c r="E58" s="118" t="s">
        <v>739</v>
      </c>
      <c r="F58" s="133" t="s">
        <v>266</v>
      </c>
      <c r="G58" s="134"/>
      <c r="H58" s="11" t="s">
        <v>738</v>
      </c>
      <c r="I58" s="14">
        <v>1.67</v>
      </c>
      <c r="J58" s="109">
        <f t="shared" si="0"/>
        <v>3.34</v>
      </c>
      <c r="K58" s="115"/>
    </row>
    <row r="59" spans="1:11" ht="24">
      <c r="A59" s="114"/>
      <c r="B59" s="107">
        <v>2</v>
      </c>
      <c r="C59" s="10" t="s">
        <v>100</v>
      </c>
      <c r="D59" s="118" t="s">
        <v>1075</v>
      </c>
      <c r="E59" s="118" t="s">
        <v>739</v>
      </c>
      <c r="F59" s="133" t="s">
        <v>310</v>
      </c>
      <c r="G59" s="134"/>
      <c r="H59" s="11" t="s">
        <v>738</v>
      </c>
      <c r="I59" s="14">
        <v>1.67</v>
      </c>
      <c r="J59" s="109">
        <f t="shared" si="0"/>
        <v>3.34</v>
      </c>
      <c r="K59" s="115"/>
    </row>
    <row r="60" spans="1:11" ht="24">
      <c r="A60" s="114"/>
      <c r="B60" s="107">
        <v>2</v>
      </c>
      <c r="C60" s="10" t="s">
        <v>100</v>
      </c>
      <c r="D60" s="118" t="s">
        <v>1076</v>
      </c>
      <c r="E60" s="118" t="s">
        <v>739</v>
      </c>
      <c r="F60" s="133" t="s">
        <v>311</v>
      </c>
      <c r="G60" s="134"/>
      <c r="H60" s="11" t="s">
        <v>738</v>
      </c>
      <c r="I60" s="14">
        <v>1.67</v>
      </c>
      <c r="J60" s="109">
        <f t="shared" si="0"/>
        <v>3.34</v>
      </c>
      <c r="K60" s="115"/>
    </row>
    <row r="61" spans="1:11">
      <c r="A61" s="114"/>
      <c r="B61" s="107">
        <v>1</v>
      </c>
      <c r="C61" s="10" t="s">
        <v>740</v>
      </c>
      <c r="D61" s="118" t="s">
        <v>1077</v>
      </c>
      <c r="E61" s="118" t="s">
        <v>27</v>
      </c>
      <c r="F61" s="133"/>
      <c r="G61" s="134"/>
      <c r="H61" s="11" t="s">
        <v>741</v>
      </c>
      <c r="I61" s="14">
        <v>1.1599999999999999</v>
      </c>
      <c r="J61" s="109">
        <f t="shared" si="0"/>
        <v>1.1599999999999999</v>
      </c>
      <c r="K61" s="115"/>
    </row>
    <row r="62" spans="1:11">
      <c r="A62" s="114"/>
      <c r="B62" s="107">
        <v>2</v>
      </c>
      <c r="C62" s="10" t="s">
        <v>740</v>
      </c>
      <c r="D62" s="118" t="s">
        <v>1078</v>
      </c>
      <c r="E62" s="118" t="s">
        <v>28</v>
      </c>
      <c r="F62" s="133"/>
      <c r="G62" s="134"/>
      <c r="H62" s="11" t="s">
        <v>741</v>
      </c>
      <c r="I62" s="14">
        <v>1.1599999999999999</v>
      </c>
      <c r="J62" s="109">
        <f t="shared" si="0"/>
        <v>2.3199999999999998</v>
      </c>
      <c r="K62" s="115"/>
    </row>
    <row r="63" spans="1:11">
      <c r="A63" s="114"/>
      <c r="B63" s="107">
        <v>2</v>
      </c>
      <c r="C63" s="10" t="s">
        <v>740</v>
      </c>
      <c r="D63" s="118" t="s">
        <v>1079</v>
      </c>
      <c r="E63" s="118" t="s">
        <v>29</v>
      </c>
      <c r="F63" s="133"/>
      <c r="G63" s="134"/>
      <c r="H63" s="11" t="s">
        <v>741</v>
      </c>
      <c r="I63" s="14">
        <v>1.1599999999999999</v>
      </c>
      <c r="J63" s="109">
        <f t="shared" si="0"/>
        <v>2.3199999999999998</v>
      </c>
      <c r="K63" s="115"/>
    </row>
    <row r="64" spans="1:11" ht="24">
      <c r="A64" s="114"/>
      <c r="B64" s="107">
        <v>2</v>
      </c>
      <c r="C64" s="10" t="s">
        <v>742</v>
      </c>
      <c r="D64" s="118" t="s">
        <v>1080</v>
      </c>
      <c r="E64" s="118" t="s">
        <v>27</v>
      </c>
      <c r="F64" s="133" t="s">
        <v>272</v>
      </c>
      <c r="G64" s="134"/>
      <c r="H64" s="11" t="s">
        <v>743</v>
      </c>
      <c r="I64" s="14">
        <v>2.5099999999999998</v>
      </c>
      <c r="J64" s="109">
        <f t="shared" si="0"/>
        <v>5.0199999999999996</v>
      </c>
      <c r="K64" s="115"/>
    </row>
    <row r="65" spans="1:11" ht="24">
      <c r="A65" s="114"/>
      <c r="B65" s="107">
        <v>2</v>
      </c>
      <c r="C65" s="10" t="s">
        <v>742</v>
      </c>
      <c r="D65" s="118" t="s">
        <v>1081</v>
      </c>
      <c r="E65" s="118" t="s">
        <v>28</v>
      </c>
      <c r="F65" s="133" t="s">
        <v>273</v>
      </c>
      <c r="G65" s="134"/>
      <c r="H65" s="11" t="s">
        <v>743</v>
      </c>
      <c r="I65" s="14">
        <v>2.5099999999999998</v>
      </c>
      <c r="J65" s="109">
        <f t="shared" si="0"/>
        <v>5.0199999999999996</v>
      </c>
      <c r="K65" s="115"/>
    </row>
    <row r="66" spans="1:11" ht="24">
      <c r="A66" s="114"/>
      <c r="B66" s="107">
        <v>2</v>
      </c>
      <c r="C66" s="10" t="s">
        <v>742</v>
      </c>
      <c r="D66" s="118" t="s">
        <v>1082</v>
      </c>
      <c r="E66" s="118" t="s">
        <v>28</v>
      </c>
      <c r="F66" s="133" t="s">
        <v>272</v>
      </c>
      <c r="G66" s="134"/>
      <c r="H66" s="11" t="s">
        <v>743</v>
      </c>
      <c r="I66" s="14">
        <v>2.5099999999999998</v>
      </c>
      <c r="J66" s="109">
        <f t="shared" si="0"/>
        <v>5.0199999999999996</v>
      </c>
      <c r="K66" s="115"/>
    </row>
    <row r="67" spans="1:11">
      <c r="A67" s="114"/>
      <c r="B67" s="107">
        <v>20</v>
      </c>
      <c r="C67" s="10" t="s">
        <v>43</v>
      </c>
      <c r="D67" s="118" t="s">
        <v>1083</v>
      </c>
      <c r="E67" s="118" t="s">
        <v>50</v>
      </c>
      <c r="F67" s="133"/>
      <c r="G67" s="134"/>
      <c r="H67" s="11" t="s">
        <v>744</v>
      </c>
      <c r="I67" s="14">
        <v>0.32</v>
      </c>
      <c r="J67" s="109">
        <f t="shared" si="0"/>
        <v>6.4</v>
      </c>
      <c r="K67" s="115"/>
    </row>
    <row r="68" spans="1:11">
      <c r="A68" s="114"/>
      <c r="B68" s="107">
        <v>10</v>
      </c>
      <c r="C68" s="10" t="s">
        <v>43</v>
      </c>
      <c r="D68" s="118" t="s">
        <v>1084</v>
      </c>
      <c r="E68" s="118" t="s">
        <v>31</v>
      </c>
      <c r="F68" s="133"/>
      <c r="G68" s="134"/>
      <c r="H68" s="11" t="s">
        <v>744</v>
      </c>
      <c r="I68" s="14">
        <v>0.32</v>
      </c>
      <c r="J68" s="109">
        <f t="shared" si="0"/>
        <v>3.2</v>
      </c>
      <c r="K68" s="115"/>
    </row>
    <row r="69" spans="1:11" ht="24">
      <c r="A69" s="114"/>
      <c r="B69" s="107">
        <v>2</v>
      </c>
      <c r="C69" s="10" t="s">
        <v>745</v>
      </c>
      <c r="D69" s="118" t="s">
        <v>1085</v>
      </c>
      <c r="E69" s="118" t="s">
        <v>27</v>
      </c>
      <c r="F69" s="133" t="s">
        <v>273</v>
      </c>
      <c r="G69" s="134"/>
      <c r="H69" s="11" t="s">
        <v>746</v>
      </c>
      <c r="I69" s="14">
        <v>1.17</v>
      </c>
      <c r="J69" s="109">
        <f t="shared" si="0"/>
        <v>2.34</v>
      </c>
      <c r="K69" s="115"/>
    </row>
    <row r="70" spans="1:11" ht="24">
      <c r="A70" s="114"/>
      <c r="B70" s="107">
        <v>2</v>
      </c>
      <c r="C70" s="10" t="s">
        <v>745</v>
      </c>
      <c r="D70" s="118" t="s">
        <v>1086</v>
      </c>
      <c r="E70" s="118" t="s">
        <v>27</v>
      </c>
      <c r="F70" s="133" t="s">
        <v>673</v>
      </c>
      <c r="G70" s="134"/>
      <c r="H70" s="11" t="s">
        <v>746</v>
      </c>
      <c r="I70" s="14">
        <v>1.17</v>
      </c>
      <c r="J70" s="109">
        <f t="shared" si="0"/>
        <v>2.34</v>
      </c>
      <c r="K70" s="115"/>
    </row>
    <row r="71" spans="1:11" ht="24">
      <c r="A71" s="114"/>
      <c r="B71" s="107">
        <v>2</v>
      </c>
      <c r="C71" s="10" t="s">
        <v>745</v>
      </c>
      <c r="D71" s="118" t="s">
        <v>1087</v>
      </c>
      <c r="E71" s="118" t="s">
        <v>27</v>
      </c>
      <c r="F71" s="133" t="s">
        <v>272</v>
      </c>
      <c r="G71" s="134"/>
      <c r="H71" s="11" t="s">
        <v>746</v>
      </c>
      <c r="I71" s="14">
        <v>1.17</v>
      </c>
      <c r="J71" s="109">
        <f t="shared" si="0"/>
        <v>2.34</v>
      </c>
      <c r="K71" s="115"/>
    </row>
    <row r="72" spans="1:11" ht="24">
      <c r="A72" s="114"/>
      <c r="B72" s="107">
        <v>2</v>
      </c>
      <c r="C72" s="10" t="s">
        <v>745</v>
      </c>
      <c r="D72" s="118" t="s">
        <v>1088</v>
      </c>
      <c r="E72" s="118" t="s">
        <v>27</v>
      </c>
      <c r="F72" s="133" t="s">
        <v>736</v>
      </c>
      <c r="G72" s="134"/>
      <c r="H72" s="11" t="s">
        <v>746</v>
      </c>
      <c r="I72" s="14">
        <v>1.17</v>
      </c>
      <c r="J72" s="109">
        <f t="shared" si="0"/>
        <v>2.34</v>
      </c>
      <c r="K72" s="115"/>
    </row>
    <row r="73" spans="1:11" ht="24">
      <c r="A73" s="114"/>
      <c r="B73" s="107">
        <v>2</v>
      </c>
      <c r="C73" s="10" t="s">
        <v>745</v>
      </c>
      <c r="D73" s="118" t="s">
        <v>1089</v>
      </c>
      <c r="E73" s="118" t="s">
        <v>28</v>
      </c>
      <c r="F73" s="133" t="s">
        <v>673</v>
      </c>
      <c r="G73" s="134"/>
      <c r="H73" s="11" t="s">
        <v>746</v>
      </c>
      <c r="I73" s="14">
        <v>1.1599999999999999</v>
      </c>
      <c r="J73" s="109">
        <f t="shared" si="0"/>
        <v>2.3199999999999998</v>
      </c>
      <c r="K73" s="115"/>
    </row>
    <row r="74" spans="1:11" ht="24">
      <c r="A74" s="114"/>
      <c r="B74" s="107">
        <v>2</v>
      </c>
      <c r="C74" s="10" t="s">
        <v>745</v>
      </c>
      <c r="D74" s="118" t="s">
        <v>1090</v>
      </c>
      <c r="E74" s="118" t="s">
        <v>28</v>
      </c>
      <c r="F74" s="133" t="s">
        <v>272</v>
      </c>
      <c r="G74" s="134"/>
      <c r="H74" s="11" t="s">
        <v>746</v>
      </c>
      <c r="I74" s="14">
        <v>1.1599999999999999</v>
      </c>
      <c r="J74" s="109">
        <f t="shared" si="0"/>
        <v>2.3199999999999998</v>
      </c>
      <c r="K74" s="115"/>
    </row>
    <row r="75" spans="1:11" ht="24">
      <c r="A75" s="114"/>
      <c r="B75" s="107">
        <v>2</v>
      </c>
      <c r="C75" s="10" t="s">
        <v>745</v>
      </c>
      <c r="D75" s="118" t="s">
        <v>1091</v>
      </c>
      <c r="E75" s="118" t="s">
        <v>28</v>
      </c>
      <c r="F75" s="133" t="s">
        <v>736</v>
      </c>
      <c r="G75" s="134"/>
      <c r="H75" s="11" t="s">
        <v>746</v>
      </c>
      <c r="I75" s="14">
        <v>1.1599999999999999</v>
      </c>
      <c r="J75" s="109">
        <f t="shared" si="0"/>
        <v>2.3199999999999998</v>
      </c>
      <c r="K75" s="115"/>
    </row>
    <row r="76" spans="1:11" ht="24">
      <c r="A76" s="114"/>
      <c r="B76" s="107">
        <v>2</v>
      </c>
      <c r="C76" s="10" t="s">
        <v>745</v>
      </c>
      <c r="D76" s="118" t="s">
        <v>1092</v>
      </c>
      <c r="E76" s="118" t="s">
        <v>29</v>
      </c>
      <c r="F76" s="133" t="s">
        <v>272</v>
      </c>
      <c r="G76" s="134"/>
      <c r="H76" s="11" t="s">
        <v>746</v>
      </c>
      <c r="I76" s="14">
        <v>1.1599999999999999</v>
      </c>
      <c r="J76" s="109">
        <f t="shared" si="0"/>
        <v>2.3199999999999998</v>
      </c>
      <c r="K76" s="115"/>
    </row>
    <row r="77" spans="1:11" ht="24">
      <c r="A77" s="114"/>
      <c r="B77" s="107">
        <v>2</v>
      </c>
      <c r="C77" s="10" t="s">
        <v>745</v>
      </c>
      <c r="D77" s="118" t="s">
        <v>1093</v>
      </c>
      <c r="E77" s="118" t="s">
        <v>29</v>
      </c>
      <c r="F77" s="133" t="s">
        <v>736</v>
      </c>
      <c r="G77" s="134"/>
      <c r="H77" s="11" t="s">
        <v>746</v>
      </c>
      <c r="I77" s="14">
        <v>1.1599999999999999</v>
      </c>
      <c r="J77" s="109">
        <f t="shared" si="0"/>
        <v>2.3199999999999998</v>
      </c>
      <c r="K77" s="115"/>
    </row>
    <row r="78" spans="1:11" ht="24">
      <c r="A78" s="114"/>
      <c r="B78" s="107">
        <v>1</v>
      </c>
      <c r="C78" s="10" t="s">
        <v>747</v>
      </c>
      <c r="D78" s="118" t="s">
        <v>1094</v>
      </c>
      <c r="E78" s="118" t="s">
        <v>47</v>
      </c>
      <c r="F78" s="133"/>
      <c r="G78" s="134"/>
      <c r="H78" s="11" t="s">
        <v>748</v>
      </c>
      <c r="I78" s="14">
        <v>35.39</v>
      </c>
      <c r="J78" s="109">
        <f t="shared" si="0"/>
        <v>35.39</v>
      </c>
      <c r="K78" s="115"/>
    </row>
    <row r="79" spans="1:11" ht="24">
      <c r="A79" s="114"/>
      <c r="B79" s="107">
        <v>1</v>
      </c>
      <c r="C79" s="10" t="s">
        <v>749</v>
      </c>
      <c r="D79" s="118" t="s">
        <v>1095</v>
      </c>
      <c r="E79" s="118" t="s">
        <v>29</v>
      </c>
      <c r="F79" s="133"/>
      <c r="G79" s="134"/>
      <c r="H79" s="11" t="s">
        <v>750</v>
      </c>
      <c r="I79" s="14">
        <v>30.33</v>
      </c>
      <c r="J79" s="109">
        <f t="shared" si="0"/>
        <v>30.33</v>
      </c>
      <c r="K79" s="115"/>
    </row>
    <row r="80" spans="1:11" ht="36">
      <c r="A80" s="114"/>
      <c r="B80" s="107">
        <v>1</v>
      </c>
      <c r="C80" s="10" t="s">
        <v>751</v>
      </c>
      <c r="D80" s="118" t="s">
        <v>1096</v>
      </c>
      <c r="E80" s="118" t="s">
        <v>204</v>
      </c>
      <c r="F80" s="133" t="s">
        <v>266</v>
      </c>
      <c r="G80" s="134"/>
      <c r="H80" s="11" t="s">
        <v>1018</v>
      </c>
      <c r="I80" s="14">
        <v>39.799999999999997</v>
      </c>
      <c r="J80" s="109">
        <f t="shared" si="0"/>
        <v>39.799999999999997</v>
      </c>
      <c r="K80" s="115"/>
    </row>
    <row r="81" spans="1:11" ht="36">
      <c r="A81" s="114"/>
      <c r="B81" s="107">
        <v>1</v>
      </c>
      <c r="C81" s="10" t="s">
        <v>751</v>
      </c>
      <c r="D81" s="118" t="s">
        <v>1097</v>
      </c>
      <c r="E81" s="118" t="s">
        <v>204</v>
      </c>
      <c r="F81" s="133" t="s">
        <v>310</v>
      </c>
      <c r="G81" s="134"/>
      <c r="H81" s="11" t="s">
        <v>1018</v>
      </c>
      <c r="I81" s="14">
        <v>39.799999999999997</v>
      </c>
      <c r="J81" s="109">
        <f t="shared" si="0"/>
        <v>39.799999999999997</v>
      </c>
      <c r="K81" s="115"/>
    </row>
    <row r="82" spans="1:11" ht="36">
      <c r="A82" s="114"/>
      <c r="B82" s="107">
        <v>1</v>
      </c>
      <c r="C82" s="10" t="s">
        <v>751</v>
      </c>
      <c r="D82" s="118" t="s">
        <v>1098</v>
      </c>
      <c r="E82" s="118" t="s">
        <v>204</v>
      </c>
      <c r="F82" s="133" t="s">
        <v>269</v>
      </c>
      <c r="G82" s="134"/>
      <c r="H82" s="11" t="s">
        <v>1018</v>
      </c>
      <c r="I82" s="14">
        <v>39.799999999999997</v>
      </c>
      <c r="J82" s="109">
        <f t="shared" si="0"/>
        <v>39.799999999999997</v>
      </c>
      <c r="K82" s="115"/>
    </row>
    <row r="83" spans="1:11" ht="36">
      <c r="A83" s="114"/>
      <c r="B83" s="107">
        <v>1</v>
      </c>
      <c r="C83" s="10" t="s">
        <v>752</v>
      </c>
      <c r="D83" s="118" t="s">
        <v>1099</v>
      </c>
      <c r="E83" s="118" t="s">
        <v>204</v>
      </c>
      <c r="F83" s="133" t="s">
        <v>212</v>
      </c>
      <c r="G83" s="134"/>
      <c r="H83" s="11" t="s">
        <v>1019</v>
      </c>
      <c r="I83" s="14">
        <v>42.97</v>
      </c>
      <c r="J83" s="109">
        <f t="shared" si="0"/>
        <v>42.97</v>
      </c>
      <c r="K83" s="115"/>
    </row>
    <row r="84" spans="1:11" ht="36">
      <c r="A84" s="114"/>
      <c r="B84" s="107">
        <v>1</v>
      </c>
      <c r="C84" s="10" t="s">
        <v>752</v>
      </c>
      <c r="D84" s="118" t="s">
        <v>1100</v>
      </c>
      <c r="E84" s="118" t="s">
        <v>204</v>
      </c>
      <c r="F84" s="133" t="s">
        <v>213</v>
      </c>
      <c r="G84" s="134"/>
      <c r="H84" s="11" t="s">
        <v>1019</v>
      </c>
      <c r="I84" s="14">
        <v>42.97</v>
      </c>
      <c r="J84" s="109">
        <f t="shared" si="0"/>
        <v>42.97</v>
      </c>
      <c r="K84" s="115"/>
    </row>
    <row r="85" spans="1:11" ht="36">
      <c r="A85" s="114"/>
      <c r="B85" s="107">
        <v>1</v>
      </c>
      <c r="C85" s="10" t="s">
        <v>752</v>
      </c>
      <c r="D85" s="118" t="s">
        <v>1101</v>
      </c>
      <c r="E85" s="118" t="s">
        <v>204</v>
      </c>
      <c r="F85" s="133" t="s">
        <v>263</v>
      </c>
      <c r="G85" s="134"/>
      <c r="H85" s="11" t="s">
        <v>1019</v>
      </c>
      <c r="I85" s="14">
        <v>42.97</v>
      </c>
      <c r="J85" s="109">
        <f t="shared" si="0"/>
        <v>42.97</v>
      </c>
      <c r="K85" s="115"/>
    </row>
    <row r="86" spans="1:11" ht="36">
      <c r="A86" s="114"/>
      <c r="B86" s="107">
        <v>1</v>
      </c>
      <c r="C86" s="10" t="s">
        <v>752</v>
      </c>
      <c r="D86" s="118" t="s">
        <v>1102</v>
      </c>
      <c r="E86" s="118" t="s">
        <v>204</v>
      </c>
      <c r="F86" s="133" t="s">
        <v>214</v>
      </c>
      <c r="G86" s="134"/>
      <c r="H86" s="11" t="s">
        <v>1019</v>
      </c>
      <c r="I86" s="14">
        <v>42.97</v>
      </c>
      <c r="J86" s="109">
        <f t="shared" ref="J86:J149" si="1">I86*B86</f>
        <v>42.97</v>
      </c>
      <c r="K86" s="115"/>
    </row>
    <row r="87" spans="1:11" ht="36">
      <c r="A87" s="114"/>
      <c r="B87" s="107">
        <v>1</v>
      </c>
      <c r="C87" s="10" t="s">
        <v>752</v>
      </c>
      <c r="D87" s="118" t="s">
        <v>1103</v>
      </c>
      <c r="E87" s="118" t="s">
        <v>204</v>
      </c>
      <c r="F87" s="133" t="s">
        <v>265</v>
      </c>
      <c r="G87" s="134"/>
      <c r="H87" s="11" t="s">
        <v>1019</v>
      </c>
      <c r="I87" s="14">
        <v>42.97</v>
      </c>
      <c r="J87" s="109">
        <f t="shared" si="1"/>
        <v>42.97</v>
      </c>
      <c r="K87" s="115"/>
    </row>
    <row r="88" spans="1:11" ht="36">
      <c r="A88" s="114"/>
      <c r="B88" s="107">
        <v>1</v>
      </c>
      <c r="C88" s="10" t="s">
        <v>752</v>
      </c>
      <c r="D88" s="118" t="s">
        <v>1104</v>
      </c>
      <c r="E88" s="118" t="s">
        <v>204</v>
      </c>
      <c r="F88" s="133" t="s">
        <v>267</v>
      </c>
      <c r="G88" s="134"/>
      <c r="H88" s="11" t="s">
        <v>1019</v>
      </c>
      <c r="I88" s="14">
        <v>42.97</v>
      </c>
      <c r="J88" s="109">
        <f t="shared" si="1"/>
        <v>42.97</v>
      </c>
      <c r="K88" s="115"/>
    </row>
    <row r="89" spans="1:11" ht="36">
      <c r="A89" s="114"/>
      <c r="B89" s="107">
        <v>1</v>
      </c>
      <c r="C89" s="10" t="s">
        <v>752</v>
      </c>
      <c r="D89" s="118" t="s">
        <v>1105</v>
      </c>
      <c r="E89" s="118" t="s">
        <v>204</v>
      </c>
      <c r="F89" s="133" t="s">
        <v>269</v>
      </c>
      <c r="G89" s="134"/>
      <c r="H89" s="11" t="s">
        <v>1019</v>
      </c>
      <c r="I89" s="14">
        <v>42.97</v>
      </c>
      <c r="J89" s="109">
        <f t="shared" si="1"/>
        <v>42.97</v>
      </c>
      <c r="K89" s="115"/>
    </row>
    <row r="90" spans="1:11" ht="24">
      <c r="A90" s="114"/>
      <c r="B90" s="107">
        <v>30</v>
      </c>
      <c r="C90" s="10" t="s">
        <v>662</v>
      </c>
      <c r="D90" s="118" t="s">
        <v>1106</v>
      </c>
      <c r="E90" s="118" t="s">
        <v>26</v>
      </c>
      <c r="F90" s="133" t="s">
        <v>107</v>
      </c>
      <c r="G90" s="134"/>
      <c r="H90" s="11" t="s">
        <v>753</v>
      </c>
      <c r="I90" s="14">
        <v>1.45</v>
      </c>
      <c r="J90" s="109">
        <f t="shared" si="1"/>
        <v>43.5</v>
      </c>
      <c r="K90" s="115"/>
    </row>
    <row r="91" spans="1:11" ht="24">
      <c r="A91" s="114"/>
      <c r="B91" s="107">
        <v>10</v>
      </c>
      <c r="C91" s="10" t="s">
        <v>662</v>
      </c>
      <c r="D91" s="118" t="s">
        <v>1107</v>
      </c>
      <c r="E91" s="118" t="s">
        <v>26</v>
      </c>
      <c r="F91" s="133" t="s">
        <v>210</v>
      </c>
      <c r="G91" s="134"/>
      <c r="H91" s="11" t="s">
        <v>753</v>
      </c>
      <c r="I91" s="14">
        <v>1.45</v>
      </c>
      <c r="J91" s="109">
        <f t="shared" si="1"/>
        <v>14.5</v>
      </c>
      <c r="K91" s="115"/>
    </row>
    <row r="92" spans="1:11" ht="24">
      <c r="A92" s="114"/>
      <c r="B92" s="107">
        <v>10</v>
      </c>
      <c r="C92" s="10" t="s">
        <v>662</v>
      </c>
      <c r="D92" s="118" t="s">
        <v>1108</v>
      </c>
      <c r="E92" s="118" t="s">
        <v>26</v>
      </c>
      <c r="F92" s="133" t="s">
        <v>212</v>
      </c>
      <c r="G92" s="134"/>
      <c r="H92" s="11" t="s">
        <v>753</v>
      </c>
      <c r="I92" s="14">
        <v>1.45</v>
      </c>
      <c r="J92" s="109">
        <f t="shared" si="1"/>
        <v>14.5</v>
      </c>
      <c r="K92" s="115"/>
    </row>
    <row r="93" spans="1:11" ht="24">
      <c r="A93" s="114"/>
      <c r="B93" s="107">
        <v>20</v>
      </c>
      <c r="C93" s="10" t="s">
        <v>662</v>
      </c>
      <c r="D93" s="118" t="s">
        <v>1109</v>
      </c>
      <c r="E93" s="118" t="s">
        <v>26</v>
      </c>
      <c r="F93" s="133" t="s">
        <v>213</v>
      </c>
      <c r="G93" s="134"/>
      <c r="H93" s="11" t="s">
        <v>753</v>
      </c>
      <c r="I93" s="14">
        <v>1.45</v>
      </c>
      <c r="J93" s="109">
        <f t="shared" si="1"/>
        <v>29</v>
      </c>
      <c r="K93" s="115"/>
    </row>
    <row r="94" spans="1:11" ht="24">
      <c r="A94" s="114"/>
      <c r="B94" s="107">
        <v>10</v>
      </c>
      <c r="C94" s="10" t="s">
        <v>662</v>
      </c>
      <c r="D94" s="118" t="s">
        <v>1110</v>
      </c>
      <c r="E94" s="118" t="s">
        <v>26</v>
      </c>
      <c r="F94" s="133" t="s">
        <v>214</v>
      </c>
      <c r="G94" s="134"/>
      <c r="H94" s="11" t="s">
        <v>753</v>
      </c>
      <c r="I94" s="14">
        <v>1.45</v>
      </c>
      <c r="J94" s="109">
        <f t="shared" si="1"/>
        <v>14.5</v>
      </c>
      <c r="K94" s="115"/>
    </row>
    <row r="95" spans="1:11" ht="24">
      <c r="A95" s="114"/>
      <c r="B95" s="107">
        <v>10</v>
      </c>
      <c r="C95" s="10" t="s">
        <v>662</v>
      </c>
      <c r="D95" s="118" t="s">
        <v>1111</v>
      </c>
      <c r="E95" s="118" t="s">
        <v>26</v>
      </c>
      <c r="F95" s="133" t="s">
        <v>265</v>
      </c>
      <c r="G95" s="134"/>
      <c r="H95" s="11" t="s">
        <v>753</v>
      </c>
      <c r="I95" s="14">
        <v>1.45</v>
      </c>
      <c r="J95" s="109">
        <f t="shared" si="1"/>
        <v>14.5</v>
      </c>
      <c r="K95" s="115"/>
    </row>
    <row r="96" spans="1:11" ht="24">
      <c r="A96" s="114"/>
      <c r="B96" s="107">
        <v>20</v>
      </c>
      <c r="C96" s="10" t="s">
        <v>662</v>
      </c>
      <c r="D96" s="118" t="s">
        <v>1112</v>
      </c>
      <c r="E96" s="118" t="s">
        <v>26</v>
      </c>
      <c r="F96" s="133" t="s">
        <v>266</v>
      </c>
      <c r="G96" s="134"/>
      <c r="H96" s="11" t="s">
        <v>753</v>
      </c>
      <c r="I96" s="14">
        <v>1.45</v>
      </c>
      <c r="J96" s="109">
        <f t="shared" si="1"/>
        <v>29</v>
      </c>
      <c r="K96" s="115"/>
    </row>
    <row r="97" spans="1:11" ht="24">
      <c r="A97" s="114"/>
      <c r="B97" s="107">
        <v>10</v>
      </c>
      <c r="C97" s="10" t="s">
        <v>662</v>
      </c>
      <c r="D97" s="118" t="s">
        <v>1113</v>
      </c>
      <c r="E97" s="118" t="s">
        <v>26</v>
      </c>
      <c r="F97" s="133" t="s">
        <v>270</v>
      </c>
      <c r="G97" s="134"/>
      <c r="H97" s="11" t="s">
        <v>753</v>
      </c>
      <c r="I97" s="14">
        <v>1.45</v>
      </c>
      <c r="J97" s="109">
        <f t="shared" si="1"/>
        <v>14.5</v>
      </c>
      <c r="K97" s="115"/>
    </row>
    <row r="98" spans="1:11" ht="24">
      <c r="A98" s="114"/>
      <c r="B98" s="107">
        <v>10</v>
      </c>
      <c r="C98" s="10" t="s">
        <v>662</v>
      </c>
      <c r="D98" s="118" t="s">
        <v>1114</v>
      </c>
      <c r="E98" s="118" t="s">
        <v>27</v>
      </c>
      <c r="F98" s="133" t="s">
        <v>107</v>
      </c>
      <c r="G98" s="134"/>
      <c r="H98" s="11" t="s">
        <v>753</v>
      </c>
      <c r="I98" s="14">
        <v>1.45</v>
      </c>
      <c r="J98" s="109">
        <f t="shared" si="1"/>
        <v>14.5</v>
      </c>
      <c r="K98" s="115"/>
    </row>
    <row r="99" spans="1:11" ht="24">
      <c r="A99" s="114"/>
      <c r="B99" s="107">
        <v>20</v>
      </c>
      <c r="C99" s="10" t="s">
        <v>619</v>
      </c>
      <c r="D99" s="118" t="s">
        <v>1115</v>
      </c>
      <c r="E99" s="118" t="s">
        <v>26</v>
      </c>
      <c r="F99" s="133" t="s">
        <v>107</v>
      </c>
      <c r="G99" s="134"/>
      <c r="H99" s="11" t="s">
        <v>621</v>
      </c>
      <c r="I99" s="14">
        <v>1.33</v>
      </c>
      <c r="J99" s="109">
        <f t="shared" si="1"/>
        <v>26.6</v>
      </c>
      <c r="K99" s="115"/>
    </row>
    <row r="100" spans="1:11" ht="24">
      <c r="A100" s="114"/>
      <c r="B100" s="107">
        <v>10</v>
      </c>
      <c r="C100" s="10" t="s">
        <v>619</v>
      </c>
      <c r="D100" s="118" t="s">
        <v>1116</v>
      </c>
      <c r="E100" s="118" t="s">
        <v>26</v>
      </c>
      <c r="F100" s="133" t="s">
        <v>210</v>
      </c>
      <c r="G100" s="134"/>
      <c r="H100" s="11" t="s">
        <v>621</v>
      </c>
      <c r="I100" s="14">
        <v>1.33</v>
      </c>
      <c r="J100" s="109">
        <f t="shared" si="1"/>
        <v>13.3</v>
      </c>
      <c r="K100" s="115"/>
    </row>
    <row r="101" spans="1:11" ht="24">
      <c r="A101" s="114"/>
      <c r="B101" s="107">
        <v>15</v>
      </c>
      <c r="C101" s="10" t="s">
        <v>619</v>
      </c>
      <c r="D101" s="118" t="s">
        <v>1117</v>
      </c>
      <c r="E101" s="118" t="s">
        <v>26</v>
      </c>
      <c r="F101" s="133" t="s">
        <v>212</v>
      </c>
      <c r="G101" s="134"/>
      <c r="H101" s="11" t="s">
        <v>621</v>
      </c>
      <c r="I101" s="14">
        <v>1.33</v>
      </c>
      <c r="J101" s="109">
        <f t="shared" si="1"/>
        <v>19.950000000000003</v>
      </c>
      <c r="K101" s="115"/>
    </row>
    <row r="102" spans="1:11" ht="24">
      <c r="A102" s="114"/>
      <c r="B102" s="107">
        <v>15</v>
      </c>
      <c r="C102" s="10" t="s">
        <v>619</v>
      </c>
      <c r="D102" s="118" t="s">
        <v>1118</v>
      </c>
      <c r="E102" s="118" t="s">
        <v>26</v>
      </c>
      <c r="F102" s="133" t="s">
        <v>213</v>
      </c>
      <c r="G102" s="134"/>
      <c r="H102" s="11" t="s">
        <v>621</v>
      </c>
      <c r="I102" s="14">
        <v>1.33</v>
      </c>
      <c r="J102" s="109">
        <f t="shared" si="1"/>
        <v>19.950000000000003</v>
      </c>
      <c r="K102" s="115"/>
    </row>
    <row r="103" spans="1:11" ht="24">
      <c r="A103" s="114"/>
      <c r="B103" s="107">
        <v>10</v>
      </c>
      <c r="C103" s="10" t="s">
        <v>619</v>
      </c>
      <c r="D103" s="118" t="s">
        <v>1119</v>
      </c>
      <c r="E103" s="118" t="s">
        <v>26</v>
      </c>
      <c r="F103" s="133" t="s">
        <v>263</v>
      </c>
      <c r="G103" s="134"/>
      <c r="H103" s="11" t="s">
        <v>621</v>
      </c>
      <c r="I103" s="14">
        <v>1.33</v>
      </c>
      <c r="J103" s="109">
        <f t="shared" si="1"/>
        <v>13.3</v>
      </c>
      <c r="K103" s="115"/>
    </row>
    <row r="104" spans="1:11" ht="24">
      <c r="A104" s="114"/>
      <c r="B104" s="107">
        <v>15</v>
      </c>
      <c r="C104" s="10" t="s">
        <v>619</v>
      </c>
      <c r="D104" s="118" t="s">
        <v>1120</v>
      </c>
      <c r="E104" s="118" t="s">
        <v>26</v>
      </c>
      <c r="F104" s="133" t="s">
        <v>214</v>
      </c>
      <c r="G104" s="134"/>
      <c r="H104" s="11" t="s">
        <v>621</v>
      </c>
      <c r="I104" s="14">
        <v>1.33</v>
      </c>
      <c r="J104" s="109">
        <f t="shared" si="1"/>
        <v>19.950000000000003</v>
      </c>
      <c r="K104" s="115"/>
    </row>
    <row r="105" spans="1:11" ht="24">
      <c r="A105" s="114"/>
      <c r="B105" s="107">
        <v>20</v>
      </c>
      <c r="C105" s="10" t="s">
        <v>619</v>
      </c>
      <c r="D105" s="118" t="s">
        <v>1121</v>
      </c>
      <c r="E105" s="118" t="s">
        <v>26</v>
      </c>
      <c r="F105" s="133" t="s">
        <v>266</v>
      </c>
      <c r="G105" s="134"/>
      <c r="H105" s="11" t="s">
        <v>621</v>
      </c>
      <c r="I105" s="14">
        <v>1.33</v>
      </c>
      <c r="J105" s="109">
        <f t="shared" si="1"/>
        <v>26.6</v>
      </c>
      <c r="K105" s="115"/>
    </row>
    <row r="106" spans="1:11" ht="24">
      <c r="A106" s="114"/>
      <c r="B106" s="107">
        <v>5</v>
      </c>
      <c r="C106" s="10" t="s">
        <v>619</v>
      </c>
      <c r="D106" s="118" t="s">
        <v>1122</v>
      </c>
      <c r="E106" s="118" t="s">
        <v>26</v>
      </c>
      <c r="F106" s="133" t="s">
        <v>267</v>
      </c>
      <c r="G106" s="134"/>
      <c r="H106" s="11" t="s">
        <v>621</v>
      </c>
      <c r="I106" s="14">
        <v>1.33</v>
      </c>
      <c r="J106" s="109">
        <f t="shared" si="1"/>
        <v>6.65</v>
      </c>
      <c r="K106" s="115"/>
    </row>
    <row r="107" spans="1:11" ht="24">
      <c r="A107" s="114"/>
      <c r="B107" s="107">
        <v>15</v>
      </c>
      <c r="C107" s="10" t="s">
        <v>619</v>
      </c>
      <c r="D107" s="118" t="s">
        <v>1123</v>
      </c>
      <c r="E107" s="118" t="s">
        <v>26</v>
      </c>
      <c r="F107" s="133" t="s">
        <v>268</v>
      </c>
      <c r="G107" s="134"/>
      <c r="H107" s="11" t="s">
        <v>621</v>
      </c>
      <c r="I107" s="14">
        <v>1.33</v>
      </c>
      <c r="J107" s="109">
        <f t="shared" si="1"/>
        <v>19.950000000000003</v>
      </c>
      <c r="K107" s="115"/>
    </row>
    <row r="108" spans="1:11" ht="24">
      <c r="A108" s="114"/>
      <c r="B108" s="107">
        <v>10</v>
      </c>
      <c r="C108" s="10" t="s">
        <v>619</v>
      </c>
      <c r="D108" s="118" t="s">
        <v>1124</v>
      </c>
      <c r="E108" s="118" t="s">
        <v>26</v>
      </c>
      <c r="F108" s="133" t="s">
        <v>310</v>
      </c>
      <c r="G108" s="134"/>
      <c r="H108" s="11" t="s">
        <v>621</v>
      </c>
      <c r="I108" s="14">
        <v>1.33</v>
      </c>
      <c r="J108" s="109">
        <f t="shared" si="1"/>
        <v>13.3</v>
      </c>
      <c r="K108" s="115"/>
    </row>
    <row r="109" spans="1:11" ht="24">
      <c r="A109" s="114"/>
      <c r="B109" s="107">
        <v>5</v>
      </c>
      <c r="C109" s="10" t="s">
        <v>619</v>
      </c>
      <c r="D109" s="118" t="s">
        <v>1125</v>
      </c>
      <c r="E109" s="118" t="s">
        <v>26</v>
      </c>
      <c r="F109" s="133" t="s">
        <v>269</v>
      </c>
      <c r="G109" s="134"/>
      <c r="H109" s="11" t="s">
        <v>621</v>
      </c>
      <c r="I109" s="14">
        <v>1.33</v>
      </c>
      <c r="J109" s="109">
        <f t="shared" si="1"/>
        <v>6.65</v>
      </c>
      <c r="K109" s="115"/>
    </row>
    <row r="110" spans="1:11" ht="24">
      <c r="A110" s="114"/>
      <c r="B110" s="107">
        <v>10</v>
      </c>
      <c r="C110" s="10" t="s">
        <v>619</v>
      </c>
      <c r="D110" s="118" t="s">
        <v>1126</v>
      </c>
      <c r="E110" s="118" t="s">
        <v>26</v>
      </c>
      <c r="F110" s="133" t="s">
        <v>311</v>
      </c>
      <c r="G110" s="134"/>
      <c r="H110" s="11" t="s">
        <v>621</v>
      </c>
      <c r="I110" s="14">
        <v>1.33</v>
      </c>
      <c r="J110" s="109">
        <f t="shared" si="1"/>
        <v>13.3</v>
      </c>
      <c r="K110" s="115"/>
    </row>
    <row r="111" spans="1:11" ht="24">
      <c r="A111" s="114"/>
      <c r="B111" s="107">
        <v>4</v>
      </c>
      <c r="C111" s="10" t="s">
        <v>754</v>
      </c>
      <c r="D111" s="118" t="s">
        <v>1127</v>
      </c>
      <c r="E111" s="118" t="s">
        <v>23</v>
      </c>
      <c r="F111" s="133" t="s">
        <v>273</v>
      </c>
      <c r="G111" s="134"/>
      <c r="H111" s="11" t="s">
        <v>755</v>
      </c>
      <c r="I111" s="14">
        <v>0.99</v>
      </c>
      <c r="J111" s="109">
        <f t="shared" si="1"/>
        <v>3.96</v>
      </c>
      <c r="K111" s="115"/>
    </row>
    <row r="112" spans="1:11" ht="24">
      <c r="A112" s="114"/>
      <c r="B112" s="107">
        <v>4</v>
      </c>
      <c r="C112" s="10" t="s">
        <v>754</v>
      </c>
      <c r="D112" s="118" t="s">
        <v>1128</v>
      </c>
      <c r="E112" s="118" t="s">
        <v>23</v>
      </c>
      <c r="F112" s="133" t="s">
        <v>673</v>
      </c>
      <c r="G112" s="134"/>
      <c r="H112" s="11" t="s">
        <v>755</v>
      </c>
      <c r="I112" s="14">
        <v>0.99</v>
      </c>
      <c r="J112" s="109">
        <f t="shared" si="1"/>
        <v>3.96</v>
      </c>
      <c r="K112" s="115"/>
    </row>
    <row r="113" spans="1:11" ht="24">
      <c r="A113" s="114"/>
      <c r="B113" s="107">
        <v>6</v>
      </c>
      <c r="C113" s="10" t="s">
        <v>754</v>
      </c>
      <c r="D113" s="118" t="s">
        <v>1129</v>
      </c>
      <c r="E113" s="118" t="s">
        <v>23</v>
      </c>
      <c r="F113" s="133" t="s">
        <v>272</v>
      </c>
      <c r="G113" s="134"/>
      <c r="H113" s="11" t="s">
        <v>755</v>
      </c>
      <c r="I113" s="14">
        <v>0.99</v>
      </c>
      <c r="J113" s="109">
        <f t="shared" si="1"/>
        <v>5.9399999999999995</v>
      </c>
      <c r="K113" s="115"/>
    </row>
    <row r="114" spans="1:11" ht="24">
      <c r="A114" s="114"/>
      <c r="B114" s="107">
        <v>4</v>
      </c>
      <c r="C114" s="10" t="s">
        <v>754</v>
      </c>
      <c r="D114" s="118" t="s">
        <v>1130</v>
      </c>
      <c r="E114" s="118" t="s">
        <v>23</v>
      </c>
      <c r="F114" s="133" t="s">
        <v>736</v>
      </c>
      <c r="G114" s="134"/>
      <c r="H114" s="11" t="s">
        <v>755</v>
      </c>
      <c r="I114" s="14">
        <v>0.99</v>
      </c>
      <c r="J114" s="109">
        <f t="shared" si="1"/>
        <v>3.96</v>
      </c>
      <c r="K114" s="115"/>
    </row>
    <row r="115" spans="1:11" ht="24">
      <c r="A115" s="114"/>
      <c r="B115" s="107">
        <v>6</v>
      </c>
      <c r="C115" s="10" t="s">
        <v>754</v>
      </c>
      <c r="D115" s="118" t="s">
        <v>1131</v>
      </c>
      <c r="E115" s="118" t="s">
        <v>25</v>
      </c>
      <c r="F115" s="133" t="s">
        <v>273</v>
      </c>
      <c r="G115" s="134"/>
      <c r="H115" s="11" t="s">
        <v>755</v>
      </c>
      <c r="I115" s="14">
        <v>0.99</v>
      </c>
      <c r="J115" s="109">
        <f t="shared" si="1"/>
        <v>5.9399999999999995</v>
      </c>
      <c r="K115" s="115"/>
    </row>
    <row r="116" spans="1:11" ht="24">
      <c r="A116" s="114"/>
      <c r="B116" s="107">
        <v>6</v>
      </c>
      <c r="C116" s="10" t="s">
        <v>754</v>
      </c>
      <c r="D116" s="118" t="s">
        <v>1132</v>
      </c>
      <c r="E116" s="118" t="s">
        <v>25</v>
      </c>
      <c r="F116" s="133" t="s">
        <v>271</v>
      </c>
      <c r="G116" s="134"/>
      <c r="H116" s="11" t="s">
        <v>755</v>
      </c>
      <c r="I116" s="14">
        <v>0.99</v>
      </c>
      <c r="J116" s="109">
        <f t="shared" si="1"/>
        <v>5.9399999999999995</v>
      </c>
      <c r="K116" s="115"/>
    </row>
    <row r="117" spans="1:11" ht="24">
      <c r="A117" s="114"/>
      <c r="B117" s="107">
        <v>6</v>
      </c>
      <c r="C117" s="10" t="s">
        <v>754</v>
      </c>
      <c r="D117" s="118" t="s">
        <v>1133</v>
      </c>
      <c r="E117" s="118" t="s">
        <v>25</v>
      </c>
      <c r="F117" s="133" t="s">
        <v>272</v>
      </c>
      <c r="G117" s="134"/>
      <c r="H117" s="11" t="s">
        <v>755</v>
      </c>
      <c r="I117" s="14">
        <v>0.99</v>
      </c>
      <c r="J117" s="109">
        <f t="shared" si="1"/>
        <v>5.9399999999999995</v>
      </c>
      <c r="K117" s="115"/>
    </row>
    <row r="118" spans="1:11" ht="24">
      <c r="A118" s="114"/>
      <c r="B118" s="107">
        <v>4</v>
      </c>
      <c r="C118" s="10" t="s">
        <v>754</v>
      </c>
      <c r="D118" s="118" t="s">
        <v>1134</v>
      </c>
      <c r="E118" s="118" t="s">
        <v>25</v>
      </c>
      <c r="F118" s="133" t="s">
        <v>736</v>
      </c>
      <c r="G118" s="134"/>
      <c r="H118" s="11" t="s">
        <v>755</v>
      </c>
      <c r="I118" s="14">
        <v>0.99</v>
      </c>
      <c r="J118" s="109">
        <f t="shared" si="1"/>
        <v>3.96</v>
      </c>
      <c r="K118" s="115"/>
    </row>
    <row r="119" spans="1:11" ht="24">
      <c r="A119" s="114"/>
      <c r="B119" s="107">
        <v>6</v>
      </c>
      <c r="C119" s="10" t="s">
        <v>754</v>
      </c>
      <c r="D119" s="118" t="s">
        <v>1135</v>
      </c>
      <c r="E119" s="118" t="s">
        <v>26</v>
      </c>
      <c r="F119" s="133" t="s">
        <v>273</v>
      </c>
      <c r="G119" s="134"/>
      <c r="H119" s="11" t="s">
        <v>755</v>
      </c>
      <c r="I119" s="14">
        <v>0.99</v>
      </c>
      <c r="J119" s="109">
        <f t="shared" si="1"/>
        <v>5.9399999999999995</v>
      </c>
      <c r="K119" s="115"/>
    </row>
    <row r="120" spans="1:11" ht="24">
      <c r="A120" s="114"/>
      <c r="B120" s="107">
        <v>4</v>
      </c>
      <c r="C120" s="10" t="s">
        <v>754</v>
      </c>
      <c r="D120" s="118" t="s">
        <v>1136</v>
      </c>
      <c r="E120" s="118" t="s">
        <v>26</v>
      </c>
      <c r="F120" s="133" t="s">
        <v>673</v>
      </c>
      <c r="G120" s="134"/>
      <c r="H120" s="11" t="s">
        <v>755</v>
      </c>
      <c r="I120" s="14">
        <v>0.99</v>
      </c>
      <c r="J120" s="109">
        <f t="shared" si="1"/>
        <v>3.96</v>
      </c>
      <c r="K120" s="115"/>
    </row>
    <row r="121" spans="1:11" ht="24">
      <c r="A121" s="114"/>
      <c r="B121" s="107">
        <v>6</v>
      </c>
      <c r="C121" s="10" t="s">
        <v>754</v>
      </c>
      <c r="D121" s="118" t="s">
        <v>1137</v>
      </c>
      <c r="E121" s="118" t="s">
        <v>26</v>
      </c>
      <c r="F121" s="133" t="s">
        <v>272</v>
      </c>
      <c r="G121" s="134"/>
      <c r="H121" s="11" t="s">
        <v>755</v>
      </c>
      <c r="I121" s="14">
        <v>0.99</v>
      </c>
      <c r="J121" s="109">
        <f t="shared" si="1"/>
        <v>5.9399999999999995</v>
      </c>
      <c r="K121" s="115"/>
    </row>
    <row r="122" spans="1:11" ht="24">
      <c r="A122" s="114"/>
      <c r="B122" s="107">
        <v>4</v>
      </c>
      <c r="C122" s="10" t="s">
        <v>754</v>
      </c>
      <c r="D122" s="118" t="s">
        <v>1138</v>
      </c>
      <c r="E122" s="118" t="s">
        <v>26</v>
      </c>
      <c r="F122" s="133" t="s">
        <v>736</v>
      </c>
      <c r="G122" s="134"/>
      <c r="H122" s="11" t="s">
        <v>755</v>
      </c>
      <c r="I122" s="14">
        <v>0.99</v>
      </c>
      <c r="J122" s="109">
        <f t="shared" si="1"/>
        <v>3.96</v>
      </c>
      <c r="K122" s="115"/>
    </row>
    <row r="123" spans="1:11" ht="24">
      <c r="A123" s="114"/>
      <c r="B123" s="107">
        <v>4</v>
      </c>
      <c r="C123" s="10" t="s">
        <v>754</v>
      </c>
      <c r="D123" s="118" t="s">
        <v>1139</v>
      </c>
      <c r="E123" s="118" t="s">
        <v>27</v>
      </c>
      <c r="F123" s="133" t="s">
        <v>273</v>
      </c>
      <c r="G123" s="134"/>
      <c r="H123" s="11" t="s">
        <v>755</v>
      </c>
      <c r="I123" s="14">
        <v>0.99</v>
      </c>
      <c r="J123" s="109">
        <f t="shared" si="1"/>
        <v>3.96</v>
      </c>
      <c r="K123" s="115"/>
    </row>
    <row r="124" spans="1:11" ht="24">
      <c r="A124" s="114"/>
      <c r="B124" s="107">
        <v>6</v>
      </c>
      <c r="C124" s="10" t="s">
        <v>754</v>
      </c>
      <c r="D124" s="118" t="s">
        <v>1140</v>
      </c>
      <c r="E124" s="118" t="s">
        <v>27</v>
      </c>
      <c r="F124" s="133" t="s">
        <v>736</v>
      </c>
      <c r="G124" s="134"/>
      <c r="H124" s="11" t="s">
        <v>755</v>
      </c>
      <c r="I124" s="14">
        <v>0.99</v>
      </c>
      <c r="J124" s="109">
        <f t="shared" si="1"/>
        <v>5.9399999999999995</v>
      </c>
      <c r="K124" s="115"/>
    </row>
    <row r="125" spans="1:11" ht="48">
      <c r="A125" s="114"/>
      <c r="B125" s="107">
        <v>1</v>
      </c>
      <c r="C125" s="10" t="s">
        <v>756</v>
      </c>
      <c r="D125" s="118" t="s">
        <v>1141</v>
      </c>
      <c r="E125" s="118" t="s">
        <v>26</v>
      </c>
      <c r="F125" s="133" t="s">
        <v>348</v>
      </c>
      <c r="G125" s="134"/>
      <c r="H125" s="11" t="s">
        <v>757</v>
      </c>
      <c r="I125" s="14">
        <v>5.66</v>
      </c>
      <c r="J125" s="109">
        <f t="shared" si="1"/>
        <v>5.66</v>
      </c>
      <c r="K125" s="115"/>
    </row>
    <row r="126" spans="1:11" ht="48">
      <c r="A126" s="114"/>
      <c r="B126" s="107">
        <v>1</v>
      </c>
      <c r="C126" s="10" t="s">
        <v>756</v>
      </c>
      <c r="D126" s="118" t="s">
        <v>1142</v>
      </c>
      <c r="E126" s="118" t="s">
        <v>26</v>
      </c>
      <c r="F126" s="133" t="s">
        <v>528</v>
      </c>
      <c r="G126" s="134"/>
      <c r="H126" s="11" t="s">
        <v>757</v>
      </c>
      <c r="I126" s="14">
        <v>5.66</v>
      </c>
      <c r="J126" s="109">
        <f t="shared" si="1"/>
        <v>5.66</v>
      </c>
      <c r="K126" s="115"/>
    </row>
    <row r="127" spans="1:11" ht="36">
      <c r="A127" s="114"/>
      <c r="B127" s="107">
        <v>1</v>
      </c>
      <c r="C127" s="10" t="s">
        <v>758</v>
      </c>
      <c r="D127" s="118" t="s">
        <v>1143</v>
      </c>
      <c r="E127" s="118" t="s">
        <v>25</v>
      </c>
      <c r="F127" s="133" t="s">
        <v>348</v>
      </c>
      <c r="G127" s="134"/>
      <c r="H127" s="11" t="s">
        <v>759</v>
      </c>
      <c r="I127" s="14">
        <v>6</v>
      </c>
      <c r="J127" s="109">
        <f t="shared" si="1"/>
        <v>6</v>
      </c>
      <c r="K127" s="115"/>
    </row>
    <row r="128" spans="1:11" ht="36">
      <c r="A128" s="114"/>
      <c r="B128" s="107">
        <v>1</v>
      </c>
      <c r="C128" s="10" t="s">
        <v>758</v>
      </c>
      <c r="D128" s="118" t="s">
        <v>1144</v>
      </c>
      <c r="E128" s="118" t="s">
        <v>25</v>
      </c>
      <c r="F128" s="133" t="s">
        <v>528</v>
      </c>
      <c r="G128" s="134"/>
      <c r="H128" s="11" t="s">
        <v>759</v>
      </c>
      <c r="I128" s="14">
        <v>6</v>
      </c>
      <c r="J128" s="109">
        <f t="shared" si="1"/>
        <v>6</v>
      </c>
      <c r="K128" s="115"/>
    </row>
    <row r="129" spans="1:11" ht="36">
      <c r="A129" s="114"/>
      <c r="B129" s="107">
        <v>5</v>
      </c>
      <c r="C129" s="10" t="s">
        <v>760</v>
      </c>
      <c r="D129" s="118" t="s">
        <v>1145</v>
      </c>
      <c r="E129" s="118" t="s">
        <v>761</v>
      </c>
      <c r="F129" s="133"/>
      <c r="G129" s="134"/>
      <c r="H129" s="11" t="s">
        <v>1020</v>
      </c>
      <c r="I129" s="14">
        <v>2.17</v>
      </c>
      <c r="J129" s="109">
        <f t="shared" si="1"/>
        <v>10.85</v>
      </c>
      <c r="K129" s="115"/>
    </row>
    <row r="130" spans="1:11" ht="36">
      <c r="A130" s="114"/>
      <c r="B130" s="107">
        <v>5</v>
      </c>
      <c r="C130" s="10" t="s">
        <v>760</v>
      </c>
      <c r="D130" s="118" t="s">
        <v>1146</v>
      </c>
      <c r="E130" s="118" t="s">
        <v>762</v>
      </c>
      <c r="F130" s="133"/>
      <c r="G130" s="134"/>
      <c r="H130" s="11" t="s">
        <v>1020</v>
      </c>
      <c r="I130" s="14">
        <v>2.17</v>
      </c>
      <c r="J130" s="109">
        <f t="shared" si="1"/>
        <v>10.85</v>
      </c>
      <c r="K130" s="115"/>
    </row>
    <row r="131" spans="1:11" ht="36">
      <c r="A131" s="114"/>
      <c r="B131" s="107">
        <v>5</v>
      </c>
      <c r="C131" s="10" t="s">
        <v>760</v>
      </c>
      <c r="D131" s="118" t="s">
        <v>1147</v>
      </c>
      <c r="E131" s="118" t="s">
        <v>763</v>
      </c>
      <c r="F131" s="133"/>
      <c r="G131" s="134"/>
      <c r="H131" s="11" t="s">
        <v>1020</v>
      </c>
      <c r="I131" s="14">
        <v>2.17</v>
      </c>
      <c r="J131" s="109">
        <f t="shared" si="1"/>
        <v>10.85</v>
      </c>
      <c r="K131" s="115"/>
    </row>
    <row r="132" spans="1:11" ht="36">
      <c r="A132" s="114"/>
      <c r="B132" s="107">
        <v>20</v>
      </c>
      <c r="C132" s="10" t="s">
        <v>760</v>
      </c>
      <c r="D132" s="118" t="s">
        <v>1148</v>
      </c>
      <c r="E132" s="118" t="s">
        <v>764</v>
      </c>
      <c r="F132" s="133"/>
      <c r="G132" s="134"/>
      <c r="H132" s="11" t="s">
        <v>1020</v>
      </c>
      <c r="I132" s="14">
        <v>2.17</v>
      </c>
      <c r="J132" s="109">
        <f t="shared" si="1"/>
        <v>43.4</v>
      </c>
      <c r="K132" s="115"/>
    </row>
    <row r="133" spans="1:11" ht="36">
      <c r="A133" s="114"/>
      <c r="B133" s="107">
        <v>5</v>
      </c>
      <c r="C133" s="10" t="s">
        <v>760</v>
      </c>
      <c r="D133" s="118" t="s">
        <v>1149</v>
      </c>
      <c r="E133" s="118" t="s">
        <v>765</v>
      </c>
      <c r="F133" s="133"/>
      <c r="G133" s="134"/>
      <c r="H133" s="11" t="s">
        <v>1020</v>
      </c>
      <c r="I133" s="14">
        <v>2.17</v>
      </c>
      <c r="J133" s="109">
        <f t="shared" si="1"/>
        <v>10.85</v>
      </c>
      <c r="K133" s="115"/>
    </row>
    <row r="134" spans="1:11" ht="36">
      <c r="A134" s="114"/>
      <c r="B134" s="107">
        <v>10</v>
      </c>
      <c r="C134" s="10" t="s">
        <v>760</v>
      </c>
      <c r="D134" s="118" t="s">
        <v>1150</v>
      </c>
      <c r="E134" s="118" t="s">
        <v>766</v>
      </c>
      <c r="F134" s="133"/>
      <c r="G134" s="134"/>
      <c r="H134" s="11" t="s">
        <v>1020</v>
      </c>
      <c r="I134" s="14">
        <v>2.17</v>
      </c>
      <c r="J134" s="109">
        <f t="shared" si="1"/>
        <v>21.7</v>
      </c>
      <c r="K134" s="115"/>
    </row>
    <row r="135" spans="1:11" ht="36">
      <c r="A135" s="114"/>
      <c r="B135" s="107">
        <v>5</v>
      </c>
      <c r="C135" s="10" t="s">
        <v>760</v>
      </c>
      <c r="D135" s="118" t="s">
        <v>1151</v>
      </c>
      <c r="E135" s="118" t="s">
        <v>767</v>
      </c>
      <c r="F135" s="133"/>
      <c r="G135" s="134"/>
      <c r="H135" s="11" t="s">
        <v>1020</v>
      </c>
      <c r="I135" s="14">
        <v>2.17</v>
      </c>
      <c r="J135" s="109">
        <f t="shared" si="1"/>
        <v>10.85</v>
      </c>
      <c r="K135" s="115"/>
    </row>
    <row r="136" spans="1:11" ht="24">
      <c r="A136" s="114"/>
      <c r="B136" s="107">
        <v>6</v>
      </c>
      <c r="C136" s="10" t="s">
        <v>768</v>
      </c>
      <c r="D136" s="118" t="s">
        <v>1152</v>
      </c>
      <c r="E136" s="118" t="s">
        <v>25</v>
      </c>
      <c r="F136" s="133" t="s">
        <v>273</v>
      </c>
      <c r="G136" s="134"/>
      <c r="H136" s="11" t="s">
        <v>769</v>
      </c>
      <c r="I136" s="14">
        <v>0.99</v>
      </c>
      <c r="J136" s="109">
        <f t="shared" si="1"/>
        <v>5.9399999999999995</v>
      </c>
      <c r="K136" s="115"/>
    </row>
    <row r="137" spans="1:11" ht="24">
      <c r="A137" s="114"/>
      <c r="B137" s="107">
        <v>3</v>
      </c>
      <c r="C137" s="10" t="s">
        <v>768</v>
      </c>
      <c r="D137" s="118" t="s">
        <v>1153</v>
      </c>
      <c r="E137" s="118" t="s">
        <v>25</v>
      </c>
      <c r="F137" s="133" t="s">
        <v>673</v>
      </c>
      <c r="G137" s="134"/>
      <c r="H137" s="11" t="s">
        <v>769</v>
      </c>
      <c r="I137" s="14">
        <v>0.99</v>
      </c>
      <c r="J137" s="109">
        <f t="shared" si="1"/>
        <v>2.9699999999999998</v>
      </c>
      <c r="K137" s="115"/>
    </row>
    <row r="138" spans="1:11" ht="24">
      <c r="A138" s="114"/>
      <c r="B138" s="107">
        <v>4</v>
      </c>
      <c r="C138" s="10" t="s">
        <v>768</v>
      </c>
      <c r="D138" s="118" t="s">
        <v>1154</v>
      </c>
      <c r="E138" s="118" t="s">
        <v>25</v>
      </c>
      <c r="F138" s="133" t="s">
        <v>271</v>
      </c>
      <c r="G138" s="134"/>
      <c r="H138" s="11" t="s">
        <v>769</v>
      </c>
      <c r="I138" s="14">
        <v>0.99</v>
      </c>
      <c r="J138" s="109">
        <f t="shared" si="1"/>
        <v>3.96</v>
      </c>
      <c r="K138" s="115"/>
    </row>
    <row r="139" spans="1:11" ht="24">
      <c r="A139" s="114"/>
      <c r="B139" s="107">
        <v>6</v>
      </c>
      <c r="C139" s="10" t="s">
        <v>768</v>
      </c>
      <c r="D139" s="118" t="s">
        <v>1155</v>
      </c>
      <c r="E139" s="118" t="s">
        <v>25</v>
      </c>
      <c r="F139" s="133" t="s">
        <v>272</v>
      </c>
      <c r="G139" s="134"/>
      <c r="H139" s="11" t="s">
        <v>769</v>
      </c>
      <c r="I139" s="14">
        <v>0.99</v>
      </c>
      <c r="J139" s="109">
        <f t="shared" si="1"/>
        <v>5.9399999999999995</v>
      </c>
      <c r="K139" s="115"/>
    </row>
    <row r="140" spans="1:11" ht="24">
      <c r="A140" s="114"/>
      <c r="B140" s="107">
        <v>6</v>
      </c>
      <c r="C140" s="10" t="s">
        <v>768</v>
      </c>
      <c r="D140" s="118" t="s">
        <v>1156</v>
      </c>
      <c r="E140" s="118" t="s">
        <v>26</v>
      </c>
      <c r="F140" s="133" t="s">
        <v>273</v>
      </c>
      <c r="G140" s="134"/>
      <c r="H140" s="11" t="s">
        <v>769</v>
      </c>
      <c r="I140" s="14">
        <v>0.99</v>
      </c>
      <c r="J140" s="109">
        <f t="shared" si="1"/>
        <v>5.9399999999999995</v>
      </c>
      <c r="K140" s="115"/>
    </row>
    <row r="141" spans="1:11" ht="24">
      <c r="A141" s="114"/>
      <c r="B141" s="107">
        <v>6</v>
      </c>
      <c r="C141" s="10" t="s">
        <v>768</v>
      </c>
      <c r="D141" s="118" t="s">
        <v>1157</v>
      </c>
      <c r="E141" s="118" t="s">
        <v>26</v>
      </c>
      <c r="F141" s="133" t="s">
        <v>673</v>
      </c>
      <c r="G141" s="134"/>
      <c r="H141" s="11" t="s">
        <v>769</v>
      </c>
      <c r="I141" s="14">
        <v>0.99</v>
      </c>
      <c r="J141" s="109">
        <f t="shared" si="1"/>
        <v>5.9399999999999995</v>
      </c>
      <c r="K141" s="115"/>
    </row>
    <row r="142" spans="1:11" ht="24">
      <c r="A142" s="114"/>
      <c r="B142" s="107">
        <v>3</v>
      </c>
      <c r="C142" s="10" t="s">
        <v>768</v>
      </c>
      <c r="D142" s="118" t="s">
        <v>1158</v>
      </c>
      <c r="E142" s="118" t="s">
        <v>26</v>
      </c>
      <c r="F142" s="133" t="s">
        <v>271</v>
      </c>
      <c r="G142" s="134"/>
      <c r="H142" s="11" t="s">
        <v>769</v>
      </c>
      <c r="I142" s="14">
        <v>0.99</v>
      </c>
      <c r="J142" s="109">
        <f t="shared" si="1"/>
        <v>2.9699999999999998</v>
      </c>
      <c r="K142" s="115"/>
    </row>
    <row r="143" spans="1:11" ht="24">
      <c r="A143" s="114"/>
      <c r="B143" s="107">
        <v>3</v>
      </c>
      <c r="C143" s="10" t="s">
        <v>768</v>
      </c>
      <c r="D143" s="118" t="s">
        <v>1159</v>
      </c>
      <c r="E143" s="118" t="s">
        <v>26</v>
      </c>
      <c r="F143" s="133" t="s">
        <v>272</v>
      </c>
      <c r="G143" s="134"/>
      <c r="H143" s="11" t="s">
        <v>769</v>
      </c>
      <c r="I143" s="14">
        <v>0.99</v>
      </c>
      <c r="J143" s="109">
        <f t="shared" si="1"/>
        <v>2.9699999999999998</v>
      </c>
      <c r="K143" s="115"/>
    </row>
    <row r="144" spans="1:11" ht="24">
      <c r="A144" s="114"/>
      <c r="B144" s="107">
        <v>6</v>
      </c>
      <c r="C144" s="10" t="s">
        <v>768</v>
      </c>
      <c r="D144" s="118" t="s">
        <v>1160</v>
      </c>
      <c r="E144" s="118" t="s">
        <v>27</v>
      </c>
      <c r="F144" s="133" t="s">
        <v>273</v>
      </c>
      <c r="G144" s="134"/>
      <c r="H144" s="11" t="s">
        <v>769</v>
      </c>
      <c r="I144" s="14">
        <v>0.99</v>
      </c>
      <c r="J144" s="109">
        <f t="shared" si="1"/>
        <v>5.9399999999999995</v>
      </c>
      <c r="K144" s="115"/>
    </row>
    <row r="145" spans="1:11" ht="24">
      <c r="A145" s="114"/>
      <c r="B145" s="107">
        <v>4</v>
      </c>
      <c r="C145" s="10" t="s">
        <v>770</v>
      </c>
      <c r="D145" s="118" t="s">
        <v>1161</v>
      </c>
      <c r="E145" s="118" t="s">
        <v>23</v>
      </c>
      <c r="F145" s="133" t="s">
        <v>272</v>
      </c>
      <c r="G145" s="134"/>
      <c r="H145" s="11" t="s">
        <v>771</v>
      </c>
      <c r="I145" s="14">
        <v>0.99</v>
      </c>
      <c r="J145" s="109">
        <f t="shared" si="1"/>
        <v>3.96</v>
      </c>
      <c r="K145" s="115"/>
    </row>
    <row r="146" spans="1:11" ht="24">
      <c r="A146" s="114"/>
      <c r="B146" s="107">
        <v>6</v>
      </c>
      <c r="C146" s="10" t="s">
        <v>770</v>
      </c>
      <c r="D146" s="118" t="s">
        <v>1162</v>
      </c>
      <c r="E146" s="118" t="s">
        <v>25</v>
      </c>
      <c r="F146" s="133" t="s">
        <v>273</v>
      </c>
      <c r="G146" s="134"/>
      <c r="H146" s="11" t="s">
        <v>771</v>
      </c>
      <c r="I146" s="14">
        <v>0.99</v>
      </c>
      <c r="J146" s="109">
        <f t="shared" si="1"/>
        <v>5.9399999999999995</v>
      </c>
      <c r="K146" s="115"/>
    </row>
    <row r="147" spans="1:11" ht="24">
      <c r="A147" s="114"/>
      <c r="B147" s="107">
        <v>4</v>
      </c>
      <c r="C147" s="10" t="s">
        <v>770</v>
      </c>
      <c r="D147" s="118" t="s">
        <v>1163</v>
      </c>
      <c r="E147" s="118" t="s">
        <v>25</v>
      </c>
      <c r="F147" s="133" t="s">
        <v>272</v>
      </c>
      <c r="G147" s="134"/>
      <c r="H147" s="11" t="s">
        <v>771</v>
      </c>
      <c r="I147" s="14">
        <v>0.99</v>
      </c>
      <c r="J147" s="109">
        <f t="shared" si="1"/>
        <v>3.96</v>
      </c>
      <c r="K147" s="115"/>
    </row>
    <row r="148" spans="1:11" ht="24">
      <c r="A148" s="114"/>
      <c r="B148" s="107">
        <v>4</v>
      </c>
      <c r="C148" s="10" t="s">
        <v>770</v>
      </c>
      <c r="D148" s="118" t="s">
        <v>1164</v>
      </c>
      <c r="E148" s="118" t="s">
        <v>25</v>
      </c>
      <c r="F148" s="133" t="s">
        <v>736</v>
      </c>
      <c r="G148" s="134"/>
      <c r="H148" s="11" t="s">
        <v>771</v>
      </c>
      <c r="I148" s="14">
        <v>0.99</v>
      </c>
      <c r="J148" s="109">
        <f t="shared" si="1"/>
        <v>3.96</v>
      </c>
      <c r="K148" s="115"/>
    </row>
    <row r="149" spans="1:11" ht="24">
      <c r="A149" s="114"/>
      <c r="B149" s="107">
        <v>6</v>
      </c>
      <c r="C149" s="10" t="s">
        <v>770</v>
      </c>
      <c r="D149" s="118" t="s">
        <v>1165</v>
      </c>
      <c r="E149" s="118" t="s">
        <v>26</v>
      </c>
      <c r="F149" s="133" t="s">
        <v>273</v>
      </c>
      <c r="G149" s="134"/>
      <c r="H149" s="11" t="s">
        <v>771</v>
      </c>
      <c r="I149" s="14">
        <v>0.99</v>
      </c>
      <c r="J149" s="109">
        <f t="shared" si="1"/>
        <v>5.9399999999999995</v>
      </c>
      <c r="K149" s="115"/>
    </row>
    <row r="150" spans="1:11" ht="24">
      <c r="A150" s="114"/>
      <c r="B150" s="107">
        <v>3</v>
      </c>
      <c r="C150" s="10" t="s">
        <v>770</v>
      </c>
      <c r="D150" s="118" t="s">
        <v>1166</v>
      </c>
      <c r="E150" s="118" t="s">
        <v>26</v>
      </c>
      <c r="F150" s="133" t="s">
        <v>271</v>
      </c>
      <c r="G150" s="134"/>
      <c r="H150" s="11" t="s">
        <v>771</v>
      </c>
      <c r="I150" s="14">
        <v>0.99</v>
      </c>
      <c r="J150" s="109">
        <f t="shared" ref="J150:J213" si="2">I150*B150</f>
        <v>2.9699999999999998</v>
      </c>
      <c r="K150" s="115"/>
    </row>
    <row r="151" spans="1:11" ht="24">
      <c r="A151" s="114"/>
      <c r="B151" s="107">
        <v>4</v>
      </c>
      <c r="C151" s="10" t="s">
        <v>770</v>
      </c>
      <c r="D151" s="118" t="s">
        <v>1167</v>
      </c>
      <c r="E151" s="118" t="s">
        <v>26</v>
      </c>
      <c r="F151" s="133" t="s">
        <v>272</v>
      </c>
      <c r="G151" s="134"/>
      <c r="H151" s="11" t="s">
        <v>771</v>
      </c>
      <c r="I151" s="14">
        <v>0.99</v>
      </c>
      <c r="J151" s="109">
        <f t="shared" si="2"/>
        <v>3.96</v>
      </c>
      <c r="K151" s="115"/>
    </row>
    <row r="152" spans="1:11" ht="24">
      <c r="A152" s="114"/>
      <c r="B152" s="107">
        <v>4</v>
      </c>
      <c r="C152" s="10" t="s">
        <v>770</v>
      </c>
      <c r="D152" s="118" t="s">
        <v>1168</v>
      </c>
      <c r="E152" s="118" t="s">
        <v>26</v>
      </c>
      <c r="F152" s="133" t="s">
        <v>736</v>
      </c>
      <c r="G152" s="134"/>
      <c r="H152" s="11" t="s">
        <v>771</v>
      </c>
      <c r="I152" s="14">
        <v>0.99</v>
      </c>
      <c r="J152" s="109">
        <f t="shared" si="2"/>
        <v>3.96</v>
      </c>
      <c r="K152" s="115"/>
    </row>
    <row r="153" spans="1:11">
      <c r="A153" s="114"/>
      <c r="B153" s="107">
        <v>2</v>
      </c>
      <c r="C153" s="10" t="s">
        <v>772</v>
      </c>
      <c r="D153" s="118" t="s">
        <v>1169</v>
      </c>
      <c r="E153" s="118" t="s">
        <v>773</v>
      </c>
      <c r="F153" s="133"/>
      <c r="G153" s="134"/>
      <c r="H153" s="11" t="s">
        <v>774</v>
      </c>
      <c r="I153" s="14">
        <v>2.4300000000000002</v>
      </c>
      <c r="J153" s="109">
        <f t="shared" si="2"/>
        <v>4.8600000000000003</v>
      </c>
      <c r="K153" s="115"/>
    </row>
    <row r="154" spans="1:11">
      <c r="A154" s="114"/>
      <c r="B154" s="107">
        <v>2</v>
      </c>
      <c r="C154" s="10" t="s">
        <v>775</v>
      </c>
      <c r="D154" s="118" t="s">
        <v>1170</v>
      </c>
      <c r="E154" s="118" t="s">
        <v>723</v>
      </c>
      <c r="F154" s="133"/>
      <c r="G154" s="134"/>
      <c r="H154" s="11" t="s">
        <v>776</v>
      </c>
      <c r="I154" s="14">
        <v>1.5</v>
      </c>
      <c r="J154" s="109">
        <f t="shared" si="2"/>
        <v>3</v>
      </c>
      <c r="K154" s="115"/>
    </row>
    <row r="155" spans="1:11">
      <c r="A155" s="114"/>
      <c r="B155" s="107">
        <v>2</v>
      </c>
      <c r="C155" s="10" t="s">
        <v>775</v>
      </c>
      <c r="D155" s="118" t="s">
        <v>1171</v>
      </c>
      <c r="E155" s="118" t="s">
        <v>773</v>
      </c>
      <c r="F155" s="133"/>
      <c r="G155" s="134"/>
      <c r="H155" s="11" t="s">
        <v>776</v>
      </c>
      <c r="I155" s="14">
        <v>2.0099999999999998</v>
      </c>
      <c r="J155" s="109">
        <f t="shared" si="2"/>
        <v>4.0199999999999996</v>
      </c>
      <c r="K155" s="115"/>
    </row>
    <row r="156" spans="1:11">
      <c r="A156" s="114"/>
      <c r="B156" s="107">
        <v>3</v>
      </c>
      <c r="C156" s="10" t="s">
        <v>777</v>
      </c>
      <c r="D156" s="118" t="s">
        <v>1172</v>
      </c>
      <c r="E156" s="118" t="s">
        <v>728</v>
      </c>
      <c r="F156" s="133"/>
      <c r="G156" s="134"/>
      <c r="H156" s="11" t="s">
        <v>778</v>
      </c>
      <c r="I156" s="14">
        <v>2.68</v>
      </c>
      <c r="J156" s="109">
        <f t="shared" si="2"/>
        <v>8.0400000000000009</v>
      </c>
      <c r="K156" s="115"/>
    </row>
    <row r="157" spans="1:11">
      <c r="A157" s="114"/>
      <c r="B157" s="107">
        <v>1</v>
      </c>
      <c r="C157" s="10" t="s">
        <v>777</v>
      </c>
      <c r="D157" s="118" t="s">
        <v>1173</v>
      </c>
      <c r="E157" s="118" t="s">
        <v>729</v>
      </c>
      <c r="F157" s="133"/>
      <c r="G157" s="134"/>
      <c r="H157" s="11" t="s">
        <v>778</v>
      </c>
      <c r="I157" s="14">
        <v>2.93</v>
      </c>
      <c r="J157" s="109">
        <f t="shared" si="2"/>
        <v>2.93</v>
      </c>
      <c r="K157" s="115"/>
    </row>
    <row r="158" spans="1:11">
      <c r="A158" s="114"/>
      <c r="B158" s="107">
        <v>2</v>
      </c>
      <c r="C158" s="10" t="s">
        <v>777</v>
      </c>
      <c r="D158" s="118" t="s">
        <v>1174</v>
      </c>
      <c r="E158" s="118" t="s">
        <v>773</v>
      </c>
      <c r="F158" s="133"/>
      <c r="G158" s="134"/>
      <c r="H158" s="11" t="s">
        <v>778</v>
      </c>
      <c r="I158" s="14">
        <v>3.35</v>
      </c>
      <c r="J158" s="109">
        <f t="shared" si="2"/>
        <v>6.7</v>
      </c>
      <c r="K158" s="115"/>
    </row>
    <row r="159" spans="1:11">
      <c r="A159" s="114"/>
      <c r="B159" s="107">
        <v>1</v>
      </c>
      <c r="C159" s="10" t="s">
        <v>777</v>
      </c>
      <c r="D159" s="118" t="s">
        <v>1175</v>
      </c>
      <c r="E159" s="118" t="s">
        <v>730</v>
      </c>
      <c r="F159" s="133"/>
      <c r="G159" s="134"/>
      <c r="H159" s="11" t="s">
        <v>778</v>
      </c>
      <c r="I159" s="14">
        <v>4.1100000000000003</v>
      </c>
      <c r="J159" s="109">
        <f t="shared" si="2"/>
        <v>4.1100000000000003</v>
      </c>
      <c r="K159" s="115"/>
    </row>
    <row r="160" spans="1:11">
      <c r="A160" s="114"/>
      <c r="B160" s="107">
        <v>1</v>
      </c>
      <c r="C160" s="10" t="s">
        <v>777</v>
      </c>
      <c r="D160" s="118" t="s">
        <v>1176</v>
      </c>
      <c r="E160" s="118" t="s">
        <v>779</v>
      </c>
      <c r="F160" s="133"/>
      <c r="G160" s="134"/>
      <c r="H160" s="11" t="s">
        <v>778</v>
      </c>
      <c r="I160" s="14">
        <v>4.7</v>
      </c>
      <c r="J160" s="109">
        <f t="shared" si="2"/>
        <v>4.7</v>
      </c>
      <c r="K160" s="115"/>
    </row>
    <row r="161" spans="1:11">
      <c r="A161" s="114"/>
      <c r="B161" s="107">
        <v>2</v>
      </c>
      <c r="C161" s="10" t="s">
        <v>780</v>
      </c>
      <c r="D161" s="118" t="s">
        <v>1177</v>
      </c>
      <c r="E161" s="118" t="s">
        <v>728</v>
      </c>
      <c r="F161" s="133" t="s">
        <v>273</v>
      </c>
      <c r="G161" s="134"/>
      <c r="H161" s="11" t="s">
        <v>781</v>
      </c>
      <c r="I161" s="14">
        <v>4.87</v>
      </c>
      <c r="J161" s="109">
        <f t="shared" si="2"/>
        <v>9.74</v>
      </c>
      <c r="K161" s="115"/>
    </row>
    <row r="162" spans="1:11">
      <c r="A162" s="114"/>
      <c r="B162" s="107">
        <v>2</v>
      </c>
      <c r="C162" s="10" t="s">
        <v>780</v>
      </c>
      <c r="D162" s="118" t="s">
        <v>1178</v>
      </c>
      <c r="E162" s="118" t="s">
        <v>773</v>
      </c>
      <c r="F162" s="133" t="s">
        <v>273</v>
      </c>
      <c r="G162" s="134"/>
      <c r="H162" s="11" t="s">
        <v>781</v>
      </c>
      <c r="I162" s="14">
        <v>5.63</v>
      </c>
      <c r="J162" s="109">
        <f t="shared" si="2"/>
        <v>11.26</v>
      </c>
      <c r="K162" s="115"/>
    </row>
    <row r="163" spans="1:11">
      <c r="A163" s="114"/>
      <c r="B163" s="107">
        <v>2</v>
      </c>
      <c r="C163" s="10" t="s">
        <v>780</v>
      </c>
      <c r="D163" s="118" t="s">
        <v>1179</v>
      </c>
      <c r="E163" s="118" t="s">
        <v>782</v>
      </c>
      <c r="F163" s="133" t="s">
        <v>273</v>
      </c>
      <c r="G163" s="134"/>
      <c r="H163" s="11" t="s">
        <v>781</v>
      </c>
      <c r="I163" s="14">
        <v>6.13</v>
      </c>
      <c r="J163" s="109">
        <f t="shared" si="2"/>
        <v>12.26</v>
      </c>
      <c r="K163" s="115"/>
    </row>
    <row r="164" spans="1:11">
      <c r="A164" s="114"/>
      <c r="B164" s="107">
        <v>1</v>
      </c>
      <c r="C164" s="10" t="s">
        <v>780</v>
      </c>
      <c r="D164" s="118" t="s">
        <v>1180</v>
      </c>
      <c r="E164" s="118" t="s">
        <v>779</v>
      </c>
      <c r="F164" s="133" t="s">
        <v>273</v>
      </c>
      <c r="G164" s="134"/>
      <c r="H164" s="11" t="s">
        <v>781</v>
      </c>
      <c r="I164" s="14">
        <v>6.89</v>
      </c>
      <c r="J164" s="109">
        <f t="shared" si="2"/>
        <v>6.89</v>
      </c>
      <c r="K164" s="115"/>
    </row>
    <row r="165" spans="1:11">
      <c r="A165" s="114"/>
      <c r="B165" s="107">
        <v>1</v>
      </c>
      <c r="C165" s="10" t="s">
        <v>780</v>
      </c>
      <c r="D165" s="118" t="s">
        <v>1181</v>
      </c>
      <c r="E165" s="118" t="s">
        <v>783</v>
      </c>
      <c r="F165" s="133" t="s">
        <v>272</v>
      </c>
      <c r="G165" s="134"/>
      <c r="H165" s="11" t="s">
        <v>781</v>
      </c>
      <c r="I165" s="14">
        <v>8.75</v>
      </c>
      <c r="J165" s="109">
        <f t="shared" si="2"/>
        <v>8.75</v>
      </c>
      <c r="K165" s="115"/>
    </row>
    <row r="166" spans="1:11" ht="24">
      <c r="A166" s="114"/>
      <c r="B166" s="107">
        <v>4</v>
      </c>
      <c r="C166" s="10" t="s">
        <v>784</v>
      </c>
      <c r="D166" s="118" t="s">
        <v>1182</v>
      </c>
      <c r="E166" s="118" t="s">
        <v>25</v>
      </c>
      <c r="F166" s="133" t="s">
        <v>107</v>
      </c>
      <c r="G166" s="134"/>
      <c r="H166" s="11" t="s">
        <v>785</v>
      </c>
      <c r="I166" s="14">
        <v>4.03</v>
      </c>
      <c r="J166" s="109">
        <f t="shared" si="2"/>
        <v>16.12</v>
      </c>
      <c r="K166" s="115"/>
    </row>
    <row r="167" spans="1:11" ht="24">
      <c r="A167" s="114"/>
      <c r="B167" s="107">
        <v>4</v>
      </c>
      <c r="C167" s="10" t="s">
        <v>784</v>
      </c>
      <c r="D167" s="118" t="s">
        <v>1183</v>
      </c>
      <c r="E167" s="118" t="s">
        <v>25</v>
      </c>
      <c r="F167" s="133" t="s">
        <v>210</v>
      </c>
      <c r="G167" s="134"/>
      <c r="H167" s="11" t="s">
        <v>785</v>
      </c>
      <c r="I167" s="14">
        <v>4.03</v>
      </c>
      <c r="J167" s="109">
        <f t="shared" si="2"/>
        <v>16.12</v>
      </c>
      <c r="K167" s="115"/>
    </row>
    <row r="168" spans="1:11" ht="24">
      <c r="A168" s="114"/>
      <c r="B168" s="107">
        <v>2</v>
      </c>
      <c r="C168" s="10" t="s">
        <v>784</v>
      </c>
      <c r="D168" s="118" t="s">
        <v>1184</v>
      </c>
      <c r="E168" s="118" t="s">
        <v>25</v>
      </c>
      <c r="F168" s="133" t="s">
        <v>212</v>
      </c>
      <c r="G168" s="134"/>
      <c r="H168" s="11" t="s">
        <v>785</v>
      </c>
      <c r="I168" s="14">
        <v>4.03</v>
      </c>
      <c r="J168" s="109">
        <f t="shared" si="2"/>
        <v>8.06</v>
      </c>
      <c r="K168" s="115"/>
    </row>
    <row r="169" spans="1:11" ht="24">
      <c r="A169" s="114"/>
      <c r="B169" s="107">
        <v>2</v>
      </c>
      <c r="C169" s="10" t="s">
        <v>784</v>
      </c>
      <c r="D169" s="118" t="s">
        <v>1185</v>
      </c>
      <c r="E169" s="118" t="s">
        <v>25</v>
      </c>
      <c r="F169" s="133" t="s">
        <v>263</v>
      </c>
      <c r="G169" s="134"/>
      <c r="H169" s="11" t="s">
        <v>785</v>
      </c>
      <c r="I169" s="14">
        <v>4.03</v>
      </c>
      <c r="J169" s="109">
        <f t="shared" si="2"/>
        <v>8.06</v>
      </c>
      <c r="K169" s="115"/>
    </row>
    <row r="170" spans="1:11" ht="24">
      <c r="A170" s="114"/>
      <c r="B170" s="107">
        <v>2</v>
      </c>
      <c r="C170" s="10" t="s">
        <v>784</v>
      </c>
      <c r="D170" s="118" t="s">
        <v>1186</v>
      </c>
      <c r="E170" s="118" t="s">
        <v>25</v>
      </c>
      <c r="F170" s="133" t="s">
        <v>310</v>
      </c>
      <c r="G170" s="134"/>
      <c r="H170" s="11" t="s">
        <v>785</v>
      </c>
      <c r="I170" s="14">
        <v>4.03</v>
      </c>
      <c r="J170" s="109">
        <f t="shared" si="2"/>
        <v>8.06</v>
      </c>
      <c r="K170" s="115"/>
    </row>
    <row r="171" spans="1:11" ht="24">
      <c r="A171" s="114"/>
      <c r="B171" s="107">
        <v>4</v>
      </c>
      <c r="C171" s="10" t="s">
        <v>784</v>
      </c>
      <c r="D171" s="118" t="s">
        <v>1187</v>
      </c>
      <c r="E171" s="118" t="s">
        <v>26</v>
      </c>
      <c r="F171" s="133" t="s">
        <v>107</v>
      </c>
      <c r="G171" s="134"/>
      <c r="H171" s="11" t="s">
        <v>785</v>
      </c>
      <c r="I171" s="14">
        <v>4.03</v>
      </c>
      <c r="J171" s="109">
        <f t="shared" si="2"/>
        <v>16.12</v>
      </c>
      <c r="K171" s="115"/>
    </row>
    <row r="172" spans="1:11" ht="24">
      <c r="A172" s="114"/>
      <c r="B172" s="107">
        <v>3</v>
      </c>
      <c r="C172" s="10" t="s">
        <v>784</v>
      </c>
      <c r="D172" s="118" t="s">
        <v>1188</v>
      </c>
      <c r="E172" s="118" t="s">
        <v>26</v>
      </c>
      <c r="F172" s="133" t="s">
        <v>210</v>
      </c>
      <c r="G172" s="134"/>
      <c r="H172" s="11" t="s">
        <v>785</v>
      </c>
      <c r="I172" s="14">
        <v>4.03</v>
      </c>
      <c r="J172" s="109">
        <f t="shared" si="2"/>
        <v>12.09</v>
      </c>
      <c r="K172" s="115"/>
    </row>
    <row r="173" spans="1:11" ht="24">
      <c r="A173" s="114"/>
      <c r="B173" s="107">
        <v>4</v>
      </c>
      <c r="C173" s="10" t="s">
        <v>784</v>
      </c>
      <c r="D173" s="118" t="s">
        <v>1189</v>
      </c>
      <c r="E173" s="118" t="s">
        <v>26</v>
      </c>
      <c r="F173" s="133" t="s">
        <v>212</v>
      </c>
      <c r="G173" s="134"/>
      <c r="H173" s="11" t="s">
        <v>785</v>
      </c>
      <c r="I173" s="14">
        <v>4.03</v>
      </c>
      <c r="J173" s="109">
        <f t="shared" si="2"/>
        <v>16.12</v>
      </c>
      <c r="K173" s="115"/>
    </row>
    <row r="174" spans="1:11" ht="24">
      <c r="A174" s="114"/>
      <c r="B174" s="107">
        <v>3</v>
      </c>
      <c r="C174" s="10" t="s">
        <v>784</v>
      </c>
      <c r="D174" s="118" t="s">
        <v>1190</v>
      </c>
      <c r="E174" s="118" t="s">
        <v>26</v>
      </c>
      <c r="F174" s="133" t="s">
        <v>263</v>
      </c>
      <c r="G174" s="134"/>
      <c r="H174" s="11" t="s">
        <v>785</v>
      </c>
      <c r="I174" s="14">
        <v>4.03</v>
      </c>
      <c r="J174" s="109">
        <f t="shared" si="2"/>
        <v>12.09</v>
      </c>
      <c r="K174" s="115"/>
    </row>
    <row r="175" spans="1:11" ht="24">
      <c r="A175" s="114"/>
      <c r="B175" s="107">
        <v>2</v>
      </c>
      <c r="C175" s="10" t="s">
        <v>784</v>
      </c>
      <c r="D175" s="118" t="s">
        <v>1191</v>
      </c>
      <c r="E175" s="118" t="s">
        <v>26</v>
      </c>
      <c r="F175" s="133" t="s">
        <v>310</v>
      </c>
      <c r="G175" s="134"/>
      <c r="H175" s="11" t="s">
        <v>785</v>
      </c>
      <c r="I175" s="14">
        <v>4.03</v>
      </c>
      <c r="J175" s="109">
        <f t="shared" si="2"/>
        <v>8.06</v>
      </c>
      <c r="K175" s="115"/>
    </row>
    <row r="176" spans="1:11" ht="24">
      <c r="A176" s="114"/>
      <c r="B176" s="107">
        <v>4</v>
      </c>
      <c r="C176" s="10" t="s">
        <v>786</v>
      </c>
      <c r="D176" s="118" t="s">
        <v>1192</v>
      </c>
      <c r="E176" s="118" t="s">
        <v>25</v>
      </c>
      <c r="F176" s="133" t="s">
        <v>764</v>
      </c>
      <c r="G176" s="134"/>
      <c r="H176" s="11" t="s">
        <v>787</v>
      </c>
      <c r="I176" s="14">
        <v>4.79</v>
      </c>
      <c r="J176" s="109">
        <f t="shared" si="2"/>
        <v>19.16</v>
      </c>
      <c r="K176" s="115"/>
    </row>
    <row r="177" spans="1:11" ht="24">
      <c r="A177" s="114"/>
      <c r="B177" s="107">
        <v>2</v>
      </c>
      <c r="C177" s="10" t="s">
        <v>786</v>
      </c>
      <c r="D177" s="118" t="s">
        <v>1193</v>
      </c>
      <c r="E177" s="118" t="s">
        <v>26</v>
      </c>
      <c r="F177" s="133" t="s">
        <v>761</v>
      </c>
      <c r="G177" s="134"/>
      <c r="H177" s="11" t="s">
        <v>787</v>
      </c>
      <c r="I177" s="14">
        <v>4.79</v>
      </c>
      <c r="J177" s="109">
        <f t="shared" si="2"/>
        <v>9.58</v>
      </c>
      <c r="K177" s="115"/>
    </row>
    <row r="178" spans="1:11" ht="24">
      <c r="A178" s="114"/>
      <c r="B178" s="107">
        <v>2</v>
      </c>
      <c r="C178" s="10" t="s">
        <v>786</v>
      </c>
      <c r="D178" s="118" t="s">
        <v>1194</v>
      </c>
      <c r="E178" s="118" t="s">
        <v>26</v>
      </c>
      <c r="F178" s="133" t="s">
        <v>764</v>
      </c>
      <c r="G178" s="134"/>
      <c r="H178" s="11" t="s">
        <v>787</v>
      </c>
      <c r="I178" s="14">
        <v>4.79</v>
      </c>
      <c r="J178" s="109">
        <f t="shared" si="2"/>
        <v>9.58</v>
      </c>
      <c r="K178" s="115"/>
    </row>
    <row r="179" spans="1:11" ht="24">
      <c r="A179" s="114"/>
      <c r="B179" s="107">
        <v>2</v>
      </c>
      <c r="C179" s="10" t="s">
        <v>786</v>
      </c>
      <c r="D179" s="118" t="s">
        <v>1195</v>
      </c>
      <c r="E179" s="118" t="s">
        <v>26</v>
      </c>
      <c r="F179" s="133" t="s">
        <v>788</v>
      </c>
      <c r="G179" s="134"/>
      <c r="H179" s="11" t="s">
        <v>787</v>
      </c>
      <c r="I179" s="14">
        <v>4.79</v>
      </c>
      <c r="J179" s="109">
        <f t="shared" si="2"/>
        <v>9.58</v>
      </c>
      <c r="K179" s="115"/>
    </row>
    <row r="180" spans="1:11" ht="24">
      <c r="A180" s="114"/>
      <c r="B180" s="107">
        <v>4</v>
      </c>
      <c r="C180" s="10" t="s">
        <v>789</v>
      </c>
      <c r="D180" s="118" t="s">
        <v>1196</v>
      </c>
      <c r="E180" s="118" t="s">
        <v>107</v>
      </c>
      <c r="F180" s="133"/>
      <c r="G180" s="134"/>
      <c r="H180" s="11" t="s">
        <v>790</v>
      </c>
      <c r="I180" s="14">
        <v>0.91</v>
      </c>
      <c r="J180" s="109">
        <f t="shared" si="2"/>
        <v>3.64</v>
      </c>
      <c r="K180" s="115"/>
    </row>
    <row r="181" spans="1:11" ht="24">
      <c r="A181" s="114"/>
      <c r="B181" s="107">
        <v>2</v>
      </c>
      <c r="C181" s="10" t="s">
        <v>789</v>
      </c>
      <c r="D181" s="118" t="s">
        <v>1197</v>
      </c>
      <c r="E181" s="118" t="s">
        <v>210</v>
      </c>
      <c r="F181" s="133"/>
      <c r="G181" s="134"/>
      <c r="H181" s="11" t="s">
        <v>790</v>
      </c>
      <c r="I181" s="14">
        <v>0.91</v>
      </c>
      <c r="J181" s="109">
        <f t="shared" si="2"/>
        <v>1.82</v>
      </c>
      <c r="K181" s="115"/>
    </row>
    <row r="182" spans="1:11" ht="24">
      <c r="A182" s="114"/>
      <c r="B182" s="107">
        <v>2</v>
      </c>
      <c r="C182" s="10" t="s">
        <v>789</v>
      </c>
      <c r="D182" s="118" t="s">
        <v>1198</v>
      </c>
      <c r="E182" s="118" t="s">
        <v>212</v>
      </c>
      <c r="F182" s="133"/>
      <c r="G182" s="134"/>
      <c r="H182" s="11" t="s">
        <v>790</v>
      </c>
      <c r="I182" s="14">
        <v>0.91</v>
      </c>
      <c r="J182" s="109">
        <f t="shared" si="2"/>
        <v>1.82</v>
      </c>
      <c r="K182" s="115"/>
    </row>
    <row r="183" spans="1:11" ht="24">
      <c r="A183" s="114"/>
      <c r="B183" s="107">
        <v>2</v>
      </c>
      <c r="C183" s="10" t="s">
        <v>789</v>
      </c>
      <c r="D183" s="118" t="s">
        <v>1199</v>
      </c>
      <c r="E183" s="118" t="s">
        <v>213</v>
      </c>
      <c r="F183" s="133"/>
      <c r="G183" s="134"/>
      <c r="H183" s="11" t="s">
        <v>790</v>
      </c>
      <c r="I183" s="14">
        <v>0.91</v>
      </c>
      <c r="J183" s="109">
        <f t="shared" si="2"/>
        <v>1.82</v>
      </c>
      <c r="K183" s="115"/>
    </row>
    <row r="184" spans="1:11" ht="24">
      <c r="A184" s="114"/>
      <c r="B184" s="107">
        <v>2</v>
      </c>
      <c r="C184" s="10" t="s">
        <v>789</v>
      </c>
      <c r="D184" s="118" t="s">
        <v>1200</v>
      </c>
      <c r="E184" s="118" t="s">
        <v>263</v>
      </c>
      <c r="F184" s="133"/>
      <c r="G184" s="134"/>
      <c r="H184" s="11" t="s">
        <v>790</v>
      </c>
      <c r="I184" s="14">
        <v>0.91</v>
      </c>
      <c r="J184" s="109">
        <f t="shared" si="2"/>
        <v>1.82</v>
      </c>
      <c r="K184" s="115"/>
    </row>
    <row r="185" spans="1:11" ht="24">
      <c r="A185" s="114"/>
      <c r="B185" s="107">
        <v>2</v>
      </c>
      <c r="C185" s="10" t="s">
        <v>789</v>
      </c>
      <c r="D185" s="118" t="s">
        <v>1201</v>
      </c>
      <c r="E185" s="118" t="s">
        <v>214</v>
      </c>
      <c r="F185" s="133"/>
      <c r="G185" s="134"/>
      <c r="H185" s="11" t="s">
        <v>790</v>
      </c>
      <c r="I185" s="14">
        <v>0.91</v>
      </c>
      <c r="J185" s="109">
        <f t="shared" si="2"/>
        <v>1.82</v>
      </c>
      <c r="K185" s="115"/>
    </row>
    <row r="186" spans="1:11" ht="24">
      <c r="A186" s="114"/>
      <c r="B186" s="107">
        <v>2</v>
      </c>
      <c r="C186" s="10" t="s">
        <v>789</v>
      </c>
      <c r="D186" s="118" t="s">
        <v>1202</v>
      </c>
      <c r="E186" s="118" t="s">
        <v>265</v>
      </c>
      <c r="F186" s="133"/>
      <c r="G186" s="134"/>
      <c r="H186" s="11" t="s">
        <v>790</v>
      </c>
      <c r="I186" s="14">
        <v>0.91</v>
      </c>
      <c r="J186" s="109">
        <f t="shared" si="2"/>
        <v>1.82</v>
      </c>
      <c r="K186" s="115"/>
    </row>
    <row r="187" spans="1:11" ht="24">
      <c r="A187" s="114"/>
      <c r="B187" s="107">
        <v>2</v>
      </c>
      <c r="C187" s="10" t="s">
        <v>789</v>
      </c>
      <c r="D187" s="118" t="s">
        <v>1203</v>
      </c>
      <c r="E187" s="118" t="s">
        <v>267</v>
      </c>
      <c r="F187" s="133"/>
      <c r="G187" s="134"/>
      <c r="H187" s="11" t="s">
        <v>790</v>
      </c>
      <c r="I187" s="14">
        <v>0.91</v>
      </c>
      <c r="J187" s="109">
        <f t="shared" si="2"/>
        <v>1.82</v>
      </c>
      <c r="K187" s="115"/>
    </row>
    <row r="188" spans="1:11" ht="24">
      <c r="A188" s="114"/>
      <c r="B188" s="107">
        <v>2</v>
      </c>
      <c r="C188" s="10" t="s">
        <v>789</v>
      </c>
      <c r="D188" s="118" t="s">
        <v>1204</v>
      </c>
      <c r="E188" s="118" t="s">
        <v>310</v>
      </c>
      <c r="F188" s="133"/>
      <c r="G188" s="134"/>
      <c r="H188" s="11" t="s">
        <v>790</v>
      </c>
      <c r="I188" s="14">
        <v>0.91</v>
      </c>
      <c r="J188" s="109">
        <f t="shared" si="2"/>
        <v>1.82</v>
      </c>
      <c r="K188" s="115"/>
    </row>
    <row r="189" spans="1:11" ht="24">
      <c r="A189" s="114"/>
      <c r="B189" s="107">
        <v>2</v>
      </c>
      <c r="C189" s="10" t="s">
        <v>789</v>
      </c>
      <c r="D189" s="118" t="s">
        <v>1205</v>
      </c>
      <c r="E189" s="118" t="s">
        <v>269</v>
      </c>
      <c r="F189" s="133"/>
      <c r="G189" s="134"/>
      <c r="H189" s="11" t="s">
        <v>790</v>
      </c>
      <c r="I189" s="14">
        <v>0.91</v>
      </c>
      <c r="J189" s="109">
        <f t="shared" si="2"/>
        <v>1.82</v>
      </c>
      <c r="K189" s="115"/>
    </row>
    <row r="190" spans="1:11" ht="24">
      <c r="A190" s="114"/>
      <c r="B190" s="107">
        <v>2</v>
      </c>
      <c r="C190" s="10" t="s">
        <v>791</v>
      </c>
      <c r="D190" s="118" t="s">
        <v>1206</v>
      </c>
      <c r="E190" s="118" t="s">
        <v>35</v>
      </c>
      <c r="F190" s="133" t="s">
        <v>272</v>
      </c>
      <c r="G190" s="134"/>
      <c r="H190" s="11" t="s">
        <v>792</v>
      </c>
      <c r="I190" s="14">
        <v>3.81</v>
      </c>
      <c r="J190" s="109">
        <f t="shared" si="2"/>
        <v>7.62</v>
      </c>
      <c r="K190" s="115"/>
    </row>
    <row r="191" spans="1:11" ht="24">
      <c r="A191" s="114"/>
      <c r="B191" s="107">
        <v>2</v>
      </c>
      <c r="C191" s="10" t="s">
        <v>791</v>
      </c>
      <c r="D191" s="118" t="s">
        <v>1207</v>
      </c>
      <c r="E191" s="118" t="s">
        <v>37</v>
      </c>
      <c r="F191" s="133" t="s">
        <v>273</v>
      </c>
      <c r="G191" s="134"/>
      <c r="H191" s="11" t="s">
        <v>792</v>
      </c>
      <c r="I191" s="14">
        <v>3.81</v>
      </c>
      <c r="J191" s="109">
        <f t="shared" si="2"/>
        <v>7.62</v>
      </c>
      <c r="K191" s="115"/>
    </row>
    <row r="192" spans="1:11">
      <c r="A192" s="114"/>
      <c r="B192" s="107">
        <v>2</v>
      </c>
      <c r="C192" s="10" t="s">
        <v>793</v>
      </c>
      <c r="D192" s="118" t="s">
        <v>1208</v>
      </c>
      <c r="E192" s="118" t="s">
        <v>723</v>
      </c>
      <c r="F192" s="133"/>
      <c r="G192" s="134"/>
      <c r="H192" s="11" t="s">
        <v>794</v>
      </c>
      <c r="I192" s="14">
        <v>2.68</v>
      </c>
      <c r="J192" s="109">
        <f t="shared" si="2"/>
        <v>5.36</v>
      </c>
      <c r="K192" s="115"/>
    </row>
    <row r="193" spans="1:11">
      <c r="A193" s="114"/>
      <c r="B193" s="107">
        <v>2</v>
      </c>
      <c r="C193" s="10" t="s">
        <v>793</v>
      </c>
      <c r="D193" s="118" t="s">
        <v>1209</v>
      </c>
      <c r="E193" s="118" t="s">
        <v>795</v>
      </c>
      <c r="F193" s="133"/>
      <c r="G193" s="134"/>
      <c r="H193" s="11" t="s">
        <v>794</v>
      </c>
      <c r="I193" s="14">
        <v>2.76</v>
      </c>
      <c r="J193" s="109">
        <f t="shared" si="2"/>
        <v>5.52</v>
      </c>
      <c r="K193" s="115"/>
    </row>
    <row r="194" spans="1:11">
      <c r="A194" s="114"/>
      <c r="B194" s="107">
        <v>2</v>
      </c>
      <c r="C194" s="10" t="s">
        <v>793</v>
      </c>
      <c r="D194" s="118" t="s">
        <v>1210</v>
      </c>
      <c r="E194" s="118" t="s">
        <v>726</v>
      </c>
      <c r="F194" s="133"/>
      <c r="G194" s="134"/>
      <c r="H194" s="11" t="s">
        <v>794</v>
      </c>
      <c r="I194" s="14">
        <v>2.85</v>
      </c>
      <c r="J194" s="109">
        <f t="shared" si="2"/>
        <v>5.7</v>
      </c>
      <c r="K194" s="115"/>
    </row>
    <row r="195" spans="1:11">
      <c r="A195" s="114"/>
      <c r="B195" s="107">
        <v>2</v>
      </c>
      <c r="C195" s="10" t="s">
        <v>793</v>
      </c>
      <c r="D195" s="118" t="s">
        <v>1211</v>
      </c>
      <c r="E195" s="118" t="s">
        <v>728</v>
      </c>
      <c r="F195" s="133"/>
      <c r="G195" s="134"/>
      <c r="H195" s="11" t="s">
        <v>794</v>
      </c>
      <c r="I195" s="14">
        <v>3.02</v>
      </c>
      <c r="J195" s="109">
        <f t="shared" si="2"/>
        <v>6.04</v>
      </c>
      <c r="K195" s="115"/>
    </row>
    <row r="196" spans="1:11">
      <c r="A196" s="114"/>
      <c r="B196" s="107">
        <v>2</v>
      </c>
      <c r="C196" s="10" t="s">
        <v>793</v>
      </c>
      <c r="D196" s="118" t="s">
        <v>1212</v>
      </c>
      <c r="E196" s="118" t="s">
        <v>729</v>
      </c>
      <c r="F196" s="133"/>
      <c r="G196" s="134"/>
      <c r="H196" s="11" t="s">
        <v>794</v>
      </c>
      <c r="I196" s="14">
        <v>3.18</v>
      </c>
      <c r="J196" s="109">
        <f t="shared" si="2"/>
        <v>6.36</v>
      </c>
      <c r="K196" s="115"/>
    </row>
    <row r="197" spans="1:11">
      <c r="A197" s="114"/>
      <c r="B197" s="107">
        <v>4</v>
      </c>
      <c r="C197" s="10" t="s">
        <v>793</v>
      </c>
      <c r="D197" s="118" t="s">
        <v>1213</v>
      </c>
      <c r="E197" s="118" t="s">
        <v>773</v>
      </c>
      <c r="F197" s="133"/>
      <c r="G197" s="134"/>
      <c r="H197" s="11" t="s">
        <v>794</v>
      </c>
      <c r="I197" s="14">
        <v>3.35</v>
      </c>
      <c r="J197" s="109">
        <f t="shared" si="2"/>
        <v>13.4</v>
      </c>
      <c r="K197" s="115"/>
    </row>
    <row r="198" spans="1:11">
      <c r="A198" s="114"/>
      <c r="B198" s="107">
        <v>2</v>
      </c>
      <c r="C198" s="10" t="s">
        <v>793</v>
      </c>
      <c r="D198" s="118" t="s">
        <v>1214</v>
      </c>
      <c r="E198" s="118" t="s">
        <v>782</v>
      </c>
      <c r="F198" s="133"/>
      <c r="G198" s="134"/>
      <c r="H198" s="11" t="s">
        <v>794</v>
      </c>
      <c r="I198" s="14">
        <v>3.52</v>
      </c>
      <c r="J198" s="109">
        <f t="shared" si="2"/>
        <v>7.04</v>
      </c>
      <c r="K198" s="115"/>
    </row>
    <row r="199" spans="1:11">
      <c r="A199" s="114"/>
      <c r="B199" s="107">
        <v>50</v>
      </c>
      <c r="C199" s="10" t="s">
        <v>656</v>
      </c>
      <c r="D199" s="118" t="s">
        <v>1215</v>
      </c>
      <c r="E199" s="118" t="s">
        <v>67</v>
      </c>
      <c r="F199" s="133"/>
      <c r="G199" s="134"/>
      <c r="H199" s="11" t="s">
        <v>658</v>
      </c>
      <c r="I199" s="14">
        <v>0.28999999999999998</v>
      </c>
      <c r="J199" s="109">
        <f t="shared" si="2"/>
        <v>14.499999999999998</v>
      </c>
      <c r="K199" s="115"/>
    </row>
    <row r="200" spans="1:11" ht="36">
      <c r="A200" s="114"/>
      <c r="B200" s="107">
        <v>1</v>
      </c>
      <c r="C200" s="10" t="s">
        <v>796</v>
      </c>
      <c r="D200" s="118" t="s">
        <v>1216</v>
      </c>
      <c r="E200" s="118" t="s">
        <v>233</v>
      </c>
      <c r="F200" s="133" t="s">
        <v>110</v>
      </c>
      <c r="G200" s="134"/>
      <c r="H200" s="11" t="s">
        <v>797</v>
      </c>
      <c r="I200" s="14">
        <v>2.17</v>
      </c>
      <c r="J200" s="109">
        <f t="shared" si="2"/>
        <v>2.17</v>
      </c>
      <c r="K200" s="115"/>
    </row>
    <row r="201" spans="1:11" ht="24">
      <c r="A201" s="114"/>
      <c r="B201" s="107">
        <v>5</v>
      </c>
      <c r="C201" s="10" t="s">
        <v>798</v>
      </c>
      <c r="D201" s="118" t="s">
        <v>1217</v>
      </c>
      <c r="E201" s="118" t="s">
        <v>25</v>
      </c>
      <c r="F201" s="133" t="s">
        <v>736</v>
      </c>
      <c r="G201" s="134"/>
      <c r="H201" s="11" t="s">
        <v>799</v>
      </c>
      <c r="I201" s="14">
        <v>0.99</v>
      </c>
      <c r="J201" s="109">
        <f t="shared" si="2"/>
        <v>4.95</v>
      </c>
      <c r="K201" s="115"/>
    </row>
    <row r="202" spans="1:11" ht="24">
      <c r="A202" s="114"/>
      <c r="B202" s="107">
        <v>5</v>
      </c>
      <c r="C202" s="10" t="s">
        <v>798</v>
      </c>
      <c r="D202" s="118" t="s">
        <v>1218</v>
      </c>
      <c r="E202" s="118" t="s">
        <v>26</v>
      </c>
      <c r="F202" s="133" t="s">
        <v>272</v>
      </c>
      <c r="G202" s="134"/>
      <c r="H202" s="11" t="s">
        <v>799</v>
      </c>
      <c r="I202" s="14">
        <v>0.99</v>
      </c>
      <c r="J202" s="109">
        <f t="shared" si="2"/>
        <v>4.95</v>
      </c>
      <c r="K202" s="115"/>
    </row>
    <row r="203" spans="1:11" ht="24">
      <c r="A203" s="114"/>
      <c r="B203" s="107">
        <v>4</v>
      </c>
      <c r="C203" s="10" t="s">
        <v>798</v>
      </c>
      <c r="D203" s="118" t="s">
        <v>1219</v>
      </c>
      <c r="E203" s="118" t="s">
        <v>26</v>
      </c>
      <c r="F203" s="133" t="s">
        <v>800</v>
      </c>
      <c r="G203" s="134"/>
      <c r="H203" s="11" t="s">
        <v>799</v>
      </c>
      <c r="I203" s="14">
        <v>0.99</v>
      </c>
      <c r="J203" s="109">
        <f t="shared" si="2"/>
        <v>3.96</v>
      </c>
      <c r="K203" s="115"/>
    </row>
    <row r="204" spans="1:11" ht="24">
      <c r="A204" s="114"/>
      <c r="B204" s="107">
        <v>5</v>
      </c>
      <c r="C204" s="10" t="s">
        <v>798</v>
      </c>
      <c r="D204" s="118" t="s">
        <v>1220</v>
      </c>
      <c r="E204" s="118" t="s">
        <v>26</v>
      </c>
      <c r="F204" s="133" t="s">
        <v>736</v>
      </c>
      <c r="G204" s="134"/>
      <c r="H204" s="11" t="s">
        <v>799</v>
      </c>
      <c r="I204" s="14">
        <v>0.99</v>
      </c>
      <c r="J204" s="109">
        <f t="shared" si="2"/>
        <v>4.95</v>
      </c>
      <c r="K204" s="115"/>
    </row>
    <row r="205" spans="1:11" ht="24">
      <c r="A205" s="114"/>
      <c r="B205" s="107">
        <v>6</v>
      </c>
      <c r="C205" s="10" t="s">
        <v>798</v>
      </c>
      <c r="D205" s="118" t="s">
        <v>1221</v>
      </c>
      <c r="E205" s="118" t="s">
        <v>27</v>
      </c>
      <c r="F205" s="133" t="s">
        <v>673</v>
      </c>
      <c r="G205" s="134"/>
      <c r="H205" s="11" t="s">
        <v>799</v>
      </c>
      <c r="I205" s="14">
        <v>0.99</v>
      </c>
      <c r="J205" s="109">
        <f t="shared" si="2"/>
        <v>5.9399999999999995</v>
      </c>
      <c r="K205" s="115"/>
    </row>
    <row r="206" spans="1:11" ht="24">
      <c r="A206" s="114"/>
      <c r="B206" s="107">
        <v>4</v>
      </c>
      <c r="C206" s="10" t="s">
        <v>798</v>
      </c>
      <c r="D206" s="118" t="s">
        <v>1222</v>
      </c>
      <c r="E206" s="118" t="s">
        <v>27</v>
      </c>
      <c r="F206" s="133" t="s">
        <v>272</v>
      </c>
      <c r="G206" s="134"/>
      <c r="H206" s="11" t="s">
        <v>799</v>
      </c>
      <c r="I206" s="14">
        <v>0.99</v>
      </c>
      <c r="J206" s="109">
        <f t="shared" si="2"/>
        <v>3.96</v>
      </c>
      <c r="K206" s="115"/>
    </row>
    <row r="207" spans="1:11" ht="36">
      <c r="A207" s="114"/>
      <c r="B207" s="107">
        <v>1</v>
      </c>
      <c r="C207" s="10" t="s">
        <v>801</v>
      </c>
      <c r="D207" s="118" t="s">
        <v>1223</v>
      </c>
      <c r="E207" s="118" t="s">
        <v>26</v>
      </c>
      <c r="F207" s="133" t="s">
        <v>210</v>
      </c>
      <c r="G207" s="134"/>
      <c r="H207" s="11" t="s">
        <v>1021</v>
      </c>
      <c r="I207" s="14">
        <v>8.26</v>
      </c>
      <c r="J207" s="109">
        <f t="shared" si="2"/>
        <v>8.26</v>
      </c>
      <c r="K207" s="115"/>
    </row>
    <row r="208" spans="1:11" ht="36">
      <c r="A208" s="114"/>
      <c r="B208" s="107">
        <v>1</v>
      </c>
      <c r="C208" s="10" t="s">
        <v>801</v>
      </c>
      <c r="D208" s="118" t="s">
        <v>1224</v>
      </c>
      <c r="E208" s="118" t="s">
        <v>26</v>
      </c>
      <c r="F208" s="133" t="s">
        <v>212</v>
      </c>
      <c r="G208" s="134"/>
      <c r="H208" s="11" t="s">
        <v>1021</v>
      </c>
      <c r="I208" s="14">
        <v>8.26</v>
      </c>
      <c r="J208" s="109">
        <f t="shared" si="2"/>
        <v>8.26</v>
      </c>
      <c r="K208" s="115"/>
    </row>
    <row r="209" spans="1:11" ht="36">
      <c r="A209" s="114"/>
      <c r="B209" s="107">
        <v>1</v>
      </c>
      <c r="C209" s="10" t="s">
        <v>801</v>
      </c>
      <c r="D209" s="118" t="s">
        <v>1225</v>
      </c>
      <c r="E209" s="118" t="s">
        <v>26</v>
      </c>
      <c r="F209" s="133" t="s">
        <v>213</v>
      </c>
      <c r="G209" s="134"/>
      <c r="H209" s="11" t="s">
        <v>1021</v>
      </c>
      <c r="I209" s="14">
        <v>8.26</v>
      </c>
      <c r="J209" s="109">
        <f t="shared" si="2"/>
        <v>8.26</v>
      </c>
      <c r="K209" s="115"/>
    </row>
    <row r="210" spans="1:11" ht="36">
      <c r="A210" s="114"/>
      <c r="B210" s="107">
        <v>1</v>
      </c>
      <c r="C210" s="10" t="s">
        <v>801</v>
      </c>
      <c r="D210" s="118" t="s">
        <v>1226</v>
      </c>
      <c r="E210" s="118" t="s">
        <v>26</v>
      </c>
      <c r="F210" s="133" t="s">
        <v>265</v>
      </c>
      <c r="G210" s="134"/>
      <c r="H210" s="11" t="s">
        <v>1021</v>
      </c>
      <c r="I210" s="14">
        <v>8.26</v>
      </c>
      <c r="J210" s="109">
        <f t="shared" si="2"/>
        <v>8.26</v>
      </c>
      <c r="K210" s="115"/>
    </row>
    <row r="211" spans="1:11" ht="36">
      <c r="A211" s="114"/>
      <c r="B211" s="107">
        <v>1</v>
      </c>
      <c r="C211" s="10" t="s">
        <v>801</v>
      </c>
      <c r="D211" s="118" t="s">
        <v>1227</v>
      </c>
      <c r="E211" s="118" t="s">
        <v>26</v>
      </c>
      <c r="F211" s="133" t="s">
        <v>266</v>
      </c>
      <c r="G211" s="134"/>
      <c r="H211" s="11" t="s">
        <v>1021</v>
      </c>
      <c r="I211" s="14">
        <v>8.26</v>
      </c>
      <c r="J211" s="109">
        <f t="shared" si="2"/>
        <v>8.26</v>
      </c>
      <c r="K211" s="115"/>
    </row>
    <row r="212" spans="1:11" ht="36">
      <c r="A212" s="114"/>
      <c r="B212" s="107">
        <v>1</v>
      </c>
      <c r="C212" s="10" t="s">
        <v>801</v>
      </c>
      <c r="D212" s="118" t="s">
        <v>1228</v>
      </c>
      <c r="E212" s="118" t="s">
        <v>26</v>
      </c>
      <c r="F212" s="133" t="s">
        <v>267</v>
      </c>
      <c r="G212" s="134"/>
      <c r="H212" s="11" t="s">
        <v>1021</v>
      </c>
      <c r="I212" s="14">
        <v>8.26</v>
      </c>
      <c r="J212" s="109">
        <f t="shared" si="2"/>
        <v>8.26</v>
      </c>
      <c r="K212" s="115"/>
    </row>
    <row r="213" spans="1:11" ht="36">
      <c r="A213" s="114"/>
      <c r="B213" s="107">
        <v>1</v>
      </c>
      <c r="C213" s="10" t="s">
        <v>802</v>
      </c>
      <c r="D213" s="118" t="s">
        <v>1229</v>
      </c>
      <c r="E213" s="118" t="s">
        <v>26</v>
      </c>
      <c r="F213" s="133" t="s">
        <v>107</v>
      </c>
      <c r="G213" s="134"/>
      <c r="H213" s="11" t="s">
        <v>1022</v>
      </c>
      <c r="I213" s="14">
        <v>2.63</v>
      </c>
      <c r="J213" s="109">
        <f t="shared" si="2"/>
        <v>2.63</v>
      </c>
      <c r="K213" s="115"/>
    </row>
    <row r="214" spans="1:11" ht="36">
      <c r="A214" s="114"/>
      <c r="B214" s="107">
        <v>1</v>
      </c>
      <c r="C214" s="10" t="s">
        <v>802</v>
      </c>
      <c r="D214" s="118" t="s">
        <v>1230</v>
      </c>
      <c r="E214" s="118" t="s">
        <v>26</v>
      </c>
      <c r="F214" s="133" t="s">
        <v>210</v>
      </c>
      <c r="G214" s="134"/>
      <c r="H214" s="11" t="s">
        <v>1022</v>
      </c>
      <c r="I214" s="14">
        <v>2.63</v>
      </c>
      <c r="J214" s="109">
        <f t="shared" ref="J214:J277" si="3">I214*B214</f>
        <v>2.63</v>
      </c>
      <c r="K214" s="115"/>
    </row>
    <row r="215" spans="1:11" ht="36">
      <c r="A215" s="114"/>
      <c r="B215" s="107">
        <v>1</v>
      </c>
      <c r="C215" s="10" t="s">
        <v>802</v>
      </c>
      <c r="D215" s="118" t="s">
        <v>1231</v>
      </c>
      <c r="E215" s="118" t="s">
        <v>26</v>
      </c>
      <c r="F215" s="133" t="s">
        <v>265</v>
      </c>
      <c r="G215" s="134"/>
      <c r="H215" s="11" t="s">
        <v>1022</v>
      </c>
      <c r="I215" s="14">
        <v>2.63</v>
      </c>
      <c r="J215" s="109">
        <f t="shared" si="3"/>
        <v>2.63</v>
      </c>
      <c r="K215" s="115"/>
    </row>
    <row r="216" spans="1:11" ht="36">
      <c r="A216" s="114"/>
      <c r="B216" s="107">
        <v>1</v>
      </c>
      <c r="C216" s="10" t="s">
        <v>802</v>
      </c>
      <c r="D216" s="118" t="s">
        <v>1232</v>
      </c>
      <c r="E216" s="118" t="s">
        <v>26</v>
      </c>
      <c r="F216" s="133" t="s">
        <v>266</v>
      </c>
      <c r="G216" s="134"/>
      <c r="H216" s="11" t="s">
        <v>1022</v>
      </c>
      <c r="I216" s="14">
        <v>2.63</v>
      </c>
      <c r="J216" s="109">
        <f t="shared" si="3"/>
        <v>2.63</v>
      </c>
      <c r="K216" s="115"/>
    </row>
    <row r="217" spans="1:11" ht="36">
      <c r="A217" s="114"/>
      <c r="B217" s="107">
        <v>1</v>
      </c>
      <c r="C217" s="10" t="s">
        <v>802</v>
      </c>
      <c r="D217" s="118" t="s">
        <v>1233</v>
      </c>
      <c r="E217" s="118" t="s">
        <v>26</v>
      </c>
      <c r="F217" s="133" t="s">
        <v>310</v>
      </c>
      <c r="G217" s="134"/>
      <c r="H217" s="11" t="s">
        <v>1022</v>
      </c>
      <c r="I217" s="14">
        <v>2.63</v>
      </c>
      <c r="J217" s="109">
        <f t="shared" si="3"/>
        <v>2.63</v>
      </c>
      <c r="K217" s="115"/>
    </row>
    <row r="218" spans="1:11" ht="36">
      <c r="A218" s="114"/>
      <c r="B218" s="107">
        <v>1</v>
      </c>
      <c r="C218" s="10" t="s">
        <v>802</v>
      </c>
      <c r="D218" s="118" t="s">
        <v>1234</v>
      </c>
      <c r="E218" s="118" t="s">
        <v>26</v>
      </c>
      <c r="F218" s="133" t="s">
        <v>269</v>
      </c>
      <c r="G218" s="134"/>
      <c r="H218" s="11" t="s">
        <v>1022</v>
      </c>
      <c r="I218" s="14">
        <v>2.63</v>
      </c>
      <c r="J218" s="109">
        <f t="shared" si="3"/>
        <v>2.63</v>
      </c>
      <c r="K218" s="115"/>
    </row>
    <row r="219" spans="1:11" ht="36">
      <c r="A219" s="114"/>
      <c r="B219" s="107">
        <v>2</v>
      </c>
      <c r="C219" s="10" t="s">
        <v>803</v>
      </c>
      <c r="D219" s="118" t="s">
        <v>1235</v>
      </c>
      <c r="E219" s="118" t="s">
        <v>26</v>
      </c>
      <c r="F219" s="133"/>
      <c r="G219" s="134"/>
      <c r="H219" s="11" t="s">
        <v>804</v>
      </c>
      <c r="I219" s="14">
        <v>5.17</v>
      </c>
      <c r="J219" s="109">
        <f t="shared" si="3"/>
        <v>10.34</v>
      </c>
      <c r="K219" s="115"/>
    </row>
    <row r="220" spans="1:11" ht="24">
      <c r="A220" s="114"/>
      <c r="B220" s="107">
        <v>1</v>
      </c>
      <c r="C220" s="10" t="s">
        <v>805</v>
      </c>
      <c r="D220" s="118" t="s">
        <v>1236</v>
      </c>
      <c r="E220" s="118" t="s">
        <v>26</v>
      </c>
      <c r="F220" s="133" t="s">
        <v>107</v>
      </c>
      <c r="G220" s="134"/>
      <c r="H220" s="11" t="s">
        <v>806</v>
      </c>
      <c r="I220" s="14">
        <v>3.83</v>
      </c>
      <c r="J220" s="109">
        <f t="shared" si="3"/>
        <v>3.83</v>
      </c>
      <c r="K220" s="115"/>
    </row>
    <row r="221" spans="1:11" ht="24">
      <c r="A221" s="114"/>
      <c r="B221" s="107">
        <v>1</v>
      </c>
      <c r="C221" s="10" t="s">
        <v>805</v>
      </c>
      <c r="D221" s="118" t="s">
        <v>1237</v>
      </c>
      <c r="E221" s="118" t="s">
        <v>26</v>
      </c>
      <c r="F221" s="133" t="s">
        <v>210</v>
      </c>
      <c r="G221" s="134"/>
      <c r="H221" s="11" t="s">
        <v>806</v>
      </c>
      <c r="I221" s="14">
        <v>3.83</v>
      </c>
      <c r="J221" s="109">
        <f t="shared" si="3"/>
        <v>3.83</v>
      </c>
      <c r="K221" s="115"/>
    </row>
    <row r="222" spans="1:11" ht="24">
      <c r="A222" s="114"/>
      <c r="B222" s="107">
        <v>1</v>
      </c>
      <c r="C222" s="10" t="s">
        <v>805</v>
      </c>
      <c r="D222" s="118" t="s">
        <v>1238</v>
      </c>
      <c r="E222" s="118" t="s">
        <v>26</v>
      </c>
      <c r="F222" s="133" t="s">
        <v>212</v>
      </c>
      <c r="G222" s="134"/>
      <c r="H222" s="11" t="s">
        <v>806</v>
      </c>
      <c r="I222" s="14">
        <v>3.83</v>
      </c>
      <c r="J222" s="109">
        <f t="shared" si="3"/>
        <v>3.83</v>
      </c>
      <c r="K222" s="115"/>
    </row>
    <row r="223" spans="1:11" ht="24">
      <c r="A223" s="114"/>
      <c r="B223" s="107">
        <v>1</v>
      </c>
      <c r="C223" s="10" t="s">
        <v>805</v>
      </c>
      <c r="D223" s="118" t="s">
        <v>1239</v>
      </c>
      <c r="E223" s="118" t="s">
        <v>26</v>
      </c>
      <c r="F223" s="133" t="s">
        <v>213</v>
      </c>
      <c r="G223" s="134"/>
      <c r="H223" s="11" t="s">
        <v>806</v>
      </c>
      <c r="I223" s="14">
        <v>3.83</v>
      </c>
      <c r="J223" s="109">
        <f t="shared" si="3"/>
        <v>3.83</v>
      </c>
      <c r="K223" s="115"/>
    </row>
    <row r="224" spans="1:11" ht="24">
      <c r="A224" s="114"/>
      <c r="B224" s="107">
        <v>1</v>
      </c>
      <c r="C224" s="10" t="s">
        <v>805</v>
      </c>
      <c r="D224" s="118" t="s">
        <v>1240</v>
      </c>
      <c r="E224" s="118" t="s">
        <v>26</v>
      </c>
      <c r="F224" s="133" t="s">
        <v>265</v>
      </c>
      <c r="G224" s="134"/>
      <c r="H224" s="11" t="s">
        <v>806</v>
      </c>
      <c r="I224" s="14">
        <v>3.83</v>
      </c>
      <c r="J224" s="109">
        <f t="shared" si="3"/>
        <v>3.83</v>
      </c>
      <c r="K224" s="115"/>
    </row>
    <row r="225" spans="1:11" ht="24">
      <c r="A225" s="114"/>
      <c r="B225" s="107">
        <v>1</v>
      </c>
      <c r="C225" s="10" t="s">
        <v>805</v>
      </c>
      <c r="D225" s="118" t="s">
        <v>1241</v>
      </c>
      <c r="E225" s="118" t="s">
        <v>26</v>
      </c>
      <c r="F225" s="133" t="s">
        <v>266</v>
      </c>
      <c r="G225" s="134"/>
      <c r="H225" s="11" t="s">
        <v>806</v>
      </c>
      <c r="I225" s="14">
        <v>3.83</v>
      </c>
      <c r="J225" s="109">
        <f t="shared" si="3"/>
        <v>3.83</v>
      </c>
      <c r="K225" s="115"/>
    </row>
    <row r="226" spans="1:11" ht="24">
      <c r="A226" s="114"/>
      <c r="B226" s="107">
        <v>2</v>
      </c>
      <c r="C226" s="10" t="s">
        <v>807</v>
      </c>
      <c r="D226" s="118" t="s">
        <v>1242</v>
      </c>
      <c r="E226" s="118" t="s">
        <v>26</v>
      </c>
      <c r="F226" s="133"/>
      <c r="G226" s="134"/>
      <c r="H226" s="11" t="s">
        <v>808</v>
      </c>
      <c r="I226" s="14">
        <v>3.25</v>
      </c>
      <c r="J226" s="109">
        <f t="shared" si="3"/>
        <v>6.5</v>
      </c>
      <c r="K226" s="115"/>
    </row>
    <row r="227" spans="1:11" ht="36">
      <c r="A227" s="114"/>
      <c r="B227" s="107">
        <v>1</v>
      </c>
      <c r="C227" s="10" t="s">
        <v>809</v>
      </c>
      <c r="D227" s="118" t="s">
        <v>1243</v>
      </c>
      <c r="E227" s="118" t="s">
        <v>25</v>
      </c>
      <c r="F227" s="133" t="s">
        <v>210</v>
      </c>
      <c r="G227" s="134"/>
      <c r="H227" s="11" t="s">
        <v>810</v>
      </c>
      <c r="I227" s="14">
        <v>6.87</v>
      </c>
      <c r="J227" s="109">
        <f t="shared" si="3"/>
        <v>6.87</v>
      </c>
      <c r="K227" s="115"/>
    </row>
    <row r="228" spans="1:11" ht="36">
      <c r="A228" s="114"/>
      <c r="B228" s="107">
        <v>1</v>
      </c>
      <c r="C228" s="10" t="s">
        <v>809</v>
      </c>
      <c r="D228" s="118" t="s">
        <v>1244</v>
      </c>
      <c r="E228" s="118" t="s">
        <v>25</v>
      </c>
      <c r="F228" s="133" t="s">
        <v>213</v>
      </c>
      <c r="G228" s="134"/>
      <c r="H228" s="11" t="s">
        <v>810</v>
      </c>
      <c r="I228" s="14">
        <v>6.87</v>
      </c>
      <c r="J228" s="109">
        <f t="shared" si="3"/>
        <v>6.87</v>
      </c>
      <c r="K228" s="115"/>
    </row>
    <row r="229" spans="1:11" ht="36">
      <c r="A229" s="114"/>
      <c r="B229" s="107">
        <v>1</v>
      </c>
      <c r="C229" s="10" t="s">
        <v>809</v>
      </c>
      <c r="D229" s="118" t="s">
        <v>1245</v>
      </c>
      <c r="E229" s="118" t="s">
        <v>25</v>
      </c>
      <c r="F229" s="133" t="s">
        <v>265</v>
      </c>
      <c r="G229" s="134"/>
      <c r="H229" s="11" t="s">
        <v>810</v>
      </c>
      <c r="I229" s="14">
        <v>6.87</v>
      </c>
      <c r="J229" s="109">
        <f t="shared" si="3"/>
        <v>6.87</v>
      </c>
      <c r="K229" s="115"/>
    </row>
    <row r="230" spans="1:11" ht="36">
      <c r="A230" s="114"/>
      <c r="B230" s="107">
        <v>1</v>
      </c>
      <c r="C230" s="10" t="s">
        <v>809</v>
      </c>
      <c r="D230" s="118" t="s">
        <v>1246</v>
      </c>
      <c r="E230" s="118" t="s">
        <v>25</v>
      </c>
      <c r="F230" s="133" t="s">
        <v>266</v>
      </c>
      <c r="G230" s="134"/>
      <c r="H230" s="11" t="s">
        <v>810</v>
      </c>
      <c r="I230" s="14">
        <v>6.87</v>
      </c>
      <c r="J230" s="109">
        <f t="shared" si="3"/>
        <v>6.87</v>
      </c>
      <c r="K230" s="115"/>
    </row>
    <row r="231" spans="1:11" ht="36">
      <c r="A231" s="114"/>
      <c r="B231" s="107">
        <v>1</v>
      </c>
      <c r="C231" s="10" t="s">
        <v>811</v>
      </c>
      <c r="D231" s="118" t="s">
        <v>1247</v>
      </c>
      <c r="E231" s="118" t="s">
        <v>26</v>
      </c>
      <c r="F231" s="133" t="s">
        <v>348</v>
      </c>
      <c r="G231" s="134"/>
      <c r="H231" s="11" t="s">
        <v>812</v>
      </c>
      <c r="I231" s="14">
        <v>6.82</v>
      </c>
      <c r="J231" s="109">
        <f t="shared" si="3"/>
        <v>6.82</v>
      </c>
      <c r="K231" s="115"/>
    </row>
    <row r="232" spans="1:11" ht="36">
      <c r="A232" s="114"/>
      <c r="B232" s="107">
        <v>2</v>
      </c>
      <c r="C232" s="10" t="s">
        <v>813</v>
      </c>
      <c r="D232" s="118" t="s">
        <v>1248</v>
      </c>
      <c r="E232" s="118" t="s">
        <v>26</v>
      </c>
      <c r="F232" s="133" t="s">
        <v>239</v>
      </c>
      <c r="G232" s="134"/>
      <c r="H232" s="11" t="s">
        <v>814</v>
      </c>
      <c r="I232" s="14">
        <v>4.5999999999999996</v>
      </c>
      <c r="J232" s="109">
        <f t="shared" si="3"/>
        <v>9.1999999999999993</v>
      </c>
      <c r="K232" s="115"/>
    </row>
    <row r="233" spans="1:11" ht="36">
      <c r="A233" s="114"/>
      <c r="B233" s="107">
        <v>1</v>
      </c>
      <c r="C233" s="10" t="s">
        <v>813</v>
      </c>
      <c r="D233" s="118" t="s">
        <v>1249</v>
      </c>
      <c r="E233" s="118" t="s">
        <v>26</v>
      </c>
      <c r="F233" s="133" t="s">
        <v>348</v>
      </c>
      <c r="G233" s="134"/>
      <c r="H233" s="11" t="s">
        <v>814</v>
      </c>
      <c r="I233" s="14">
        <v>4.5999999999999996</v>
      </c>
      <c r="J233" s="109">
        <f t="shared" si="3"/>
        <v>4.5999999999999996</v>
      </c>
      <c r="K233" s="115"/>
    </row>
    <row r="234" spans="1:11" ht="36">
      <c r="A234" s="114"/>
      <c r="B234" s="107">
        <v>1</v>
      </c>
      <c r="C234" s="10" t="s">
        <v>813</v>
      </c>
      <c r="D234" s="118" t="s">
        <v>1250</v>
      </c>
      <c r="E234" s="118" t="s">
        <v>26</v>
      </c>
      <c r="F234" s="133" t="s">
        <v>528</v>
      </c>
      <c r="G234" s="134"/>
      <c r="H234" s="11" t="s">
        <v>814</v>
      </c>
      <c r="I234" s="14">
        <v>4.5999999999999996</v>
      </c>
      <c r="J234" s="109">
        <f t="shared" si="3"/>
        <v>4.5999999999999996</v>
      </c>
      <c r="K234" s="115"/>
    </row>
    <row r="235" spans="1:11" ht="48">
      <c r="A235" s="114"/>
      <c r="B235" s="107">
        <v>2</v>
      </c>
      <c r="C235" s="10" t="s">
        <v>815</v>
      </c>
      <c r="D235" s="118" t="s">
        <v>1251</v>
      </c>
      <c r="E235" s="118" t="s">
        <v>26</v>
      </c>
      <c r="F235" s="133" t="s">
        <v>816</v>
      </c>
      <c r="G235" s="134"/>
      <c r="H235" s="11" t="s">
        <v>817</v>
      </c>
      <c r="I235" s="14">
        <v>4.57</v>
      </c>
      <c r="J235" s="109">
        <f t="shared" si="3"/>
        <v>9.14</v>
      </c>
      <c r="K235" s="115"/>
    </row>
    <row r="236" spans="1:11" ht="48">
      <c r="A236" s="114"/>
      <c r="B236" s="107">
        <v>2</v>
      </c>
      <c r="C236" s="10" t="s">
        <v>818</v>
      </c>
      <c r="D236" s="118" t="s">
        <v>1252</v>
      </c>
      <c r="E236" s="118" t="s">
        <v>26</v>
      </c>
      <c r="F236" s="133" t="s">
        <v>314</v>
      </c>
      <c r="G236" s="134"/>
      <c r="H236" s="11" t="s">
        <v>819</v>
      </c>
      <c r="I236" s="14">
        <v>4.5999999999999996</v>
      </c>
      <c r="J236" s="109">
        <f t="shared" si="3"/>
        <v>9.1999999999999993</v>
      </c>
      <c r="K236" s="115"/>
    </row>
    <row r="237" spans="1:11" ht="24">
      <c r="A237" s="114"/>
      <c r="B237" s="107">
        <v>10</v>
      </c>
      <c r="C237" s="10" t="s">
        <v>820</v>
      </c>
      <c r="D237" s="118" t="s">
        <v>1253</v>
      </c>
      <c r="E237" s="118" t="s">
        <v>107</v>
      </c>
      <c r="F237" s="133"/>
      <c r="G237" s="134"/>
      <c r="H237" s="11" t="s">
        <v>821</v>
      </c>
      <c r="I237" s="14">
        <v>2.85</v>
      </c>
      <c r="J237" s="109">
        <f t="shared" si="3"/>
        <v>28.5</v>
      </c>
      <c r="K237" s="115"/>
    </row>
    <row r="238" spans="1:11" ht="24">
      <c r="A238" s="114"/>
      <c r="B238" s="107">
        <v>10</v>
      </c>
      <c r="C238" s="10" t="s">
        <v>820</v>
      </c>
      <c r="D238" s="118" t="s">
        <v>1254</v>
      </c>
      <c r="E238" s="118" t="s">
        <v>210</v>
      </c>
      <c r="F238" s="133"/>
      <c r="G238" s="134"/>
      <c r="H238" s="11" t="s">
        <v>821</v>
      </c>
      <c r="I238" s="14">
        <v>2.85</v>
      </c>
      <c r="J238" s="109">
        <f t="shared" si="3"/>
        <v>28.5</v>
      </c>
      <c r="K238" s="115"/>
    </row>
    <row r="239" spans="1:11" ht="24">
      <c r="A239" s="114"/>
      <c r="B239" s="107">
        <v>5</v>
      </c>
      <c r="C239" s="10" t="s">
        <v>820</v>
      </c>
      <c r="D239" s="118" t="s">
        <v>1255</v>
      </c>
      <c r="E239" s="118" t="s">
        <v>213</v>
      </c>
      <c r="F239" s="133"/>
      <c r="G239" s="134"/>
      <c r="H239" s="11" t="s">
        <v>821</v>
      </c>
      <c r="I239" s="14">
        <v>2.85</v>
      </c>
      <c r="J239" s="109">
        <f t="shared" si="3"/>
        <v>14.25</v>
      </c>
      <c r="K239" s="115"/>
    </row>
    <row r="240" spans="1:11" ht="24">
      <c r="A240" s="114"/>
      <c r="B240" s="107">
        <v>5</v>
      </c>
      <c r="C240" s="10" t="s">
        <v>820</v>
      </c>
      <c r="D240" s="118" t="s">
        <v>1256</v>
      </c>
      <c r="E240" s="118" t="s">
        <v>214</v>
      </c>
      <c r="F240" s="133"/>
      <c r="G240" s="134"/>
      <c r="H240" s="11" t="s">
        <v>821</v>
      </c>
      <c r="I240" s="14">
        <v>2.85</v>
      </c>
      <c r="J240" s="109">
        <f t="shared" si="3"/>
        <v>14.25</v>
      </c>
      <c r="K240" s="115"/>
    </row>
    <row r="241" spans="1:11">
      <c r="A241" s="114"/>
      <c r="B241" s="107">
        <v>2</v>
      </c>
      <c r="C241" s="10" t="s">
        <v>822</v>
      </c>
      <c r="D241" s="118" t="s">
        <v>1257</v>
      </c>
      <c r="E241" s="118" t="s">
        <v>823</v>
      </c>
      <c r="F241" s="133"/>
      <c r="G241" s="134"/>
      <c r="H241" s="11" t="s">
        <v>824</v>
      </c>
      <c r="I241" s="14">
        <v>1.42</v>
      </c>
      <c r="J241" s="109">
        <f t="shared" si="3"/>
        <v>2.84</v>
      </c>
      <c r="K241" s="115"/>
    </row>
    <row r="242" spans="1:11">
      <c r="A242" s="114"/>
      <c r="B242" s="107">
        <v>2</v>
      </c>
      <c r="C242" s="10" t="s">
        <v>822</v>
      </c>
      <c r="D242" s="118" t="s">
        <v>1258</v>
      </c>
      <c r="E242" s="118" t="s">
        <v>723</v>
      </c>
      <c r="F242" s="133"/>
      <c r="G242" s="134"/>
      <c r="H242" s="11" t="s">
        <v>824</v>
      </c>
      <c r="I242" s="14">
        <v>1.58</v>
      </c>
      <c r="J242" s="109">
        <f t="shared" si="3"/>
        <v>3.16</v>
      </c>
      <c r="K242" s="115"/>
    </row>
    <row r="243" spans="1:11">
      <c r="A243" s="114"/>
      <c r="B243" s="107">
        <v>2</v>
      </c>
      <c r="C243" s="10" t="s">
        <v>822</v>
      </c>
      <c r="D243" s="118" t="s">
        <v>1259</v>
      </c>
      <c r="E243" s="118" t="s">
        <v>726</v>
      </c>
      <c r="F243" s="133"/>
      <c r="G243" s="134"/>
      <c r="H243" s="11" t="s">
        <v>824</v>
      </c>
      <c r="I243" s="14">
        <v>2.2599999999999998</v>
      </c>
      <c r="J243" s="109">
        <f t="shared" si="3"/>
        <v>4.5199999999999996</v>
      </c>
      <c r="K243" s="115"/>
    </row>
    <row r="244" spans="1:11">
      <c r="A244" s="114"/>
      <c r="B244" s="107">
        <v>2</v>
      </c>
      <c r="C244" s="10" t="s">
        <v>822</v>
      </c>
      <c r="D244" s="118" t="s">
        <v>1260</v>
      </c>
      <c r="E244" s="118" t="s">
        <v>773</v>
      </c>
      <c r="F244" s="133"/>
      <c r="G244" s="134"/>
      <c r="H244" s="11" t="s">
        <v>824</v>
      </c>
      <c r="I244" s="14">
        <v>5.46</v>
      </c>
      <c r="J244" s="109">
        <f t="shared" si="3"/>
        <v>10.92</v>
      </c>
      <c r="K244" s="115"/>
    </row>
    <row r="245" spans="1:11" ht="36">
      <c r="A245" s="114"/>
      <c r="B245" s="107">
        <v>2</v>
      </c>
      <c r="C245" s="10" t="s">
        <v>825</v>
      </c>
      <c r="D245" s="118" t="s">
        <v>1261</v>
      </c>
      <c r="E245" s="118" t="s">
        <v>27</v>
      </c>
      <c r="F245" s="133" t="s">
        <v>107</v>
      </c>
      <c r="G245" s="134"/>
      <c r="H245" s="11" t="s">
        <v>1023</v>
      </c>
      <c r="I245" s="14">
        <v>5.12</v>
      </c>
      <c r="J245" s="109">
        <f t="shared" si="3"/>
        <v>10.24</v>
      </c>
      <c r="K245" s="115"/>
    </row>
    <row r="246" spans="1:11" ht="36">
      <c r="A246" s="114"/>
      <c r="B246" s="107">
        <v>2</v>
      </c>
      <c r="C246" s="10" t="s">
        <v>825</v>
      </c>
      <c r="D246" s="118" t="s">
        <v>1262</v>
      </c>
      <c r="E246" s="118" t="s">
        <v>27</v>
      </c>
      <c r="F246" s="133" t="s">
        <v>212</v>
      </c>
      <c r="G246" s="134"/>
      <c r="H246" s="11" t="s">
        <v>1023</v>
      </c>
      <c r="I246" s="14">
        <v>5.12</v>
      </c>
      <c r="J246" s="109">
        <f t="shared" si="3"/>
        <v>10.24</v>
      </c>
      <c r="K246" s="115"/>
    </row>
    <row r="247" spans="1:11" ht="36">
      <c r="A247" s="114"/>
      <c r="B247" s="107">
        <v>2</v>
      </c>
      <c r="C247" s="10" t="s">
        <v>825</v>
      </c>
      <c r="D247" s="118" t="s">
        <v>1263</v>
      </c>
      <c r="E247" s="118" t="s">
        <v>27</v>
      </c>
      <c r="F247" s="133" t="s">
        <v>213</v>
      </c>
      <c r="G247" s="134"/>
      <c r="H247" s="11" t="s">
        <v>1023</v>
      </c>
      <c r="I247" s="14">
        <v>5.12</v>
      </c>
      <c r="J247" s="109">
        <f t="shared" si="3"/>
        <v>10.24</v>
      </c>
      <c r="K247" s="115"/>
    </row>
    <row r="248" spans="1:11" ht="36">
      <c r="A248" s="114"/>
      <c r="B248" s="107">
        <v>2</v>
      </c>
      <c r="C248" s="10" t="s">
        <v>825</v>
      </c>
      <c r="D248" s="118" t="s">
        <v>1264</v>
      </c>
      <c r="E248" s="118" t="s">
        <v>27</v>
      </c>
      <c r="F248" s="133" t="s">
        <v>263</v>
      </c>
      <c r="G248" s="134"/>
      <c r="H248" s="11" t="s">
        <v>1023</v>
      </c>
      <c r="I248" s="14">
        <v>5.12</v>
      </c>
      <c r="J248" s="109">
        <f t="shared" si="3"/>
        <v>10.24</v>
      </c>
      <c r="K248" s="115"/>
    </row>
    <row r="249" spans="1:11" ht="36">
      <c r="A249" s="114"/>
      <c r="B249" s="107">
        <v>2</v>
      </c>
      <c r="C249" s="10" t="s">
        <v>825</v>
      </c>
      <c r="D249" s="118" t="s">
        <v>1265</v>
      </c>
      <c r="E249" s="118" t="s">
        <v>27</v>
      </c>
      <c r="F249" s="133" t="s">
        <v>214</v>
      </c>
      <c r="G249" s="134"/>
      <c r="H249" s="11" t="s">
        <v>1023</v>
      </c>
      <c r="I249" s="14">
        <v>5.12</v>
      </c>
      <c r="J249" s="109">
        <f t="shared" si="3"/>
        <v>10.24</v>
      </c>
      <c r="K249" s="115"/>
    </row>
    <row r="250" spans="1:11" ht="36">
      <c r="A250" s="114"/>
      <c r="B250" s="107">
        <v>2</v>
      </c>
      <c r="C250" s="10" t="s">
        <v>825</v>
      </c>
      <c r="D250" s="118" t="s">
        <v>1266</v>
      </c>
      <c r="E250" s="118" t="s">
        <v>27</v>
      </c>
      <c r="F250" s="133" t="s">
        <v>265</v>
      </c>
      <c r="G250" s="134"/>
      <c r="H250" s="11" t="s">
        <v>1023</v>
      </c>
      <c r="I250" s="14">
        <v>5.12</v>
      </c>
      <c r="J250" s="109">
        <f t="shared" si="3"/>
        <v>10.24</v>
      </c>
      <c r="K250" s="115"/>
    </row>
    <row r="251" spans="1:11" ht="36">
      <c r="A251" s="114"/>
      <c r="B251" s="107">
        <v>2</v>
      </c>
      <c r="C251" s="10" t="s">
        <v>825</v>
      </c>
      <c r="D251" s="118" t="s">
        <v>1267</v>
      </c>
      <c r="E251" s="118" t="s">
        <v>27</v>
      </c>
      <c r="F251" s="133" t="s">
        <v>266</v>
      </c>
      <c r="G251" s="134"/>
      <c r="H251" s="11" t="s">
        <v>1023</v>
      </c>
      <c r="I251" s="14">
        <v>5.12</v>
      </c>
      <c r="J251" s="109">
        <f t="shared" si="3"/>
        <v>10.24</v>
      </c>
      <c r="K251" s="115"/>
    </row>
    <row r="252" spans="1:11" ht="36">
      <c r="A252" s="114"/>
      <c r="B252" s="107">
        <v>2</v>
      </c>
      <c r="C252" s="10" t="s">
        <v>825</v>
      </c>
      <c r="D252" s="118" t="s">
        <v>1268</v>
      </c>
      <c r="E252" s="118" t="s">
        <v>27</v>
      </c>
      <c r="F252" s="133" t="s">
        <v>310</v>
      </c>
      <c r="G252" s="134"/>
      <c r="H252" s="11" t="s">
        <v>1023</v>
      </c>
      <c r="I252" s="14">
        <v>5.12</v>
      </c>
      <c r="J252" s="109">
        <f t="shared" si="3"/>
        <v>10.24</v>
      </c>
      <c r="K252" s="115"/>
    </row>
    <row r="253" spans="1:11" ht="36">
      <c r="A253" s="114"/>
      <c r="B253" s="107">
        <v>2</v>
      </c>
      <c r="C253" s="10" t="s">
        <v>825</v>
      </c>
      <c r="D253" s="118" t="s">
        <v>1269</v>
      </c>
      <c r="E253" s="118" t="s">
        <v>27</v>
      </c>
      <c r="F253" s="133" t="s">
        <v>269</v>
      </c>
      <c r="G253" s="134"/>
      <c r="H253" s="11" t="s">
        <v>1023</v>
      </c>
      <c r="I253" s="14">
        <v>5.12</v>
      </c>
      <c r="J253" s="109">
        <f t="shared" si="3"/>
        <v>10.24</v>
      </c>
      <c r="K253" s="115"/>
    </row>
    <row r="254" spans="1:11" ht="36">
      <c r="A254" s="114"/>
      <c r="B254" s="107">
        <v>2</v>
      </c>
      <c r="C254" s="10" t="s">
        <v>825</v>
      </c>
      <c r="D254" s="118" t="s">
        <v>1270</v>
      </c>
      <c r="E254" s="118" t="s">
        <v>28</v>
      </c>
      <c r="F254" s="133" t="s">
        <v>107</v>
      </c>
      <c r="G254" s="134"/>
      <c r="H254" s="11" t="s">
        <v>1023</v>
      </c>
      <c r="I254" s="14">
        <v>5.12</v>
      </c>
      <c r="J254" s="109">
        <f t="shared" si="3"/>
        <v>10.24</v>
      </c>
      <c r="K254" s="115"/>
    </row>
    <row r="255" spans="1:11" ht="36">
      <c r="A255" s="114"/>
      <c r="B255" s="107">
        <v>2</v>
      </c>
      <c r="C255" s="10" t="s">
        <v>825</v>
      </c>
      <c r="D255" s="118" t="s">
        <v>1271</v>
      </c>
      <c r="E255" s="118" t="s">
        <v>28</v>
      </c>
      <c r="F255" s="133" t="s">
        <v>210</v>
      </c>
      <c r="G255" s="134"/>
      <c r="H255" s="11" t="s">
        <v>1023</v>
      </c>
      <c r="I255" s="14">
        <v>5.12</v>
      </c>
      <c r="J255" s="109">
        <f t="shared" si="3"/>
        <v>10.24</v>
      </c>
      <c r="K255" s="115"/>
    </row>
    <row r="256" spans="1:11" ht="36">
      <c r="A256" s="114"/>
      <c r="B256" s="107">
        <v>2</v>
      </c>
      <c r="C256" s="10" t="s">
        <v>825</v>
      </c>
      <c r="D256" s="118" t="s">
        <v>1272</v>
      </c>
      <c r="E256" s="118" t="s">
        <v>28</v>
      </c>
      <c r="F256" s="133" t="s">
        <v>212</v>
      </c>
      <c r="G256" s="134"/>
      <c r="H256" s="11" t="s">
        <v>1023</v>
      </c>
      <c r="I256" s="14">
        <v>5.12</v>
      </c>
      <c r="J256" s="109">
        <f t="shared" si="3"/>
        <v>10.24</v>
      </c>
      <c r="K256" s="115"/>
    </row>
    <row r="257" spans="1:11" ht="36">
      <c r="A257" s="114"/>
      <c r="B257" s="107">
        <v>2</v>
      </c>
      <c r="C257" s="10" t="s">
        <v>825</v>
      </c>
      <c r="D257" s="118" t="s">
        <v>1273</v>
      </c>
      <c r="E257" s="118" t="s">
        <v>28</v>
      </c>
      <c r="F257" s="133" t="s">
        <v>269</v>
      </c>
      <c r="G257" s="134"/>
      <c r="H257" s="11" t="s">
        <v>1023</v>
      </c>
      <c r="I257" s="14">
        <v>5.12</v>
      </c>
      <c r="J257" s="109">
        <f t="shared" si="3"/>
        <v>10.24</v>
      </c>
      <c r="K257" s="115"/>
    </row>
    <row r="258" spans="1:11" ht="36">
      <c r="A258" s="114"/>
      <c r="B258" s="107">
        <v>2</v>
      </c>
      <c r="C258" s="10" t="s">
        <v>825</v>
      </c>
      <c r="D258" s="118" t="s">
        <v>1274</v>
      </c>
      <c r="E258" s="118" t="s">
        <v>29</v>
      </c>
      <c r="F258" s="133" t="s">
        <v>210</v>
      </c>
      <c r="G258" s="134"/>
      <c r="H258" s="11" t="s">
        <v>1023</v>
      </c>
      <c r="I258" s="14">
        <v>5.12</v>
      </c>
      <c r="J258" s="109">
        <f t="shared" si="3"/>
        <v>10.24</v>
      </c>
      <c r="K258" s="115"/>
    </row>
    <row r="259" spans="1:11" ht="36">
      <c r="A259" s="114"/>
      <c r="B259" s="107">
        <v>2</v>
      </c>
      <c r="C259" s="10" t="s">
        <v>825</v>
      </c>
      <c r="D259" s="118" t="s">
        <v>1275</v>
      </c>
      <c r="E259" s="118" t="s">
        <v>29</v>
      </c>
      <c r="F259" s="133" t="s">
        <v>212</v>
      </c>
      <c r="G259" s="134"/>
      <c r="H259" s="11" t="s">
        <v>1023</v>
      </c>
      <c r="I259" s="14">
        <v>5.12</v>
      </c>
      <c r="J259" s="109">
        <f t="shared" si="3"/>
        <v>10.24</v>
      </c>
      <c r="K259" s="115"/>
    </row>
    <row r="260" spans="1:11" ht="36">
      <c r="A260" s="114"/>
      <c r="B260" s="107">
        <v>2</v>
      </c>
      <c r="C260" s="10" t="s">
        <v>825</v>
      </c>
      <c r="D260" s="118" t="s">
        <v>1276</v>
      </c>
      <c r="E260" s="118" t="s">
        <v>29</v>
      </c>
      <c r="F260" s="133" t="s">
        <v>310</v>
      </c>
      <c r="G260" s="134"/>
      <c r="H260" s="11" t="s">
        <v>1023</v>
      </c>
      <c r="I260" s="14">
        <v>5.12</v>
      </c>
      <c r="J260" s="109">
        <f t="shared" si="3"/>
        <v>10.24</v>
      </c>
      <c r="K260" s="115"/>
    </row>
    <row r="261" spans="1:11" ht="36">
      <c r="A261" s="114"/>
      <c r="B261" s="107">
        <v>2</v>
      </c>
      <c r="C261" s="10" t="s">
        <v>825</v>
      </c>
      <c r="D261" s="118" t="s">
        <v>1277</v>
      </c>
      <c r="E261" s="118" t="s">
        <v>29</v>
      </c>
      <c r="F261" s="133" t="s">
        <v>269</v>
      </c>
      <c r="G261" s="134"/>
      <c r="H261" s="11" t="s">
        <v>1023</v>
      </c>
      <c r="I261" s="14">
        <v>5.12</v>
      </c>
      <c r="J261" s="109">
        <f t="shared" si="3"/>
        <v>10.24</v>
      </c>
      <c r="K261" s="115"/>
    </row>
    <row r="262" spans="1:11" ht="24">
      <c r="A262" s="114"/>
      <c r="B262" s="107">
        <v>1</v>
      </c>
      <c r="C262" s="10" t="s">
        <v>826</v>
      </c>
      <c r="D262" s="118" t="s">
        <v>1278</v>
      </c>
      <c r="E262" s="118" t="s">
        <v>27</v>
      </c>
      <c r="F262" s="133" t="s">
        <v>484</v>
      </c>
      <c r="G262" s="134"/>
      <c r="H262" s="11" t="s">
        <v>827</v>
      </c>
      <c r="I262" s="14">
        <v>11.53</v>
      </c>
      <c r="J262" s="109">
        <f t="shared" si="3"/>
        <v>11.53</v>
      </c>
      <c r="K262" s="115"/>
    </row>
    <row r="263" spans="1:11" ht="24">
      <c r="A263" s="114"/>
      <c r="B263" s="107">
        <v>1</v>
      </c>
      <c r="C263" s="10" t="s">
        <v>826</v>
      </c>
      <c r="D263" s="118" t="s">
        <v>1279</v>
      </c>
      <c r="E263" s="118" t="s">
        <v>27</v>
      </c>
      <c r="F263" s="133" t="s">
        <v>828</v>
      </c>
      <c r="G263" s="134"/>
      <c r="H263" s="11" t="s">
        <v>827</v>
      </c>
      <c r="I263" s="14">
        <v>11.53</v>
      </c>
      <c r="J263" s="109">
        <f t="shared" si="3"/>
        <v>11.53</v>
      </c>
      <c r="K263" s="115"/>
    </row>
    <row r="264" spans="1:11" ht="24">
      <c r="A264" s="114"/>
      <c r="B264" s="107">
        <v>1</v>
      </c>
      <c r="C264" s="10" t="s">
        <v>826</v>
      </c>
      <c r="D264" s="118" t="s">
        <v>1280</v>
      </c>
      <c r="E264" s="118" t="s">
        <v>27</v>
      </c>
      <c r="F264" s="133" t="s">
        <v>829</v>
      </c>
      <c r="G264" s="134"/>
      <c r="H264" s="11" t="s">
        <v>827</v>
      </c>
      <c r="I264" s="14">
        <v>11.53</v>
      </c>
      <c r="J264" s="109">
        <f t="shared" si="3"/>
        <v>11.53</v>
      </c>
      <c r="K264" s="115"/>
    </row>
    <row r="265" spans="1:11" ht="24">
      <c r="A265" s="114"/>
      <c r="B265" s="107">
        <v>1</v>
      </c>
      <c r="C265" s="10" t="s">
        <v>826</v>
      </c>
      <c r="D265" s="118" t="s">
        <v>1281</v>
      </c>
      <c r="E265" s="118" t="s">
        <v>28</v>
      </c>
      <c r="F265" s="133" t="s">
        <v>110</v>
      </c>
      <c r="G265" s="134"/>
      <c r="H265" s="11" t="s">
        <v>827</v>
      </c>
      <c r="I265" s="14">
        <v>11.53</v>
      </c>
      <c r="J265" s="109">
        <f t="shared" si="3"/>
        <v>11.53</v>
      </c>
      <c r="K265" s="115"/>
    </row>
    <row r="266" spans="1:11" ht="24">
      <c r="A266" s="114"/>
      <c r="B266" s="107">
        <v>2</v>
      </c>
      <c r="C266" s="10" t="s">
        <v>826</v>
      </c>
      <c r="D266" s="118" t="s">
        <v>1282</v>
      </c>
      <c r="E266" s="118" t="s">
        <v>28</v>
      </c>
      <c r="F266" s="133" t="s">
        <v>828</v>
      </c>
      <c r="G266" s="134"/>
      <c r="H266" s="11" t="s">
        <v>827</v>
      </c>
      <c r="I266" s="14">
        <v>11.53</v>
      </c>
      <c r="J266" s="109">
        <f t="shared" si="3"/>
        <v>23.06</v>
      </c>
      <c r="K266" s="115"/>
    </row>
    <row r="267" spans="1:11" ht="24">
      <c r="A267" s="114"/>
      <c r="B267" s="107">
        <v>1</v>
      </c>
      <c r="C267" s="10" t="s">
        <v>826</v>
      </c>
      <c r="D267" s="118" t="s">
        <v>1283</v>
      </c>
      <c r="E267" s="118" t="s">
        <v>29</v>
      </c>
      <c r="F267" s="133" t="s">
        <v>484</v>
      </c>
      <c r="G267" s="134"/>
      <c r="H267" s="11" t="s">
        <v>827</v>
      </c>
      <c r="I267" s="14">
        <v>11.53</v>
      </c>
      <c r="J267" s="109">
        <f t="shared" si="3"/>
        <v>11.53</v>
      </c>
      <c r="K267" s="115"/>
    </row>
    <row r="268" spans="1:11" ht="24">
      <c r="A268" s="114"/>
      <c r="B268" s="107">
        <v>2</v>
      </c>
      <c r="C268" s="10" t="s">
        <v>830</v>
      </c>
      <c r="D268" s="118" t="s">
        <v>1284</v>
      </c>
      <c r="E268" s="118" t="s">
        <v>27</v>
      </c>
      <c r="F268" s="133"/>
      <c r="G268" s="134"/>
      <c r="H268" s="11" t="s">
        <v>831</v>
      </c>
      <c r="I268" s="14">
        <v>2.56</v>
      </c>
      <c r="J268" s="109">
        <f t="shared" si="3"/>
        <v>5.12</v>
      </c>
      <c r="K268" s="115"/>
    </row>
    <row r="269" spans="1:11" ht="36">
      <c r="A269" s="114"/>
      <c r="B269" s="107">
        <v>2</v>
      </c>
      <c r="C269" s="10" t="s">
        <v>832</v>
      </c>
      <c r="D269" s="118" t="s">
        <v>1285</v>
      </c>
      <c r="E269" s="118" t="s">
        <v>27</v>
      </c>
      <c r="F269" s="133" t="s">
        <v>107</v>
      </c>
      <c r="G269" s="134"/>
      <c r="H269" s="11" t="s">
        <v>833</v>
      </c>
      <c r="I269" s="14">
        <v>3.79</v>
      </c>
      <c r="J269" s="109">
        <f t="shared" si="3"/>
        <v>7.58</v>
      </c>
      <c r="K269" s="115"/>
    </row>
    <row r="270" spans="1:11" ht="36">
      <c r="A270" s="114"/>
      <c r="B270" s="107">
        <v>2</v>
      </c>
      <c r="C270" s="10" t="s">
        <v>832</v>
      </c>
      <c r="D270" s="118" t="s">
        <v>1286</v>
      </c>
      <c r="E270" s="118" t="s">
        <v>27</v>
      </c>
      <c r="F270" s="133" t="s">
        <v>210</v>
      </c>
      <c r="G270" s="134"/>
      <c r="H270" s="11" t="s">
        <v>833</v>
      </c>
      <c r="I270" s="14">
        <v>3.79</v>
      </c>
      <c r="J270" s="109">
        <f t="shared" si="3"/>
        <v>7.58</v>
      </c>
      <c r="K270" s="115"/>
    </row>
    <row r="271" spans="1:11" ht="36">
      <c r="A271" s="114"/>
      <c r="B271" s="107">
        <v>2</v>
      </c>
      <c r="C271" s="10" t="s">
        <v>832</v>
      </c>
      <c r="D271" s="118" t="s">
        <v>1287</v>
      </c>
      <c r="E271" s="118" t="s">
        <v>28</v>
      </c>
      <c r="F271" s="133" t="s">
        <v>107</v>
      </c>
      <c r="G271" s="134"/>
      <c r="H271" s="11" t="s">
        <v>833</v>
      </c>
      <c r="I271" s="14">
        <v>3.79</v>
      </c>
      <c r="J271" s="109">
        <f t="shared" si="3"/>
        <v>7.58</v>
      </c>
      <c r="K271" s="115"/>
    </row>
    <row r="272" spans="1:11" ht="36">
      <c r="A272" s="114"/>
      <c r="B272" s="107">
        <v>2</v>
      </c>
      <c r="C272" s="10" t="s">
        <v>832</v>
      </c>
      <c r="D272" s="118" t="s">
        <v>1288</v>
      </c>
      <c r="E272" s="118" t="s">
        <v>28</v>
      </c>
      <c r="F272" s="133" t="s">
        <v>210</v>
      </c>
      <c r="G272" s="134"/>
      <c r="H272" s="11" t="s">
        <v>833</v>
      </c>
      <c r="I272" s="14">
        <v>3.79</v>
      </c>
      <c r="J272" s="109">
        <f t="shared" si="3"/>
        <v>7.58</v>
      </c>
      <c r="K272" s="115"/>
    </row>
    <row r="273" spans="1:11" ht="36">
      <c r="A273" s="114"/>
      <c r="B273" s="107">
        <v>2</v>
      </c>
      <c r="C273" s="10" t="s">
        <v>832</v>
      </c>
      <c r="D273" s="118" t="s">
        <v>1289</v>
      </c>
      <c r="E273" s="118" t="s">
        <v>29</v>
      </c>
      <c r="F273" s="133" t="s">
        <v>107</v>
      </c>
      <c r="G273" s="134"/>
      <c r="H273" s="11" t="s">
        <v>833</v>
      </c>
      <c r="I273" s="14">
        <v>3.79</v>
      </c>
      <c r="J273" s="109">
        <f t="shared" si="3"/>
        <v>7.58</v>
      </c>
      <c r="K273" s="115"/>
    </row>
    <row r="274" spans="1:11" ht="36">
      <c r="A274" s="114"/>
      <c r="B274" s="107">
        <v>2</v>
      </c>
      <c r="C274" s="10" t="s">
        <v>832</v>
      </c>
      <c r="D274" s="118" t="s">
        <v>1290</v>
      </c>
      <c r="E274" s="118" t="s">
        <v>29</v>
      </c>
      <c r="F274" s="133" t="s">
        <v>210</v>
      </c>
      <c r="G274" s="134"/>
      <c r="H274" s="11" t="s">
        <v>833</v>
      </c>
      <c r="I274" s="14">
        <v>3.79</v>
      </c>
      <c r="J274" s="109">
        <f t="shared" si="3"/>
        <v>7.58</v>
      </c>
      <c r="K274" s="115"/>
    </row>
    <row r="275" spans="1:11" ht="24">
      <c r="A275" s="114"/>
      <c r="B275" s="107">
        <v>2</v>
      </c>
      <c r="C275" s="10" t="s">
        <v>834</v>
      </c>
      <c r="D275" s="118" t="s">
        <v>1291</v>
      </c>
      <c r="E275" s="118" t="s">
        <v>28</v>
      </c>
      <c r="F275" s="133" t="s">
        <v>273</v>
      </c>
      <c r="G275" s="134"/>
      <c r="H275" s="11" t="s">
        <v>835</v>
      </c>
      <c r="I275" s="14">
        <v>3.71</v>
      </c>
      <c r="J275" s="109">
        <f t="shared" si="3"/>
        <v>7.42</v>
      </c>
      <c r="K275" s="115"/>
    </row>
    <row r="276" spans="1:11" ht="24">
      <c r="A276" s="114"/>
      <c r="B276" s="107">
        <v>1</v>
      </c>
      <c r="C276" s="10" t="s">
        <v>834</v>
      </c>
      <c r="D276" s="118" t="s">
        <v>1292</v>
      </c>
      <c r="E276" s="118" t="s">
        <v>29</v>
      </c>
      <c r="F276" s="133" t="s">
        <v>272</v>
      </c>
      <c r="G276" s="134"/>
      <c r="H276" s="11" t="s">
        <v>835</v>
      </c>
      <c r="I276" s="14">
        <v>3.71</v>
      </c>
      <c r="J276" s="109">
        <f t="shared" si="3"/>
        <v>3.71</v>
      </c>
      <c r="K276" s="115"/>
    </row>
    <row r="277" spans="1:11" ht="24">
      <c r="A277" s="114"/>
      <c r="B277" s="107">
        <v>5</v>
      </c>
      <c r="C277" s="10" t="s">
        <v>836</v>
      </c>
      <c r="D277" s="118" t="s">
        <v>1293</v>
      </c>
      <c r="E277" s="118" t="s">
        <v>271</v>
      </c>
      <c r="F277" s="133"/>
      <c r="G277" s="134"/>
      <c r="H277" s="11" t="s">
        <v>1024</v>
      </c>
      <c r="I277" s="14">
        <v>1.3</v>
      </c>
      <c r="J277" s="109">
        <f t="shared" si="3"/>
        <v>6.5</v>
      </c>
      <c r="K277" s="115"/>
    </row>
    <row r="278" spans="1:11" ht="24">
      <c r="A278" s="114"/>
      <c r="B278" s="107">
        <v>5</v>
      </c>
      <c r="C278" s="10" t="s">
        <v>836</v>
      </c>
      <c r="D278" s="118" t="s">
        <v>1294</v>
      </c>
      <c r="E278" s="118" t="s">
        <v>829</v>
      </c>
      <c r="F278" s="133"/>
      <c r="G278" s="134"/>
      <c r="H278" s="11" t="s">
        <v>1024</v>
      </c>
      <c r="I278" s="14">
        <v>1.1100000000000001</v>
      </c>
      <c r="J278" s="109">
        <f t="shared" ref="J278:J341" si="4">I278*B278</f>
        <v>5.5500000000000007</v>
      </c>
      <c r="K278" s="115"/>
    </row>
    <row r="279" spans="1:11" ht="24">
      <c r="A279" s="114"/>
      <c r="B279" s="107">
        <v>5</v>
      </c>
      <c r="C279" s="10" t="s">
        <v>836</v>
      </c>
      <c r="D279" s="118" t="s">
        <v>1295</v>
      </c>
      <c r="E279" s="118" t="s">
        <v>800</v>
      </c>
      <c r="F279" s="133"/>
      <c r="G279" s="134"/>
      <c r="H279" s="11" t="s">
        <v>1024</v>
      </c>
      <c r="I279" s="14">
        <v>1.1100000000000001</v>
      </c>
      <c r="J279" s="109">
        <f t="shared" si="4"/>
        <v>5.5500000000000007</v>
      </c>
      <c r="K279" s="115"/>
    </row>
    <row r="280" spans="1:11" ht="24">
      <c r="A280" s="114"/>
      <c r="B280" s="107">
        <v>5</v>
      </c>
      <c r="C280" s="10" t="s">
        <v>836</v>
      </c>
      <c r="D280" s="118" t="s">
        <v>1296</v>
      </c>
      <c r="E280" s="118" t="s">
        <v>837</v>
      </c>
      <c r="F280" s="133"/>
      <c r="G280" s="134"/>
      <c r="H280" s="11" t="s">
        <v>1024</v>
      </c>
      <c r="I280" s="14">
        <v>1.1100000000000001</v>
      </c>
      <c r="J280" s="109">
        <f t="shared" si="4"/>
        <v>5.5500000000000007</v>
      </c>
      <c r="K280" s="115"/>
    </row>
    <row r="281" spans="1:11" ht="24">
      <c r="A281" s="114"/>
      <c r="B281" s="107">
        <v>5</v>
      </c>
      <c r="C281" s="10" t="s">
        <v>581</v>
      </c>
      <c r="D281" s="118" t="s">
        <v>1297</v>
      </c>
      <c r="E281" s="118" t="s">
        <v>583</v>
      </c>
      <c r="F281" s="133"/>
      <c r="G281" s="134"/>
      <c r="H281" s="11" t="s">
        <v>1025</v>
      </c>
      <c r="I281" s="14">
        <v>1.21</v>
      </c>
      <c r="J281" s="109">
        <f t="shared" si="4"/>
        <v>6.05</v>
      </c>
      <c r="K281" s="115"/>
    </row>
    <row r="282" spans="1:11" ht="24">
      <c r="A282" s="114"/>
      <c r="B282" s="107">
        <v>10</v>
      </c>
      <c r="C282" s="10" t="s">
        <v>581</v>
      </c>
      <c r="D282" s="118" t="s">
        <v>1298</v>
      </c>
      <c r="E282" s="118" t="s">
        <v>673</v>
      </c>
      <c r="F282" s="133"/>
      <c r="G282" s="134"/>
      <c r="H282" s="11" t="s">
        <v>1025</v>
      </c>
      <c r="I282" s="14">
        <v>1.21</v>
      </c>
      <c r="J282" s="109">
        <f t="shared" si="4"/>
        <v>12.1</v>
      </c>
      <c r="K282" s="115"/>
    </row>
    <row r="283" spans="1:11" ht="24">
      <c r="A283" s="114"/>
      <c r="B283" s="107">
        <v>10</v>
      </c>
      <c r="C283" s="10" t="s">
        <v>581</v>
      </c>
      <c r="D283" s="118" t="s">
        <v>1299</v>
      </c>
      <c r="E283" s="118" t="s">
        <v>271</v>
      </c>
      <c r="F283" s="133"/>
      <c r="G283" s="134"/>
      <c r="H283" s="11" t="s">
        <v>1025</v>
      </c>
      <c r="I283" s="14">
        <v>1.42</v>
      </c>
      <c r="J283" s="109">
        <f t="shared" si="4"/>
        <v>14.2</v>
      </c>
      <c r="K283" s="115"/>
    </row>
    <row r="284" spans="1:11" ht="24">
      <c r="A284" s="114"/>
      <c r="B284" s="107">
        <v>8</v>
      </c>
      <c r="C284" s="10" t="s">
        <v>581</v>
      </c>
      <c r="D284" s="118" t="s">
        <v>1300</v>
      </c>
      <c r="E284" s="118" t="s">
        <v>838</v>
      </c>
      <c r="F284" s="133"/>
      <c r="G284" s="134"/>
      <c r="H284" s="11" t="s">
        <v>1025</v>
      </c>
      <c r="I284" s="14">
        <v>1.21</v>
      </c>
      <c r="J284" s="109">
        <f t="shared" si="4"/>
        <v>9.68</v>
      </c>
      <c r="K284" s="115"/>
    </row>
    <row r="285" spans="1:11" ht="24">
      <c r="A285" s="114"/>
      <c r="B285" s="107">
        <v>10</v>
      </c>
      <c r="C285" s="10" t="s">
        <v>581</v>
      </c>
      <c r="D285" s="118" t="s">
        <v>1301</v>
      </c>
      <c r="E285" s="118" t="s">
        <v>735</v>
      </c>
      <c r="F285" s="133"/>
      <c r="G285" s="134"/>
      <c r="H285" s="11" t="s">
        <v>1025</v>
      </c>
      <c r="I285" s="14">
        <v>1.21</v>
      </c>
      <c r="J285" s="109">
        <f t="shared" si="4"/>
        <v>12.1</v>
      </c>
      <c r="K285" s="115"/>
    </row>
    <row r="286" spans="1:11" ht="24">
      <c r="A286" s="114"/>
      <c r="B286" s="107">
        <v>10</v>
      </c>
      <c r="C286" s="10" t="s">
        <v>581</v>
      </c>
      <c r="D286" s="118" t="s">
        <v>1302</v>
      </c>
      <c r="E286" s="118" t="s">
        <v>829</v>
      </c>
      <c r="F286" s="133"/>
      <c r="G286" s="134"/>
      <c r="H286" s="11" t="s">
        <v>1025</v>
      </c>
      <c r="I286" s="14">
        <v>1.21</v>
      </c>
      <c r="J286" s="109">
        <f t="shared" si="4"/>
        <v>12.1</v>
      </c>
      <c r="K286" s="115"/>
    </row>
    <row r="287" spans="1:11" ht="24">
      <c r="A287" s="114"/>
      <c r="B287" s="107">
        <v>10</v>
      </c>
      <c r="C287" s="10" t="s">
        <v>581</v>
      </c>
      <c r="D287" s="118" t="s">
        <v>1303</v>
      </c>
      <c r="E287" s="118" t="s">
        <v>800</v>
      </c>
      <c r="F287" s="133"/>
      <c r="G287" s="134"/>
      <c r="H287" s="11" t="s">
        <v>1025</v>
      </c>
      <c r="I287" s="14">
        <v>1.21</v>
      </c>
      <c r="J287" s="109">
        <f t="shared" si="4"/>
        <v>12.1</v>
      </c>
      <c r="K287" s="115"/>
    </row>
    <row r="288" spans="1:11" ht="24">
      <c r="A288" s="114"/>
      <c r="B288" s="107">
        <v>8</v>
      </c>
      <c r="C288" s="10" t="s">
        <v>581</v>
      </c>
      <c r="D288" s="118" t="s">
        <v>1304</v>
      </c>
      <c r="E288" s="118" t="s">
        <v>837</v>
      </c>
      <c r="F288" s="133"/>
      <c r="G288" s="134"/>
      <c r="H288" s="11" t="s">
        <v>1025</v>
      </c>
      <c r="I288" s="14">
        <v>1.21</v>
      </c>
      <c r="J288" s="109">
        <f t="shared" si="4"/>
        <v>9.68</v>
      </c>
      <c r="K288" s="115"/>
    </row>
    <row r="289" spans="1:11" ht="24">
      <c r="A289" s="114"/>
      <c r="B289" s="107">
        <v>50</v>
      </c>
      <c r="C289" s="10" t="s">
        <v>839</v>
      </c>
      <c r="D289" s="118" t="s">
        <v>1305</v>
      </c>
      <c r="E289" s="118"/>
      <c r="F289" s="133"/>
      <c r="G289" s="134"/>
      <c r="H289" s="11" t="s">
        <v>1026</v>
      </c>
      <c r="I289" s="14">
        <v>1.21</v>
      </c>
      <c r="J289" s="109">
        <f t="shared" si="4"/>
        <v>60.5</v>
      </c>
      <c r="K289" s="115"/>
    </row>
    <row r="290" spans="1:11" ht="24">
      <c r="A290" s="114"/>
      <c r="B290" s="107">
        <v>5</v>
      </c>
      <c r="C290" s="10" t="s">
        <v>840</v>
      </c>
      <c r="D290" s="118" t="s">
        <v>1306</v>
      </c>
      <c r="E290" s="118" t="s">
        <v>583</v>
      </c>
      <c r="F290" s="133"/>
      <c r="G290" s="134"/>
      <c r="H290" s="11" t="s">
        <v>1027</v>
      </c>
      <c r="I290" s="14">
        <v>1.43</v>
      </c>
      <c r="J290" s="109">
        <f t="shared" si="4"/>
        <v>7.1499999999999995</v>
      </c>
      <c r="K290" s="115"/>
    </row>
    <row r="291" spans="1:11" ht="24">
      <c r="A291" s="114"/>
      <c r="B291" s="107">
        <v>4</v>
      </c>
      <c r="C291" s="10" t="s">
        <v>840</v>
      </c>
      <c r="D291" s="118" t="s">
        <v>1307</v>
      </c>
      <c r="E291" s="118" t="s">
        <v>838</v>
      </c>
      <c r="F291" s="133"/>
      <c r="G291" s="134"/>
      <c r="H291" s="11" t="s">
        <v>1027</v>
      </c>
      <c r="I291" s="14">
        <v>1.43</v>
      </c>
      <c r="J291" s="109">
        <f t="shared" si="4"/>
        <v>5.72</v>
      </c>
      <c r="K291" s="115"/>
    </row>
    <row r="292" spans="1:11" ht="24">
      <c r="A292" s="114"/>
      <c r="B292" s="107">
        <v>10</v>
      </c>
      <c r="C292" s="10" t="s">
        <v>125</v>
      </c>
      <c r="D292" s="118" t="s">
        <v>1308</v>
      </c>
      <c r="E292" s="118" t="s">
        <v>210</v>
      </c>
      <c r="F292" s="133"/>
      <c r="G292" s="134"/>
      <c r="H292" s="11" t="s">
        <v>841</v>
      </c>
      <c r="I292" s="14">
        <v>0.4</v>
      </c>
      <c r="J292" s="109">
        <f t="shared" si="4"/>
        <v>4</v>
      </c>
      <c r="K292" s="115"/>
    </row>
    <row r="293" spans="1:11" ht="24">
      <c r="A293" s="114"/>
      <c r="B293" s="107">
        <v>10</v>
      </c>
      <c r="C293" s="10" t="s">
        <v>125</v>
      </c>
      <c r="D293" s="118" t="s">
        <v>1309</v>
      </c>
      <c r="E293" s="118" t="s">
        <v>212</v>
      </c>
      <c r="F293" s="133"/>
      <c r="G293" s="134"/>
      <c r="H293" s="11" t="s">
        <v>841</v>
      </c>
      <c r="I293" s="14">
        <v>0.4</v>
      </c>
      <c r="J293" s="109">
        <f t="shared" si="4"/>
        <v>4</v>
      </c>
      <c r="K293" s="115"/>
    </row>
    <row r="294" spans="1:11" ht="24">
      <c r="A294" s="114"/>
      <c r="B294" s="107">
        <v>10</v>
      </c>
      <c r="C294" s="10" t="s">
        <v>125</v>
      </c>
      <c r="D294" s="118" t="s">
        <v>1310</v>
      </c>
      <c r="E294" s="118" t="s">
        <v>214</v>
      </c>
      <c r="F294" s="133"/>
      <c r="G294" s="134"/>
      <c r="H294" s="11" t="s">
        <v>841</v>
      </c>
      <c r="I294" s="14">
        <v>0.4</v>
      </c>
      <c r="J294" s="109">
        <f t="shared" si="4"/>
        <v>4</v>
      </c>
      <c r="K294" s="115"/>
    </row>
    <row r="295" spans="1:11" ht="24">
      <c r="A295" s="114"/>
      <c r="B295" s="107">
        <v>10</v>
      </c>
      <c r="C295" s="10" t="s">
        <v>125</v>
      </c>
      <c r="D295" s="118" t="s">
        <v>1311</v>
      </c>
      <c r="E295" s="118" t="s">
        <v>265</v>
      </c>
      <c r="F295" s="133"/>
      <c r="G295" s="134"/>
      <c r="H295" s="11" t="s">
        <v>841</v>
      </c>
      <c r="I295" s="14">
        <v>0.4</v>
      </c>
      <c r="J295" s="109">
        <f t="shared" si="4"/>
        <v>4</v>
      </c>
      <c r="K295" s="115"/>
    </row>
    <row r="296" spans="1:11" ht="24">
      <c r="A296" s="114"/>
      <c r="B296" s="107">
        <v>10</v>
      </c>
      <c r="C296" s="10" t="s">
        <v>125</v>
      </c>
      <c r="D296" s="118" t="s">
        <v>1312</v>
      </c>
      <c r="E296" s="118" t="s">
        <v>267</v>
      </c>
      <c r="F296" s="133"/>
      <c r="G296" s="134"/>
      <c r="H296" s="11" t="s">
        <v>841</v>
      </c>
      <c r="I296" s="14">
        <v>0.4</v>
      </c>
      <c r="J296" s="109">
        <f t="shared" si="4"/>
        <v>4</v>
      </c>
      <c r="K296" s="115"/>
    </row>
    <row r="297" spans="1:11" ht="24">
      <c r="A297" s="114"/>
      <c r="B297" s="107">
        <v>10</v>
      </c>
      <c r="C297" s="10" t="s">
        <v>125</v>
      </c>
      <c r="D297" s="118" t="s">
        <v>1313</v>
      </c>
      <c r="E297" s="118" t="s">
        <v>268</v>
      </c>
      <c r="F297" s="133"/>
      <c r="G297" s="134"/>
      <c r="H297" s="11" t="s">
        <v>841</v>
      </c>
      <c r="I297" s="14">
        <v>0.4</v>
      </c>
      <c r="J297" s="109">
        <f t="shared" si="4"/>
        <v>4</v>
      </c>
      <c r="K297" s="115"/>
    </row>
    <row r="298" spans="1:11" ht="24">
      <c r="A298" s="114"/>
      <c r="B298" s="107">
        <v>10</v>
      </c>
      <c r="C298" s="10" t="s">
        <v>625</v>
      </c>
      <c r="D298" s="118" t="s">
        <v>1314</v>
      </c>
      <c r="E298" s="118" t="s">
        <v>273</v>
      </c>
      <c r="F298" s="133"/>
      <c r="G298" s="134"/>
      <c r="H298" s="11" t="s">
        <v>842</v>
      </c>
      <c r="I298" s="14">
        <v>0.66</v>
      </c>
      <c r="J298" s="109">
        <f t="shared" si="4"/>
        <v>6.6000000000000005</v>
      </c>
      <c r="K298" s="115"/>
    </row>
    <row r="299" spans="1:11" ht="24">
      <c r="A299" s="114"/>
      <c r="B299" s="107">
        <v>10</v>
      </c>
      <c r="C299" s="10" t="s">
        <v>625</v>
      </c>
      <c r="D299" s="118" t="s">
        <v>1315</v>
      </c>
      <c r="E299" s="118" t="s">
        <v>673</v>
      </c>
      <c r="F299" s="133"/>
      <c r="G299" s="134"/>
      <c r="H299" s="11" t="s">
        <v>842</v>
      </c>
      <c r="I299" s="14">
        <v>0.66</v>
      </c>
      <c r="J299" s="109">
        <f t="shared" si="4"/>
        <v>6.6000000000000005</v>
      </c>
      <c r="K299" s="115"/>
    </row>
    <row r="300" spans="1:11" ht="24">
      <c r="A300" s="114"/>
      <c r="B300" s="107">
        <v>10</v>
      </c>
      <c r="C300" s="10" t="s">
        <v>625</v>
      </c>
      <c r="D300" s="118" t="s">
        <v>1316</v>
      </c>
      <c r="E300" s="118" t="s">
        <v>271</v>
      </c>
      <c r="F300" s="133"/>
      <c r="G300" s="134"/>
      <c r="H300" s="11" t="s">
        <v>842</v>
      </c>
      <c r="I300" s="14">
        <v>0.66</v>
      </c>
      <c r="J300" s="109">
        <f t="shared" si="4"/>
        <v>6.6000000000000005</v>
      </c>
      <c r="K300" s="115"/>
    </row>
    <row r="301" spans="1:11" ht="24">
      <c r="A301" s="114"/>
      <c r="B301" s="107">
        <v>5</v>
      </c>
      <c r="C301" s="10" t="s">
        <v>843</v>
      </c>
      <c r="D301" s="118" t="s">
        <v>1317</v>
      </c>
      <c r="E301" s="118" t="s">
        <v>273</v>
      </c>
      <c r="F301" s="133" t="s">
        <v>107</v>
      </c>
      <c r="G301" s="134"/>
      <c r="H301" s="11" t="s">
        <v>844</v>
      </c>
      <c r="I301" s="14">
        <v>0.74</v>
      </c>
      <c r="J301" s="109">
        <f t="shared" si="4"/>
        <v>3.7</v>
      </c>
      <c r="K301" s="115"/>
    </row>
    <row r="302" spans="1:11" ht="24">
      <c r="A302" s="114"/>
      <c r="B302" s="107">
        <v>5</v>
      </c>
      <c r="C302" s="10" t="s">
        <v>843</v>
      </c>
      <c r="D302" s="118" t="s">
        <v>1318</v>
      </c>
      <c r="E302" s="118" t="s">
        <v>673</v>
      </c>
      <c r="F302" s="133" t="s">
        <v>107</v>
      </c>
      <c r="G302" s="134"/>
      <c r="H302" s="11" t="s">
        <v>844</v>
      </c>
      <c r="I302" s="14">
        <v>0.74</v>
      </c>
      <c r="J302" s="109">
        <f t="shared" si="4"/>
        <v>3.7</v>
      </c>
      <c r="K302" s="115"/>
    </row>
    <row r="303" spans="1:11" ht="24">
      <c r="A303" s="114"/>
      <c r="B303" s="107">
        <v>10</v>
      </c>
      <c r="C303" s="10" t="s">
        <v>122</v>
      </c>
      <c r="D303" s="118" t="s">
        <v>1319</v>
      </c>
      <c r="E303" s="118" t="s">
        <v>348</v>
      </c>
      <c r="F303" s="133"/>
      <c r="G303" s="134"/>
      <c r="H303" s="11" t="s">
        <v>845</v>
      </c>
      <c r="I303" s="14">
        <v>0.99</v>
      </c>
      <c r="J303" s="109">
        <f t="shared" si="4"/>
        <v>9.9</v>
      </c>
      <c r="K303" s="115"/>
    </row>
    <row r="304" spans="1:11" ht="24">
      <c r="A304" s="114"/>
      <c r="B304" s="107">
        <v>10</v>
      </c>
      <c r="C304" s="10" t="s">
        <v>122</v>
      </c>
      <c r="D304" s="118" t="s">
        <v>1320</v>
      </c>
      <c r="E304" s="118" t="s">
        <v>846</v>
      </c>
      <c r="F304" s="133"/>
      <c r="G304" s="134"/>
      <c r="H304" s="11" t="s">
        <v>845</v>
      </c>
      <c r="I304" s="14">
        <v>0.99</v>
      </c>
      <c r="J304" s="109">
        <f t="shared" si="4"/>
        <v>9.9</v>
      </c>
      <c r="K304" s="115"/>
    </row>
    <row r="305" spans="1:11" ht="24">
      <c r="A305" s="114"/>
      <c r="B305" s="107">
        <v>10</v>
      </c>
      <c r="C305" s="10" t="s">
        <v>122</v>
      </c>
      <c r="D305" s="118" t="s">
        <v>1321</v>
      </c>
      <c r="E305" s="118" t="s">
        <v>847</v>
      </c>
      <c r="F305" s="133"/>
      <c r="G305" s="134"/>
      <c r="H305" s="11" t="s">
        <v>845</v>
      </c>
      <c r="I305" s="14">
        <v>0.99</v>
      </c>
      <c r="J305" s="109">
        <f t="shared" si="4"/>
        <v>9.9</v>
      </c>
      <c r="K305" s="115"/>
    </row>
    <row r="306" spans="1:11" ht="24">
      <c r="A306" s="114"/>
      <c r="B306" s="107">
        <v>10</v>
      </c>
      <c r="C306" s="10" t="s">
        <v>122</v>
      </c>
      <c r="D306" s="118" t="s">
        <v>1322</v>
      </c>
      <c r="E306" s="118" t="s">
        <v>848</v>
      </c>
      <c r="F306" s="133"/>
      <c r="G306" s="134"/>
      <c r="H306" s="11" t="s">
        <v>845</v>
      </c>
      <c r="I306" s="14">
        <v>0.99</v>
      </c>
      <c r="J306" s="109">
        <f t="shared" si="4"/>
        <v>9.9</v>
      </c>
      <c r="K306" s="115"/>
    </row>
    <row r="307" spans="1:11" ht="24">
      <c r="A307" s="114"/>
      <c r="B307" s="107">
        <v>10</v>
      </c>
      <c r="C307" s="10" t="s">
        <v>849</v>
      </c>
      <c r="D307" s="118" t="s">
        <v>1323</v>
      </c>
      <c r="E307" s="118" t="s">
        <v>348</v>
      </c>
      <c r="F307" s="133"/>
      <c r="G307" s="134"/>
      <c r="H307" s="11" t="s">
        <v>850</v>
      </c>
      <c r="I307" s="14">
        <v>0.99</v>
      </c>
      <c r="J307" s="109">
        <f t="shared" si="4"/>
        <v>9.9</v>
      </c>
      <c r="K307" s="115"/>
    </row>
    <row r="308" spans="1:11" ht="24">
      <c r="A308" s="114"/>
      <c r="B308" s="107">
        <v>10</v>
      </c>
      <c r="C308" s="10" t="s">
        <v>849</v>
      </c>
      <c r="D308" s="118" t="s">
        <v>1324</v>
      </c>
      <c r="E308" s="118" t="s">
        <v>528</v>
      </c>
      <c r="F308" s="133"/>
      <c r="G308" s="134"/>
      <c r="H308" s="11" t="s">
        <v>850</v>
      </c>
      <c r="I308" s="14">
        <v>0.99</v>
      </c>
      <c r="J308" s="109">
        <f t="shared" si="4"/>
        <v>9.9</v>
      </c>
      <c r="K308" s="115"/>
    </row>
    <row r="309" spans="1:11" ht="24">
      <c r="A309" s="114"/>
      <c r="B309" s="107">
        <v>10</v>
      </c>
      <c r="C309" s="10" t="s">
        <v>849</v>
      </c>
      <c r="D309" s="118" t="s">
        <v>1325</v>
      </c>
      <c r="E309" s="118" t="s">
        <v>846</v>
      </c>
      <c r="F309" s="133"/>
      <c r="G309" s="134"/>
      <c r="H309" s="11" t="s">
        <v>850</v>
      </c>
      <c r="I309" s="14">
        <v>0.99</v>
      </c>
      <c r="J309" s="109">
        <f t="shared" si="4"/>
        <v>9.9</v>
      </c>
      <c r="K309" s="115"/>
    </row>
    <row r="310" spans="1:11" ht="24">
      <c r="A310" s="114"/>
      <c r="B310" s="107">
        <v>10</v>
      </c>
      <c r="C310" s="10" t="s">
        <v>849</v>
      </c>
      <c r="D310" s="118" t="s">
        <v>1326</v>
      </c>
      <c r="E310" s="118" t="s">
        <v>847</v>
      </c>
      <c r="F310" s="133"/>
      <c r="G310" s="134"/>
      <c r="H310" s="11" t="s">
        <v>850</v>
      </c>
      <c r="I310" s="14">
        <v>0.99</v>
      </c>
      <c r="J310" s="109">
        <f t="shared" si="4"/>
        <v>9.9</v>
      </c>
      <c r="K310" s="115"/>
    </row>
    <row r="311" spans="1:11" ht="24">
      <c r="A311" s="114"/>
      <c r="B311" s="107">
        <v>10</v>
      </c>
      <c r="C311" s="10" t="s">
        <v>849</v>
      </c>
      <c r="D311" s="118" t="s">
        <v>1327</v>
      </c>
      <c r="E311" s="118" t="s">
        <v>848</v>
      </c>
      <c r="F311" s="133"/>
      <c r="G311" s="134"/>
      <c r="H311" s="11" t="s">
        <v>850</v>
      </c>
      <c r="I311" s="14">
        <v>0.99</v>
      </c>
      <c r="J311" s="109">
        <f t="shared" si="4"/>
        <v>9.9</v>
      </c>
      <c r="K311" s="115"/>
    </row>
    <row r="312" spans="1:11" ht="24">
      <c r="A312" s="114"/>
      <c r="B312" s="107">
        <v>10</v>
      </c>
      <c r="C312" s="10" t="s">
        <v>849</v>
      </c>
      <c r="D312" s="118" t="s">
        <v>1328</v>
      </c>
      <c r="E312" s="118" t="s">
        <v>851</v>
      </c>
      <c r="F312" s="133"/>
      <c r="G312" s="134"/>
      <c r="H312" s="11" t="s">
        <v>850</v>
      </c>
      <c r="I312" s="14">
        <v>0.99</v>
      </c>
      <c r="J312" s="109">
        <f t="shared" si="4"/>
        <v>9.9</v>
      </c>
      <c r="K312" s="115"/>
    </row>
    <row r="313" spans="1:11">
      <c r="A313" s="114"/>
      <c r="B313" s="107">
        <v>6</v>
      </c>
      <c r="C313" s="10" t="s">
        <v>852</v>
      </c>
      <c r="D313" s="118" t="s">
        <v>1329</v>
      </c>
      <c r="E313" s="118" t="s">
        <v>273</v>
      </c>
      <c r="F313" s="133"/>
      <c r="G313" s="134"/>
      <c r="H313" s="11" t="s">
        <v>853</v>
      </c>
      <c r="I313" s="14">
        <v>2.68</v>
      </c>
      <c r="J313" s="109">
        <f t="shared" si="4"/>
        <v>16.080000000000002</v>
      </c>
      <c r="K313" s="115"/>
    </row>
    <row r="314" spans="1:11">
      <c r="A314" s="114"/>
      <c r="B314" s="107">
        <v>10</v>
      </c>
      <c r="C314" s="10" t="s">
        <v>852</v>
      </c>
      <c r="D314" s="118" t="s">
        <v>1330</v>
      </c>
      <c r="E314" s="118" t="s">
        <v>110</v>
      </c>
      <c r="F314" s="133"/>
      <c r="G314" s="134"/>
      <c r="H314" s="11" t="s">
        <v>853</v>
      </c>
      <c r="I314" s="14">
        <v>2.68</v>
      </c>
      <c r="J314" s="109">
        <f t="shared" si="4"/>
        <v>26.8</v>
      </c>
      <c r="K314" s="115"/>
    </row>
    <row r="315" spans="1:11">
      <c r="A315" s="114"/>
      <c r="B315" s="107">
        <v>5</v>
      </c>
      <c r="C315" s="10" t="s">
        <v>852</v>
      </c>
      <c r="D315" s="118" t="s">
        <v>1331</v>
      </c>
      <c r="E315" s="118" t="s">
        <v>484</v>
      </c>
      <c r="F315" s="133"/>
      <c r="G315" s="134"/>
      <c r="H315" s="11" t="s">
        <v>853</v>
      </c>
      <c r="I315" s="14">
        <v>2.68</v>
      </c>
      <c r="J315" s="109">
        <f t="shared" si="4"/>
        <v>13.4</v>
      </c>
      <c r="K315" s="115"/>
    </row>
    <row r="316" spans="1:11">
      <c r="A316" s="114"/>
      <c r="B316" s="107">
        <v>5</v>
      </c>
      <c r="C316" s="10" t="s">
        <v>852</v>
      </c>
      <c r="D316" s="118" t="s">
        <v>1332</v>
      </c>
      <c r="E316" s="118" t="s">
        <v>828</v>
      </c>
      <c r="F316" s="133"/>
      <c r="G316" s="134"/>
      <c r="H316" s="11" t="s">
        <v>853</v>
      </c>
      <c r="I316" s="14">
        <v>2.68</v>
      </c>
      <c r="J316" s="109">
        <f t="shared" si="4"/>
        <v>13.4</v>
      </c>
      <c r="K316" s="115"/>
    </row>
    <row r="317" spans="1:11">
      <c r="A317" s="114"/>
      <c r="B317" s="107">
        <v>5</v>
      </c>
      <c r="C317" s="10" t="s">
        <v>852</v>
      </c>
      <c r="D317" s="118" t="s">
        <v>1333</v>
      </c>
      <c r="E317" s="118" t="s">
        <v>829</v>
      </c>
      <c r="F317" s="133"/>
      <c r="G317" s="134"/>
      <c r="H317" s="11" t="s">
        <v>853</v>
      </c>
      <c r="I317" s="14">
        <v>2.68</v>
      </c>
      <c r="J317" s="109">
        <f t="shared" si="4"/>
        <v>13.4</v>
      </c>
      <c r="K317" s="115"/>
    </row>
    <row r="318" spans="1:11">
      <c r="A318" s="114"/>
      <c r="B318" s="107">
        <v>2</v>
      </c>
      <c r="C318" s="10" t="s">
        <v>854</v>
      </c>
      <c r="D318" s="118" t="s">
        <v>1334</v>
      </c>
      <c r="E318" s="118" t="s">
        <v>795</v>
      </c>
      <c r="F318" s="133"/>
      <c r="G318" s="134"/>
      <c r="H318" s="11" t="s">
        <v>855</v>
      </c>
      <c r="I318" s="14">
        <v>0.99</v>
      </c>
      <c r="J318" s="109">
        <f t="shared" si="4"/>
        <v>1.98</v>
      </c>
      <c r="K318" s="115"/>
    </row>
    <row r="319" spans="1:11">
      <c r="A319" s="114"/>
      <c r="B319" s="107">
        <v>2</v>
      </c>
      <c r="C319" s="10" t="s">
        <v>854</v>
      </c>
      <c r="D319" s="118" t="s">
        <v>1335</v>
      </c>
      <c r="E319" s="118" t="s">
        <v>729</v>
      </c>
      <c r="F319" s="133"/>
      <c r="G319" s="134"/>
      <c r="H319" s="11" t="s">
        <v>855</v>
      </c>
      <c r="I319" s="14">
        <v>1.42</v>
      </c>
      <c r="J319" s="109">
        <f t="shared" si="4"/>
        <v>2.84</v>
      </c>
      <c r="K319" s="115"/>
    </row>
    <row r="320" spans="1:11">
      <c r="A320" s="114"/>
      <c r="B320" s="107">
        <v>2</v>
      </c>
      <c r="C320" s="10" t="s">
        <v>856</v>
      </c>
      <c r="D320" s="118" t="s">
        <v>1336</v>
      </c>
      <c r="E320" s="118" t="s">
        <v>795</v>
      </c>
      <c r="F320" s="133"/>
      <c r="G320" s="134"/>
      <c r="H320" s="11" t="s">
        <v>857</v>
      </c>
      <c r="I320" s="14">
        <v>1.1599999999999999</v>
      </c>
      <c r="J320" s="109">
        <f t="shared" si="4"/>
        <v>2.3199999999999998</v>
      </c>
      <c r="K320" s="115"/>
    </row>
    <row r="321" spans="1:11">
      <c r="A321" s="114"/>
      <c r="B321" s="107">
        <v>2</v>
      </c>
      <c r="C321" s="10" t="s">
        <v>858</v>
      </c>
      <c r="D321" s="118" t="s">
        <v>1337</v>
      </c>
      <c r="E321" s="118" t="s">
        <v>726</v>
      </c>
      <c r="F321" s="133"/>
      <c r="G321" s="134"/>
      <c r="H321" s="11" t="s">
        <v>859</v>
      </c>
      <c r="I321" s="14">
        <v>1.36</v>
      </c>
      <c r="J321" s="109">
        <f t="shared" si="4"/>
        <v>2.72</v>
      </c>
      <c r="K321" s="115"/>
    </row>
    <row r="322" spans="1:11">
      <c r="A322" s="114"/>
      <c r="B322" s="107">
        <v>2</v>
      </c>
      <c r="C322" s="10" t="s">
        <v>858</v>
      </c>
      <c r="D322" s="118" t="s">
        <v>1338</v>
      </c>
      <c r="E322" s="118" t="s">
        <v>860</v>
      </c>
      <c r="F322" s="133"/>
      <c r="G322" s="134"/>
      <c r="H322" s="11" t="s">
        <v>859</v>
      </c>
      <c r="I322" s="14">
        <v>4.45</v>
      </c>
      <c r="J322" s="109">
        <f t="shared" si="4"/>
        <v>8.9</v>
      </c>
      <c r="K322" s="115"/>
    </row>
    <row r="323" spans="1:11">
      <c r="A323" s="114"/>
      <c r="B323" s="107">
        <v>2</v>
      </c>
      <c r="C323" s="10" t="s">
        <v>861</v>
      </c>
      <c r="D323" s="118" t="s">
        <v>1339</v>
      </c>
      <c r="E323" s="118" t="s">
        <v>795</v>
      </c>
      <c r="F323" s="133"/>
      <c r="G323" s="134"/>
      <c r="H323" s="11" t="s">
        <v>862</v>
      </c>
      <c r="I323" s="14">
        <v>1.1599999999999999</v>
      </c>
      <c r="J323" s="109">
        <f t="shared" si="4"/>
        <v>2.3199999999999998</v>
      </c>
      <c r="K323" s="115"/>
    </row>
    <row r="324" spans="1:11">
      <c r="A324" s="114"/>
      <c r="B324" s="107">
        <v>2</v>
      </c>
      <c r="C324" s="10" t="s">
        <v>861</v>
      </c>
      <c r="D324" s="118" t="s">
        <v>1340</v>
      </c>
      <c r="E324" s="118" t="s">
        <v>726</v>
      </c>
      <c r="F324" s="133"/>
      <c r="G324" s="134"/>
      <c r="H324" s="11" t="s">
        <v>862</v>
      </c>
      <c r="I324" s="14">
        <v>1.36</v>
      </c>
      <c r="J324" s="109">
        <f t="shared" si="4"/>
        <v>2.72</v>
      </c>
      <c r="K324" s="115"/>
    </row>
    <row r="325" spans="1:11">
      <c r="A325" s="114"/>
      <c r="B325" s="107">
        <v>2</v>
      </c>
      <c r="C325" s="10" t="s">
        <v>861</v>
      </c>
      <c r="D325" s="118" t="s">
        <v>1341</v>
      </c>
      <c r="E325" s="118" t="s">
        <v>728</v>
      </c>
      <c r="F325" s="133"/>
      <c r="G325" s="134"/>
      <c r="H325" s="11" t="s">
        <v>862</v>
      </c>
      <c r="I325" s="14">
        <v>1.5</v>
      </c>
      <c r="J325" s="109">
        <f t="shared" si="4"/>
        <v>3</v>
      </c>
      <c r="K325" s="115"/>
    </row>
    <row r="326" spans="1:11">
      <c r="A326" s="114"/>
      <c r="B326" s="107">
        <v>4</v>
      </c>
      <c r="C326" s="10" t="s">
        <v>861</v>
      </c>
      <c r="D326" s="118" t="s">
        <v>1342</v>
      </c>
      <c r="E326" s="118" t="s">
        <v>773</v>
      </c>
      <c r="F326" s="133"/>
      <c r="G326" s="134"/>
      <c r="H326" s="11" t="s">
        <v>862</v>
      </c>
      <c r="I326" s="14">
        <v>2.2599999999999998</v>
      </c>
      <c r="J326" s="109">
        <f t="shared" si="4"/>
        <v>9.0399999999999991</v>
      </c>
      <c r="K326" s="115"/>
    </row>
    <row r="327" spans="1:11">
      <c r="A327" s="114"/>
      <c r="B327" s="107">
        <v>2</v>
      </c>
      <c r="C327" s="10" t="s">
        <v>861</v>
      </c>
      <c r="D327" s="118" t="s">
        <v>1343</v>
      </c>
      <c r="E327" s="118" t="s">
        <v>782</v>
      </c>
      <c r="F327" s="133"/>
      <c r="G327" s="134"/>
      <c r="H327" s="11" t="s">
        <v>862</v>
      </c>
      <c r="I327" s="14">
        <v>2.59</v>
      </c>
      <c r="J327" s="109">
        <f t="shared" si="4"/>
        <v>5.18</v>
      </c>
      <c r="K327" s="115"/>
    </row>
    <row r="328" spans="1:11">
      <c r="A328" s="114"/>
      <c r="B328" s="107">
        <v>2</v>
      </c>
      <c r="C328" s="10" t="s">
        <v>863</v>
      </c>
      <c r="D328" s="118" t="s">
        <v>1344</v>
      </c>
      <c r="E328" s="118" t="s">
        <v>730</v>
      </c>
      <c r="F328" s="133"/>
      <c r="G328" s="134"/>
      <c r="H328" s="11" t="s">
        <v>864</v>
      </c>
      <c r="I328" s="14">
        <v>5.04</v>
      </c>
      <c r="J328" s="109">
        <f t="shared" si="4"/>
        <v>10.08</v>
      </c>
      <c r="K328" s="115"/>
    </row>
    <row r="329" spans="1:11">
      <c r="A329" s="114"/>
      <c r="B329" s="107">
        <v>4</v>
      </c>
      <c r="C329" s="10" t="s">
        <v>865</v>
      </c>
      <c r="D329" s="118" t="s">
        <v>1345</v>
      </c>
      <c r="E329" s="118" t="s">
        <v>730</v>
      </c>
      <c r="F329" s="133"/>
      <c r="G329" s="134"/>
      <c r="H329" s="11" t="s">
        <v>866</v>
      </c>
      <c r="I329" s="14">
        <v>2.34</v>
      </c>
      <c r="J329" s="109">
        <f t="shared" si="4"/>
        <v>9.36</v>
      </c>
      <c r="K329" s="115"/>
    </row>
    <row r="330" spans="1:11">
      <c r="A330" s="114"/>
      <c r="B330" s="107">
        <v>2</v>
      </c>
      <c r="C330" s="10" t="s">
        <v>867</v>
      </c>
      <c r="D330" s="118" t="s">
        <v>1346</v>
      </c>
      <c r="E330" s="118" t="s">
        <v>728</v>
      </c>
      <c r="F330" s="133"/>
      <c r="G330" s="134"/>
      <c r="H330" s="11" t="s">
        <v>868</v>
      </c>
      <c r="I330" s="14">
        <v>1.58</v>
      </c>
      <c r="J330" s="109">
        <f t="shared" si="4"/>
        <v>3.16</v>
      </c>
      <c r="K330" s="115"/>
    </row>
    <row r="331" spans="1:11">
      <c r="A331" s="114"/>
      <c r="B331" s="107">
        <v>4</v>
      </c>
      <c r="C331" s="10" t="s">
        <v>867</v>
      </c>
      <c r="D331" s="118" t="s">
        <v>1347</v>
      </c>
      <c r="E331" s="118" t="s">
        <v>773</v>
      </c>
      <c r="F331" s="133"/>
      <c r="G331" s="134"/>
      <c r="H331" s="11" t="s">
        <v>868</v>
      </c>
      <c r="I331" s="14">
        <v>1.75</v>
      </c>
      <c r="J331" s="109">
        <f t="shared" si="4"/>
        <v>7</v>
      </c>
      <c r="K331" s="115"/>
    </row>
    <row r="332" spans="1:11" ht="24">
      <c r="A332" s="114"/>
      <c r="B332" s="107">
        <v>3</v>
      </c>
      <c r="C332" s="10" t="s">
        <v>649</v>
      </c>
      <c r="D332" s="118" t="s">
        <v>1348</v>
      </c>
      <c r="E332" s="118" t="s">
        <v>651</v>
      </c>
      <c r="F332" s="133"/>
      <c r="G332" s="134"/>
      <c r="H332" s="11" t="s">
        <v>652</v>
      </c>
      <c r="I332" s="14">
        <v>2.59</v>
      </c>
      <c r="J332" s="109">
        <f t="shared" si="4"/>
        <v>7.77</v>
      </c>
      <c r="K332" s="115"/>
    </row>
    <row r="333" spans="1:11" ht="24">
      <c r="A333" s="114"/>
      <c r="B333" s="107">
        <v>2</v>
      </c>
      <c r="C333" s="10" t="s">
        <v>649</v>
      </c>
      <c r="D333" s="118" t="s">
        <v>1349</v>
      </c>
      <c r="E333" s="118" t="s">
        <v>25</v>
      </c>
      <c r="F333" s="133"/>
      <c r="G333" s="134"/>
      <c r="H333" s="11" t="s">
        <v>652</v>
      </c>
      <c r="I333" s="14">
        <v>2.59</v>
      </c>
      <c r="J333" s="109">
        <f t="shared" si="4"/>
        <v>5.18</v>
      </c>
      <c r="K333" s="115"/>
    </row>
    <row r="334" spans="1:11" ht="24">
      <c r="A334" s="114"/>
      <c r="B334" s="107">
        <v>2</v>
      </c>
      <c r="C334" s="10" t="s">
        <v>649</v>
      </c>
      <c r="D334" s="118" t="s">
        <v>1350</v>
      </c>
      <c r="E334" s="118" t="s">
        <v>29</v>
      </c>
      <c r="F334" s="133"/>
      <c r="G334" s="134"/>
      <c r="H334" s="11" t="s">
        <v>652</v>
      </c>
      <c r="I334" s="14">
        <v>2.59</v>
      </c>
      <c r="J334" s="109">
        <f t="shared" si="4"/>
        <v>5.18</v>
      </c>
      <c r="K334" s="115"/>
    </row>
    <row r="335" spans="1:11" ht="24">
      <c r="A335" s="114"/>
      <c r="B335" s="107">
        <v>15</v>
      </c>
      <c r="C335" s="10" t="s">
        <v>65</v>
      </c>
      <c r="D335" s="118" t="s">
        <v>1351</v>
      </c>
      <c r="E335" s="118" t="s">
        <v>23</v>
      </c>
      <c r="F335" s="133"/>
      <c r="G335" s="134"/>
      <c r="H335" s="11" t="s">
        <v>869</v>
      </c>
      <c r="I335" s="14">
        <v>2.68</v>
      </c>
      <c r="J335" s="109">
        <f t="shared" si="4"/>
        <v>40.200000000000003</v>
      </c>
      <c r="K335" s="115"/>
    </row>
    <row r="336" spans="1:11" ht="24">
      <c r="A336" s="114"/>
      <c r="B336" s="107">
        <v>15</v>
      </c>
      <c r="C336" s="10" t="s">
        <v>65</v>
      </c>
      <c r="D336" s="118" t="s">
        <v>1352</v>
      </c>
      <c r="E336" s="118" t="s">
        <v>651</v>
      </c>
      <c r="F336" s="133"/>
      <c r="G336" s="134"/>
      <c r="H336" s="11" t="s">
        <v>869</v>
      </c>
      <c r="I336" s="14">
        <v>2.68</v>
      </c>
      <c r="J336" s="109">
        <f t="shared" si="4"/>
        <v>40.200000000000003</v>
      </c>
      <c r="K336" s="115"/>
    </row>
    <row r="337" spans="1:11" ht="24">
      <c r="A337" s="114"/>
      <c r="B337" s="107">
        <v>20</v>
      </c>
      <c r="C337" s="10" t="s">
        <v>65</v>
      </c>
      <c r="D337" s="118" t="s">
        <v>1353</v>
      </c>
      <c r="E337" s="118" t="s">
        <v>25</v>
      </c>
      <c r="F337" s="133"/>
      <c r="G337" s="134"/>
      <c r="H337" s="11" t="s">
        <v>869</v>
      </c>
      <c r="I337" s="14">
        <v>2.68</v>
      </c>
      <c r="J337" s="109">
        <f t="shared" si="4"/>
        <v>53.6</v>
      </c>
      <c r="K337" s="115"/>
    </row>
    <row r="338" spans="1:11" ht="24">
      <c r="A338" s="114"/>
      <c r="B338" s="107">
        <v>20</v>
      </c>
      <c r="C338" s="10" t="s">
        <v>65</v>
      </c>
      <c r="D338" s="118" t="s">
        <v>1354</v>
      </c>
      <c r="E338" s="118" t="s">
        <v>67</v>
      </c>
      <c r="F338" s="133"/>
      <c r="G338" s="134"/>
      <c r="H338" s="11" t="s">
        <v>869</v>
      </c>
      <c r="I338" s="14">
        <v>2.68</v>
      </c>
      <c r="J338" s="109">
        <f t="shared" si="4"/>
        <v>53.6</v>
      </c>
      <c r="K338" s="115"/>
    </row>
    <row r="339" spans="1:11" ht="24">
      <c r="A339" s="114"/>
      <c r="B339" s="107">
        <v>20</v>
      </c>
      <c r="C339" s="10" t="s">
        <v>65</v>
      </c>
      <c r="D339" s="118" t="s">
        <v>1355</v>
      </c>
      <c r="E339" s="118" t="s">
        <v>26</v>
      </c>
      <c r="F339" s="133"/>
      <c r="G339" s="134"/>
      <c r="H339" s="11" t="s">
        <v>869</v>
      </c>
      <c r="I339" s="14">
        <v>2.68</v>
      </c>
      <c r="J339" s="109">
        <f t="shared" si="4"/>
        <v>53.6</v>
      </c>
      <c r="K339" s="115"/>
    </row>
    <row r="340" spans="1:11" ht="24">
      <c r="A340" s="114"/>
      <c r="B340" s="107">
        <v>12</v>
      </c>
      <c r="C340" s="10" t="s">
        <v>65</v>
      </c>
      <c r="D340" s="118" t="s">
        <v>1356</v>
      </c>
      <c r="E340" s="118" t="s">
        <v>27</v>
      </c>
      <c r="F340" s="133"/>
      <c r="G340" s="134"/>
      <c r="H340" s="11" t="s">
        <v>869</v>
      </c>
      <c r="I340" s="14">
        <v>2.68</v>
      </c>
      <c r="J340" s="109">
        <f t="shared" si="4"/>
        <v>32.160000000000004</v>
      </c>
      <c r="K340" s="115"/>
    </row>
    <row r="341" spans="1:11" ht="24">
      <c r="A341" s="114"/>
      <c r="B341" s="107">
        <v>8</v>
      </c>
      <c r="C341" s="10" t="s">
        <v>870</v>
      </c>
      <c r="D341" s="118" t="s">
        <v>1357</v>
      </c>
      <c r="E341" s="118" t="s">
        <v>23</v>
      </c>
      <c r="F341" s="133"/>
      <c r="G341" s="134"/>
      <c r="H341" s="11" t="s">
        <v>871</v>
      </c>
      <c r="I341" s="14">
        <v>2.85</v>
      </c>
      <c r="J341" s="109">
        <f t="shared" si="4"/>
        <v>22.8</v>
      </c>
      <c r="K341" s="115"/>
    </row>
    <row r="342" spans="1:11" ht="24">
      <c r="A342" s="114"/>
      <c r="B342" s="107">
        <v>8</v>
      </c>
      <c r="C342" s="10" t="s">
        <v>870</v>
      </c>
      <c r="D342" s="118" t="s">
        <v>1358</v>
      </c>
      <c r="E342" s="118" t="s">
        <v>651</v>
      </c>
      <c r="F342" s="133"/>
      <c r="G342" s="134"/>
      <c r="H342" s="11" t="s">
        <v>871</v>
      </c>
      <c r="I342" s="14">
        <v>2.85</v>
      </c>
      <c r="J342" s="109">
        <f t="shared" ref="J342:J405" si="5">I342*B342</f>
        <v>22.8</v>
      </c>
      <c r="K342" s="115"/>
    </row>
    <row r="343" spans="1:11" ht="24">
      <c r="A343" s="114"/>
      <c r="B343" s="107">
        <v>5</v>
      </c>
      <c r="C343" s="10" t="s">
        <v>870</v>
      </c>
      <c r="D343" s="118" t="s">
        <v>1359</v>
      </c>
      <c r="E343" s="118" t="s">
        <v>25</v>
      </c>
      <c r="F343" s="133"/>
      <c r="G343" s="134"/>
      <c r="H343" s="11" t="s">
        <v>871</v>
      </c>
      <c r="I343" s="14">
        <v>2.85</v>
      </c>
      <c r="J343" s="109">
        <f t="shared" si="5"/>
        <v>14.25</v>
      </c>
      <c r="K343" s="115"/>
    </row>
    <row r="344" spans="1:11" ht="24">
      <c r="A344" s="114"/>
      <c r="B344" s="107">
        <v>30</v>
      </c>
      <c r="C344" s="10" t="s">
        <v>872</v>
      </c>
      <c r="D344" s="118" t="s">
        <v>1360</v>
      </c>
      <c r="E344" s="118" t="s">
        <v>23</v>
      </c>
      <c r="F344" s="133"/>
      <c r="G344" s="134"/>
      <c r="H344" s="11" t="s">
        <v>873</v>
      </c>
      <c r="I344" s="14">
        <v>3.52</v>
      </c>
      <c r="J344" s="109">
        <f t="shared" si="5"/>
        <v>105.6</v>
      </c>
      <c r="K344" s="115"/>
    </row>
    <row r="345" spans="1:11" ht="24">
      <c r="A345" s="114"/>
      <c r="B345" s="107">
        <v>40</v>
      </c>
      <c r="C345" s="10" t="s">
        <v>872</v>
      </c>
      <c r="D345" s="118" t="s">
        <v>1361</v>
      </c>
      <c r="E345" s="118" t="s">
        <v>651</v>
      </c>
      <c r="F345" s="133"/>
      <c r="G345" s="134"/>
      <c r="H345" s="11" t="s">
        <v>873</v>
      </c>
      <c r="I345" s="14">
        <v>3.52</v>
      </c>
      <c r="J345" s="109">
        <f t="shared" si="5"/>
        <v>140.80000000000001</v>
      </c>
      <c r="K345" s="115"/>
    </row>
    <row r="346" spans="1:11" ht="24">
      <c r="A346" s="114"/>
      <c r="B346" s="107">
        <v>20</v>
      </c>
      <c r="C346" s="10" t="s">
        <v>872</v>
      </c>
      <c r="D346" s="118" t="s">
        <v>1362</v>
      </c>
      <c r="E346" s="118" t="s">
        <v>25</v>
      </c>
      <c r="F346" s="133"/>
      <c r="G346" s="134"/>
      <c r="H346" s="11" t="s">
        <v>873</v>
      </c>
      <c r="I346" s="14">
        <v>3.52</v>
      </c>
      <c r="J346" s="109">
        <f t="shared" si="5"/>
        <v>70.400000000000006</v>
      </c>
      <c r="K346" s="115"/>
    </row>
    <row r="347" spans="1:11">
      <c r="A347" s="114"/>
      <c r="B347" s="107">
        <v>3</v>
      </c>
      <c r="C347" s="10" t="s">
        <v>874</v>
      </c>
      <c r="D347" s="118" t="s">
        <v>1363</v>
      </c>
      <c r="E347" s="118" t="s">
        <v>67</v>
      </c>
      <c r="F347" s="133" t="s">
        <v>273</v>
      </c>
      <c r="G347" s="134"/>
      <c r="H347" s="11" t="s">
        <v>875</v>
      </c>
      <c r="I347" s="14">
        <v>3.35</v>
      </c>
      <c r="J347" s="109">
        <f t="shared" si="5"/>
        <v>10.050000000000001</v>
      </c>
      <c r="K347" s="115"/>
    </row>
    <row r="348" spans="1:11">
      <c r="A348" s="114"/>
      <c r="B348" s="107">
        <v>4</v>
      </c>
      <c r="C348" s="10" t="s">
        <v>68</v>
      </c>
      <c r="D348" s="118" t="s">
        <v>1364</v>
      </c>
      <c r="E348" s="118" t="s">
        <v>23</v>
      </c>
      <c r="F348" s="133" t="s">
        <v>271</v>
      </c>
      <c r="G348" s="134"/>
      <c r="H348" s="11" t="s">
        <v>876</v>
      </c>
      <c r="I348" s="14">
        <v>3.27</v>
      </c>
      <c r="J348" s="109">
        <f t="shared" si="5"/>
        <v>13.08</v>
      </c>
      <c r="K348" s="115"/>
    </row>
    <row r="349" spans="1:11">
      <c r="A349" s="114"/>
      <c r="B349" s="107">
        <v>6</v>
      </c>
      <c r="C349" s="10" t="s">
        <v>68</v>
      </c>
      <c r="D349" s="118" t="s">
        <v>1365</v>
      </c>
      <c r="E349" s="118" t="s">
        <v>651</v>
      </c>
      <c r="F349" s="133" t="s">
        <v>271</v>
      </c>
      <c r="G349" s="134"/>
      <c r="H349" s="11" t="s">
        <v>876</v>
      </c>
      <c r="I349" s="14">
        <v>3.27</v>
      </c>
      <c r="J349" s="109">
        <f t="shared" si="5"/>
        <v>19.62</v>
      </c>
      <c r="K349" s="115"/>
    </row>
    <row r="350" spans="1:11">
      <c r="A350" s="114"/>
      <c r="B350" s="107">
        <v>8</v>
      </c>
      <c r="C350" s="10" t="s">
        <v>68</v>
      </c>
      <c r="D350" s="118" t="s">
        <v>1366</v>
      </c>
      <c r="E350" s="118" t="s">
        <v>651</v>
      </c>
      <c r="F350" s="133" t="s">
        <v>272</v>
      </c>
      <c r="G350" s="134"/>
      <c r="H350" s="11" t="s">
        <v>876</v>
      </c>
      <c r="I350" s="14">
        <v>3.27</v>
      </c>
      <c r="J350" s="109">
        <f t="shared" si="5"/>
        <v>26.16</v>
      </c>
      <c r="K350" s="115"/>
    </row>
    <row r="351" spans="1:11">
      <c r="A351" s="114"/>
      <c r="B351" s="107">
        <v>8</v>
      </c>
      <c r="C351" s="10" t="s">
        <v>68</v>
      </c>
      <c r="D351" s="118" t="s">
        <v>1367</v>
      </c>
      <c r="E351" s="118" t="s">
        <v>25</v>
      </c>
      <c r="F351" s="133" t="s">
        <v>273</v>
      </c>
      <c r="G351" s="134"/>
      <c r="H351" s="11" t="s">
        <v>876</v>
      </c>
      <c r="I351" s="14">
        <v>3.27</v>
      </c>
      <c r="J351" s="109">
        <f t="shared" si="5"/>
        <v>26.16</v>
      </c>
      <c r="K351" s="115"/>
    </row>
    <row r="352" spans="1:11">
      <c r="A352" s="114"/>
      <c r="B352" s="107">
        <v>4</v>
      </c>
      <c r="C352" s="10" t="s">
        <v>68</v>
      </c>
      <c r="D352" s="118" t="s">
        <v>1368</v>
      </c>
      <c r="E352" s="118" t="s">
        <v>25</v>
      </c>
      <c r="F352" s="133" t="s">
        <v>673</v>
      </c>
      <c r="G352" s="134"/>
      <c r="H352" s="11" t="s">
        <v>876</v>
      </c>
      <c r="I352" s="14">
        <v>3.27</v>
      </c>
      <c r="J352" s="109">
        <f t="shared" si="5"/>
        <v>13.08</v>
      </c>
      <c r="K352" s="115"/>
    </row>
    <row r="353" spans="1:11">
      <c r="A353" s="114"/>
      <c r="B353" s="107">
        <v>4</v>
      </c>
      <c r="C353" s="10" t="s">
        <v>68</v>
      </c>
      <c r="D353" s="118" t="s">
        <v>1369</v>
      </c>
      <c r="E353" s="118" t="s">
        <v>25</v>
      </c>
      <c r="F353" s="133" t="s">
        <v>271</v>
      </c>
      <c r="G353" s="134"/>
      <c r="H353" s="11" t="s">
        <v>876</v>
      </c>
      <c r="I353" s="14">
        <v>3.27</v>
      </c>
      <c r="J353" s="109">
        <f t="shared" si="5"/>
        <v>13.08</v>
      </c>
      <c r="K353" s="115"/>
    </row>
    <row r="354" spans="1:11">
      <c r="A354" s="114"/>
      <c r="B354" s="107">
        <v>8</v>
      </c>
      <c r="C354" s="10" t="s">
        <v>68</v>
      </c>
      <c r="D354" s="118" t="s">
        <v>1370</v>
      </c>
      <c r="E354" s="118" t="s">
        <v>26</v>
      </c>
      <c r="F354" s="133" t="s">
        <v>273</v>
      </c>
      <c r="G354" s="134"/>
      <c r="H354" s="11" t="s">
        <v>876</v>
      </c>
      <c r="I354" s="14">
        <v>3.27</v>
      </c>
      <c r="J354" s="109">
        <f t="shared" si="5"/>
        <v>26.16</v>
      </c>
      <c r="K354" s="115"/>
    </row>
    <row r="355" spans="1:11">
      <c r="A355" s="114"/>
      <c r="B355" s="107">
        <v>4</v>
      </c>
      <c r="C355" s="10" t="s">
        <v>68</v>
      </c>
      <c r="D355" s="118" t="s">
        <v>1371</v>
      </c>
      <c r="E355" s="118" t="s">
        <v>26</v>
      </c>
      <c r="F355" s="133" t="s">
        <v>673</v>
      </c>
      <c r="G355" s="134"/>
      <c r="H355" s="11" t="s">
        <v>876</v>
      </c>
      <c r="I355" s="14">
        <v>3.27</v>
      </c>
      <c r="J355" s="109">
        <f t="shared" si="5"/>
        <v>13.08</v>
      </c>
      <c r="K355" s="115"/>
    </row>
    <row r="356" spans="1:11">
      <c r="A356" s="114"/>
      <c r="B356" s="107">
        <v>6</v>
      </c>
      <c r="C356" s="10" t="s">
        <v>68</v>
      </c>
      <c r="D356" s="118" t="s">
        <v>1372</v>
      </c>
      <c r="E356" s="118" t="s">
        <v>26</v>
      </c>
      <c r="F356" s="133" t="s">
        <v>271</v>
      </c>
      <c r="G356" s="134"/>
      <c r="H356" s="11" t="s">
        <v>876</v>
      </c>
      <c r="I356" s="14">
        <v>3.27</v>
      </c>
      <c r="J356" s="109">
        <f t="shared" si="5"/>
        <v>19.62</v>
      </c>
      <c r="K356" s="115"/>
    </row>
    <row r="357" spans="1:11">
      <c r="A357" s="114"/>
      <c r="B357" s="107">
        <v>4</v>
      </c>
      <c r="C357" s="10" t="s">
        <v>68</v>
      </c>
      <c r="D357" s="118" t="s">
        <v>1373</v>
      </c>
      <c r="E357" s="118" t="s">
        <v>27</v>
      </c>
      <c r="F357" s="133" t="s">
        <v>673</v>
      </c>
      <c r="G357" s="134"/>
      <c r="H357" s="11" t="s">
        <v>876</v>
      </c>
      <c r="I357" s="14">
        <v>3.27</v>
      </c>
      <c r="J357" s="109">
        <f t="shared" si="5"/>
        <v>13.08</v>
      </c>
      <c r="K357" s="115"/>
    </row>
    <row r="358" spans="1:11">
      <c r="A358" s="114"/>
      <c r="B358" s="107">
        <v>6</v>
      </c>
      <c r="C358" s="10" t="s">
        <v>68</v>
      </c>
      <c r="D358" s="118" t="s">
        <v>1374</v>
      </c>
      <c r="E358" s="118" t="s">
        <v>27</v>
      </c>
      <c r="F358" s="133" t="s">
        <v>271</v>
      </c>
      <c r="G358" s="134"/>
      <c r="H358" s="11" t="s">
        <v>876</v>
      </c>
      <c r="I358" s="14">
        <v>3.27</v>
      </c>
      <c r="J358" s="109">
        <f t="shared" si="5"/>
        <v>19.62</v>
      </c>
      <c r="K358" s="115"/>
    </row>
    <row r="359" spans="1:11">
      <c r="A359" s="114"/>
      <c r="B359" s="107">
        <v>15</v>
      </c>
      <c r="C359" s="10" t="s">
        <v>473</v>
      </c>
      <c r="D359" s="118" t="s">
        <v>1375</v>
      </c>
      <c r="E359" s="118" t="s">
        <v>23</v>
      </c>
      <c r="F359" s="133" t="s">
        <v>736</v>
      </c>
      <c r="G359" s="134"/>
      <c r="H359" s="11" t="s">
        <v>475</v>
      </c>
      <c r="I359" s="14">
        <v>3.77</v>
      </c>
      <c r="J359" s="109">
        <f t="shared" si="5"/>
        <v>56.55</v>
      </c>
      <c r="K359" s="115"/>
    </row>
    <row r="360" spans="1:11">
      <c r="A360" s="114"/>
      <c r="B360" s="107">
        <v>30</v>
      </c>
      <c r="C360" s="10" t="s">
        <v>473</v>
      </c>
      <c r="D360" s="118" t="s">
        <v>1376</v>
      </c>
      <c r="E360" s="118" t="s">
        <v>651</v>
      </c>
      <c r="F360" s="133" t="s">
        <v>273</v>
      </c>
      <c r="G360" s="134"/>
      <c r="H360" s="11" t="s">
        <v>475</v>
      </c>
      <c r="I360" s="14">
        <v>3.77</v>
      </c>
      <c r="J360" s="109">
        <f t="shared" si="5"/>
        <v>113.1</v>
      </c>
      <c r="K360" s="115"/>
    </row>
    <row r="361" spans="1:11">
      <c r="A361" s="114"/>
      <c r="B361" s="107">
        <v>10</v>
      </c>
      <c r="C361" s="10" t="s">
        <v>473</v>
      </c>
      <c r="D361" s="118" t="s">
        <v>1377</v>
      </c>
      <c r="E361" s="118" t="s">
        <v>651</v>
      </c>
      <c r="F361" s="133" t="s">
        <v>673</v>
      </c>
      <c r="G361" s="134"/>
      <c r="H361" s="11" t="s">
        <v>475</v>
      </c>
      <c r="I361" s="14">
        <v>3.77</v>
      </c>
      <c r="J361" s="109">
        <f t="shared" si="5"/>
        <v>37.700000000000003</v>
      </c>
      <c r="K361" s="115"/>
    </row>
    <row r="362" spans="1:11">
      <c r="A362" s="114"/>
      <c r="B362" s="107">
        <v>8</v>
      </c>
      <c r="C362" s="10" t="s">
        <v>473</v>
      </c>
      <c r="D362" s="118" t="s">
        <v>1378</v>
      </c>
      <c r="E362" s="118" t="s">
        <v>651</v>
      </c>
      <c r="F362" s="133" t="s">
        <v>271</v>
      </c>
      <c r="G362" s="134"/>
      <c r="H362" s="11" t="s">
        <v>475</v>
      </c>
      <c r="I362" s="14">
        <v>3.77</v>
      </c>
      <c r="J362" s="109">
        <f t="shared" si="5"/>
        <v>30.16</v>
      </c>
      <c r="K362" s="115"/>
    </row>
    <row r="363" spans="1:11">
      <c r="A363" s="114"/>
      <c r="B363" s="107">
        <v>15</v>
      </c>
      <c r="C363" s="10" t="s">
        <v>473</v>
      </c>
      <c r="D363" s="118" t="s">
        <v>1379</v>
      </c>
      <c r="E363" s="118" t="s">
        <v>651</v>
      </c>
      <c r="F363" s="133" t="s">
        <v>736</v>
      </c>
      <c r="G363" s="134"/>
      <c r="H363" s="11" t="s">
        <v>475</v>
      </c>
      <c r="I363" s="14">
        <v>3.77</v>
      </c>
      <c r="J363" s="109">
        <f t="shared" si="5"/>
        <v>56.55</v>
      </c>
      <c r="K363" s="115"/>
    </row>
    <row r="364" spans="1:11">
      <c r="A364" s="114"/>
      <c r="B364" s="107">
        <v>10</v>
      </c>
      <c r="C364" s="10" t="s">
        <v>473</v>
      </c>
      <c r="D364" s="118" t="s">
        <v>1380</v>
      </c>
      <c r="E364" s="118" t="s">
        <v>25</v>
      </c>
      <c r="F364" s="133" t="s">
        <v>673</v>
      </c>
      <c r="G364" s="134"/>
      <c r="H364" s="11" t="s">
        <v>475</v>
      </c>
      <c r="I364" s="14">
        <v>3.77</v>
      </c>
      <c r="J364" s="109">
        <f t="shared" si="5"/>
        <v>37.700000000000003</v>
      </c>
      <c r="K364" s="115"/>
    </row>
    <row r="365" spans="1:11">
      <c r="A365" s="114"/>
      <c r="B365" s="107">
        <v>10</v>
      </c>
      <c r="C365" s="10" t="s">
        <v>473</v>
      </c>
      <c r="D365" s="118" t="s">
        <v>1381</v>
      </c>
      <c r="E365" s="118" t="s">
        <v>25</v>
      </c>
      <c r="F365" s="133" t="s">
        <v>271</v>
      </c>
      <c r="G365" s="134"/>
      <c r="H365" s="11" t="s">
        <v>475</v>
      </c>
      <c r="I365" s="14">
        <v>3.77</v>
      </c>
      <c r="J365" s="109">
        <f t="shared" si="5"/>
        <v>37.700000000000003</v>
      </c>
      <c r="K365" s="115"/>
    </row>
    <row r="366" spans="1:11">
      <c r="A366" s="114"/>
      <c r="B366" s="107">
        <v>20</v>
      </c>
      <c r="C366" s="10" t="s">
        <v>473</v>
      </c>
      <c r="D366" s="118" t="s">
        <v>1451</v>
      </c>
      <c r="E366" s="118" t="s">
        <v>25</v>
      </c>
      <c r="F366" s="133" t="s">
        <v>736</v>
      </c>
      <c r="G366" s="134"/>
      <c r="H366" s="11" t="s">
        <v>475</v>
      </c>
      <c r="I366" s="14">
        <v>3.77</v>
      </c>
      <c r="J366" s="109">
        <f t="shared" si="5"/>
        <v>75.400000000000006</v>
      </c>
      <c r="K366" s="115"/>
    </row>
    <row r="367" spans="1:11">
      <c r="A367" s="114"/>
      <c r="B367" s="107">
        <v>15</v>
      </c>
      <c r="C367" s="10" t="s">
        <v>473</v>
      </c>
      <c r="D367" s="118" t="s">
        <v>1452</v>
      </c>
      <c r="E367" s="118" t="s">
        <v>67</v>
      </c>
      <c r="F367" s="133" t="s">
        <v>273</v>
      </c>
      <c r="G367" s="134"/>
      <c r="H367" s="11" t="s">
        <v>475</v>
      </c>
      <c r="I367" s="14">
        <v>3.77</v>
      </c>
      <c r="J367" s="109">
        <f t="shared" si="5"/>
        <v>56.55</v>
      </c>
      <c r="K367" s="115"/>
    </row>
    <row r="368" spans="1:11">
      <c r="A368" s="114"/>
      <c r="B368" s="107">
        <v>8</v>
      </c>
      <c r="C368" s="10" t="s">
        <v>473</v>
      </c>
      <c r="D368" s="118" t="s">
        <v>1453</v>
      </c>
      <c r="E368" s="118" t="s">
        <v>67</v>
      </c>
      <c r="F368" s="133" t="s">
        <v>673</v>
      </c>
      <c r="G368" s="134"/>
      <c r="H368" s="11" t="s">
        <v>475</v>
      </c>
      <c r="I368" s="14">
        <v>3.77</v>
      </c>
      <c r="J368" s="109">
        <f t="shared" si="5"/>
        <v>30.16</v>
      </c>
      <c r="K368" s="115"/>
    </row>
    <row r="369" spans="1:11">
      <c r="A369" s="114"/>
      <c r="B369" s="107">
        <v>5</v>
      </c>
      <c r="C369" s="10" t="s">
        <v>473</v>
      </c>
      <c r="D369" s="118" t="s">
        <v>1454</v>
      </c>
      <c r="E369" s="118" t="s">
        <v>67</v>
      </c>
      <c r="F369" s="133" t="s">
        <v>271</v>
      </c>
      <c r="G369" s="134"/>
      <c r="H369" s="11" t="s">
        <v>475</v>
      </c>
      <c r="I369" s="14">
        <v>3.77</v>
      </c>
      <c r="J369" s="109">
        <f t="shared" si="5"/>
        <v>18.850000000000001</v>
      </c>
      <c r="K369" s="115"/>
    </row>
    <row r="370" spans="1:11">
      <c r="A370" s="114"/>
      <c r="B370" s="107">
        <v>15</v>
      </c>
      <c r="C370" s="10" t="s">
        <v>473</v>
      </c>
      <c r="D370" s="118" t="s">
        <v>1382</v>
      </c>
      <c r="E370" s="118" t="s">
        <v>67</v>
      </c>
      <c r="F370" s="133" t="s">
        <v>736</v>
      </c>
      <c r="G370" s="134"/>
      <c r="H370" s="11" t="s">
        <v>475</v>
      </c>
      <c r="I370" s="14">
        <v>3.77</v>
      </c>
      <c r="J370" s="109">
        <f t="shared" si="5"/>
        <v>56.55</v>
      </c>
      <c r="K370" s="115"/>
    </row>
    <row r="371" spans="1:11">
      <c r="A371" s="114"/>
      <c r="B371" s="107">
        <v>8</v>
      </c>
      <c r="C371" s="10" t="s">
        <v>473</v>
      </c>
      <c r="D371" s="118" t="s">
        <v>1383</v>
      </c>
      <c r="E371" s="118" t="s">
        <v>26</v>
      </c>
      <c r="F371" s="133" t="s">
        <v>673</v>
      </c>
      <c r="G371" s="134"/>
      <c r="H371" s="11" t="s">
        <v>475</v>
      </c>
      <c r="I371" s="14">
        <v>3.77</v>
      </c>
      <c r="J371" s="109">
        <f t="shared" si="5"/>
        <v>30.16</v>
      </c>
      <c r="K371" s="115"/>
    </row>
    <row r="372" spans="1:11">
      <c r="A372" s="114"/>
      <c r="B372" s="107">
        <v>8</v>
      </c>
      <c r="C372" s="10" t="s">
        <v>473</v>
      </c>
      <c r="D372" s="118" t="s">
        <v>1384</v>
      </c>
      <c r="E372" s="118" t="s">
        <v>26</v>
      </c>
      <c r="F372" s="133" t="s">
        <v>271</v>
      </c>
      <c r="G372" s="134"/>
      <c r="H372" s="11" t="s">
        <v>475</v>
      </c>
      <c r="I372" s="14">
        <v>3.77</v>
      </c>
      <c r="J372" s="109">
        <f t="shared" si="5"/>
        <v>30.16</v>
      </c>
      <c r="K372" s="115"/>
    </row>
    <row r="373" spans="1:11">
      <c r="A373" s="114"/>
      <c r="B373" s="107">
        <v>20</v>
      </c>
      <c r="C373" s="10" t="s">
        <v>473</v>
      </c>
      <c r="D373" s="118" t="s">
        <v>1385</v>
      </c>
      <c r="E373" s="118" t="s">
        <v>298</v>
      </c>
      <c r="F373" s="133" t="s">
        <v>273</v>
      </c>
      <c r="G373" s="134"/>
      <c r="H373" s="11" t="s">
        <v>475</v>
      </c>
      <c r="I373" s="14">
        <v>3.77</v>
      </c>
      <c r="J373" s="109">
        <f t="shared" si="5"/>
        <v>75.400000000000006</v>
      </c>
      <c r="K373" s="115"/>
    </row>
    <row r="374" spans="1:11">
      <c r="A374" s="114"/>
      <c r="B374" s="107">
        <v>15</v>
      </c>
      <c r="C374" s="10" t="s">
        <v>473</v>
      </c>
      <c r="D374" s="118" t="s">
        <v>1386</v>
      </c>
      <c r="E374" s="118" t="s">
        <v>298</v>
      </c>
      <c r="F374" s="133" t="s">
        <v>272</v>
      </c>
      <c r="G374" s="134"/>
      <c r="H374" s="11" t="s">
        <v>475</v>
      </c>
      <c r="I374" s="14">
        <v>3.77</v>
      </c>
      <c r="J374" s="109">
        <f t="shared" si="5"/>
        <v>56.55</v>
      </c>
      <c r="K374" s="115"/>
    </row>
    <row r="375" spans="1:11">
      <c r="A375" s="114"/>
      <c r="B375" s="107">
        <v>30</v>
      </c>
      <c r="C375" s="10" t="s">
        <v>473</v>
      </c>
      <c r="D375" s="118" t="s">
        <v>1387</v>
      </c>
      <c r="E375" s="118" t="s">
        <v>294</v>
      </c>
      <c r="F375" s="133" t="s">
        <v>273</v>
      </c>
      <c r="G375" s="134"/>
      <c r="H375" s="11" t="s">
        <v>475</v>
      </c>
      <c r="I375" s="14">
        <v>3.77</v>
      </c>
      <c r="J375" s="109">
        <f t="shared" si="5"/>
        <v>113.1</v>
      </c>
      <c r="K375" s="115"/>
    </row>
    <row r="376" spans="1:11">
      <c r="A376" s="114"/>
      <c r="B376" s="107">
        <v>15</v>
      </c>
      <c r="C376" s="10" t="s">
        <v>473</v>
      </c>
      <c r="D376" s="118" t="s">
        <v>1388</v>
      </c>
      <c r="E376" s="118" t="s">
        <v>314</v>
      </c>
      <c r="F376" s="133" t="s">
        <v>273</v>
      </c>
      <c r="G376" s="134"/>
      <c r="H376" s="11" t="s">
        <v>475</v>
      </c>
      <c r="I376" s="14">
        <v>3.77</v>
      </c>
      <c r="J376" s="109">
        <f t="shared" si="5"/>
        <v>56.55</v>
      </c>
      <c r="K376" s="115"/>
    </row>
    <row r="377" spans="1:11" ht="24">
      <c r="A377" s="114"/>
      <c r="B377" s="107">
        <v>2</v>
      </c>
      <c r="C377" s="10" t="s">
        <v>877</v>
      </c>
      <c r="D377" s="118" t="s">
        <v>1389</v>
      </c>
      <c r="E377" s="118" t="s">
        <v>26</v>
      </c>
      <c r="F377" s="133"/>
      <c r="G377" s="134"/>
      <c r="H377" s="11" t="s">
        <v>878</v>
      </c>
      <c r="I377" s="14">
        <v>11.69</v>
      </c>
      <c r="J377" s="109">
        <f t="shared" si="5"/>
        <v>23.38</v>
      </c>
      <c r="K377" s="115"/>
    </row>
    <row r="378" spans="1:11" ht="36">
      <c r="A378" s="114"/>
      <c r="B378" s="107">
        <v>3</v>
      </c>
      <c r="C378" s="10" t="s">
        <v>879</v>
      </c>
      <c r="D378" s="118" t="s">
        <v>1390</v>
      </c>
      <c r="E378" s="118" t="s">
        <v>25</v>
      </c>
      <c r="F378" s="133"/>
      <c r="G378" s="134"/>
      <c r="H378" s="11" t="s">
        <v>880</v>
      </c>
      <c r="I378" s="14">
        <v>12.45</v>
      </c>
      <c r="J378" s="109">
        <f t="shared" si="5"/>
        <v>37.349999999999994</v>
      </c>
      <c r="K378" s="115"/>
    </row>
    <row r="379" spans="1:11" ht="36">
      <c r="A379" s="114"/>
      <c r="B379" s="107">
        <v>3</v>
      </c>
      <c r="C379" s="10" t="s">
        <v>879</v>
      </c>
      <c r="D379" s="118" t="s">
        <v>1391</v>
      </c>
      <c r="E379" s="118" t="s">
        <v>26</v>
      </c>
      <c r="F379" s="133"/>
      <c r="G379" s="134"/>
      <c r="H379" s="11" t="s">
        <v>880</v>
      </c>
      <c r="I379" s="14">
        <v>13.29</v>
      </c>
      <c r="J379" s="109">
        <f t="shared" si="5"/>
        <v>39.869999999999997</v>
      </c>
      <c r="K379" s="115"/>
    </row>
    <row r="380" spans="1:11" ht="36">
      <c r="A380" s="114"/>
      <c r="B380" s="107">
        <v>2</v>
      </c>
      <c r="C380" s="10" t="s">
        <v>881</v>
      </c>
      <c r="D380" s="118" t="s">
        <v>1392</v>
      </c>
      <c r="E380" s="118" t="s">
        <v>25</v>
      </c>
      <c r="F380" s="133"/>
      <c r="G380" s="134"/>
      <c r="H380" s="11" t="s">
        <v>882</v>
      </c>
      <c r="I380" s="14">
        <v>13.46</v>
      </c>
      <c r="J380" s="109">
        <f t="shared" si="5"/>
        <v>26.92</v>
      </c>
      <c r="K380" s="115"/>
    </row>
    <row r="381" spans="1:11" ht="36">
      <c r="A381" s="114"/>
      <c r="B381" s="107">
        <v>2</v>
      </c>
      <c r="C381" s="10" t="s">
        <v>881</v>
      </c>
      <c r="D381" s="118" t="s">
        <v>1393</v>
      </c>
      <c r="E381" s="118" t="s">
        <v>26</v>
      </c>
      <c r="F381" s="133"/>
      <c r="G381" s="134"/>
      <c r="H381" s="11" t="s">
        <v>882</v>
      </c>
      <c r="I381" s="14">
        <v>14.14</v>
      </c>
      <c r="J381" s="109">
        <f t="shared" si="5"/>
        <v>28.28</v>
      </c>
      <c r="K381" s="115"/>
    </row>
    <row r="382" spans="1:11" ht="24">
      <c r="A382" s="114"/>
      <c r="B382" s="107">
        <v>4</v>
      </c>
      <c r="C382" s="10" t="s">
        <v>883</v>
      </c>
      <c r="D382" s="118" t="s">
        <v>1394</v>
      </c>
      <c r="E382" s="118" t="s">
        <v>25</v>
      </c>
      <c r="F382" s="133"/>
      <c r="G382" s="134"/>
      <c r="H382" s="11" t="s">
        <v>884</v>
      </c>
      <c r="I382" s="14">
        <v>3.69</v>
      </c>
      <c r="J382" s="109">
        <f t="shared" si="5"/>
        <v>14.76</v>
      </c>
      <c r="K382" s="115"/>
    </row>
    <row r="383" spans="1:11" ht="24">
      <c r="A383" s="114"/>
      <c r="B383" s="107">
        <v>4</v>
      </c>
      <c r="C383" s="10" t="s">
        <v>883</v>
      </c>
      <c r="D383" s="118" t="s">
        <v>1395</v>
      </c>
      <c r="E383" s="118" t="s">
        <v>26</v>
      </c>
      <c r="F383" s="133"/>
      <c r="G383" s="134"/>
      <c r="H383" s="11" t="s">
        <v>884</v>
      </c>
      <c r="I383" s="14">
        <v>3.69</v>
      </c>
      <c r="J383" s="109">
        <f t="shared" si="5"/>
        <v>14.76</v>
      </c>
      <c r="K383" s="115"/>
    </row>
    <row r="384" spans="1:11" ht="36">
      <c r="A384" s="114"/>
      <c r="B384" s="107">
        <v>2</v>
      </c>
      <c r="C384" s="10" t="s">
        <v>885</v>
      </c>
      <c r="D384" s="118" t="s">
        <v>1396</v>
      </c>
      <c r="E384" s="118" t="s">
        <v>25</v>
      </c>
      <c r="F384" s="133" t="s">
        <v>273</v>
      </c>
      <c r="G384" s="134"/>
      <c r="H384" s="11" t="s">
        <v>886</v>
      </c>
      <c r="I384" s="14">
        <v>13.29</v>
      </c>
      <c r="J384" s="109">
        <f t="shared" si="5"/>
        <v>26.58</v>
      </c>
      <c r="K384" s="115"/>
    </row>
    <row r="385" spans="1:11" ht="36">
      <c r="A385" s="114"/>
      <c r="B385" s="107">
        <v>2</v>
      </c>
      <c r="C385" s="10" t="s">
        <v>885</v>
      </c>
      <c r="D385" s="118" t="s">
        <v>1397</v>
      </c>
      <c r="E385" s="118" t="s">
        <v>25</v>
      </c>
      <c r="F385" s="133" t="s">
        <v>272</v>
      </c>
      <c r="G385" s="134"/>
      <c r="H385" s="11" t="s">
        <v>886</v>
      </c>
      <c r="I385" s="14">
        <v>13.29</v>
      </c>
      <c r="J385" s="109">
        <f t="shared" si="5"/>
        <v>26.58</v>
      </c>
      <c r="K385" s="115"/>
    </row>
    <row r="386" spans="1:11" ht="36">
      <c r="A386" s="114"/>
      <c r="B386" s="107">
        <v>2</v>
      </c>
      <c r="C386" s="10" t="s">
        <v>885</v>
      </c>
      <c r="D386" s="118" t="s">
        <v>1398</v>
      </c>
      <c r="E386" s="118" t="s">
        <v>25</v>
      </c>
      <c r="F386" s="133" t="s">
        <v>736</v>
      </c>
      <c r="G386" s="134"/>
      <c r="H386" s="11" t="s">
        <v>886</v>
      </c>
      <c r="I386" s="14">
        <v>13.29</v>
      </c>
      <c r="J386" s="109">
        <f t="shared" si="5"/>
        <v>26.58</v>
      </c>
      <c r="K386" s="115"/>
    </row>
    <row r="387" spans="1:11" ht="36">
      <c r="A387" s="114"/>
      <c r="B387" s="107">
        <v>2</v>
      </c>
      <c r="C387" s="10" t="s">
        <v>885</v>
      </c>
      <c r="D387" s="118" t="s">
        <v>1399</v>
      </c>
      <c r="E387" s="118" t="s">
        <v>26</v>
      </c>
      <c r="F387" s="133" t="s">
        <v>273</v>
      </c>
      <c r="G387" s="134"/>
      <c r="H387" s="11" t="s">
        <v>886</v>
      </c>
      <c r="I387" s="14">
        <v>14.14</v>
      </c>
      <c r="J387" s="109">
        <f t="shared" si="5"/>
        <v>28.28</v>
      </c>
      <c r="K387" s="115"/>
    </row>
    <row r="388" spans="1:11" ht="36">
      <c r="A388" s="114"/>
      <c r="B388" s="107">
        <v>2</v>
      </c>
      <c r="C388" s="10" t="s">
        <v>885</v>
      </c>
      <c r="D388" s="118" t="s">
        <v>1400</v>
      </c>
      <c r="E388" s="118" t="s">
        <v>26</v>
      </c>
      <c r="F388" s="133" t="s">
        <v>272</v>
      </c>
      <c r="G388" s="134"/>
      <c r="H388" s="11" t="s">
        <v>886</v>
      </c>
      <c r="I388" s="14">
        <v>14.14</v>
      </c>
      <c r="J388" s="109">
        <f t="shared" si="5"/>
        <v>28.28</v>
      </c>
      <c r="K388" s="115"/>
    </row>
    <row r="389" spans="1:11" ht="36">
      <c r="A389" s="114"/>
      <c r="B389" s="107">
        <v>2</v>
      </c>
      <c r="C389" s="10" t="s">
        <v>885</v>
      </c>
      <c r="D389" s="118" t="s">
        <v>1401</v>
      </c>
      <c r="E389" s="118" t="s">
        <v>26</v>
      </c>
      <c r="F389" s="133" t="s">
        <v>736</v>
      </c>
      <c r="G389" s="134"/>
      <c r="H389" s="11" t="s">
        <v>886</v>
      </c>
      <c r="I389" s="14">
        <v>14.14</v>
      </c>
      <c r="J389" s="109">
        <f t="shared" si="5"/>
        <v>28.28</v>
      </c>
      <c r="K389" s="115"/>
    </row>
    <row r="390" spans="1:11" ht="24">
      <c r="A390" s="114"/>
      <c r="B390" s="107">
        <v>4</v>
      </c>
      <c r="C390" s="10" t="s">
        <v>887</v>
      </c>
      <c r="D390" s="118" t="s">
        <v>1402</v>
      </c>
      <c r="E390" s="118" t="s">
        <v>888</v>
      </c>
      <c r="F390" s="133"/>
      <c r="G390" s="134"/>
      <c r="H390" s="11" t="s">
        <v>889</v>
      </c>
      <c r="I390" s="14">
        <v>7.3</v>
      </c>
      <c r="J390" s="109">
        <f t="shared" si="5"/>
        <v>29.2</v>
      </c>
      <c r="K390" s="115"/>
    </row>
    <row r="391" spans="1:11" ht="24">
      <c r="A391" s="114"/>
      <c r="B391" s="107">
        <v>2</v>
      </c>
      <c r="C391" s="10" t="s">
        <v>890</v>
      </c>
      <c r="D391" s="118" t="s">
        <v>1403</v>
      </c>
      <c r="E391" s="118" t="s">
        <v>891</v>
      </c>
      <c r="F391" s="133"/>
      <c r="G391" s="134"/>
      <c r="H391" s="11" t="s">
        <v>892</v>
      </c>
      <c r="I391" s="14">
        <v>8.0399999999999991</v>
      </c>
      <c r="J391" s="109">
        <f t="shared" si="5"/>
        <v>16.079999999999998</v>
      </c>
      <c r="K391" s="115"/>
    </row>
    <row r="392" spans="1:11" ht="24">
      <c r="A392" s="114"/>
      <c r="B392" s="107">
        <v>2</v>
      </c>
      <c r="C392" s="10" t="s">
        <v>890</v>
      </c>
      <c r="D392" s="118" t="s">
        <v>1404</v>
      </c>
      <c r="E392" s="118" t="s">
        <v>893</v>
      </c>
      <c r="F392" s="133"/>
      <c r="G392" s="134"/>
      <c r="H392" s="11" t="s">
        <v>892</v>
      </c>
      <c r="I392" s="14">
        <v>8.0399999999999991</v>
      </c>
      <c r="J392" s="109">
        <f t="shared" si="5"/>
        <v>16.079999999999998</v>
      </c>
      <c r="K392" s="115"/>
    </row>
    <row r="393" spans="1:11" ht="24">
      <c r="A393" s="114"/>
      <c r="B393" s="107">
        <v>2</v>
      </c>
      <c r="C393" s="10" t="s">
        <v>890</v>
      </c>
      <c r="D393" s="118" t="s">
        <v>1405</v>
      </c>
      <c r="E393" s="118" t="s">
        <v>894</v>
      </c>
      <c r="F393" s="133"/>
      <c r="G393" s="134"/>
      <c r="H393" s="11" t="s">
        <v>892</v>
      </c>
      <c r="I393" s="14">
        <v>8.0399999999999991</v>
      </c>
      <c r="J393" s="109">
        <f t="shared" si="5"/>
        <v>16.079999999999998</v>
      </c>
      <c r="K393" s="115"/>
    </row>
    <row r="394" spans="1:11" ht="24">
      <c r="A394" s="114"/>
      <c r="B394" s="107">
        <v>2</v>
      </c>
      <c r="C394" s="10" t="s">
        <v>890</v>
      </c>
      <c r="D394" s="118" t="s">
        <v>1406</v>
      </c>
      <c r="E394" s="118" t="s">
        <v>895</v>
      </c>
      <c r="F394" s="133"/>
      <c r="G394" s="134"/>
      <c r="H394" s="11" t="s">
        <v>892</v>
      </c>
      <c r="I394" s="14">
        <v>8.0399999999999991</v>
      </c>
      <c r="J394" s="109">
        <f t="shared" si="5"/>
        <v>16.079999999999998</v>
      </c>
      <c r="K394" s="115"/>
    </row>
    <row r="395" spans="1:11">
      <c r="A395" s="114"/>
      <c r="B395" s="107">
        <v>2</v>
      </c>
      <c r="C395" s="10" t="s">
        <v>896</v>
      </c>
      <c r="D395" s="118" t="s">
        <v>1407</v>
      </c>
      <c r="E395" s="118" t="s">
        <v>728</v>
      </c>
      <c r="F395" s="133" t="s">
        <v>110</v>
      </c>
      <c r="G395" s="134"/>
      <c r="H395" s="11" t="s">
        <v>897</v>
      </c>
      <c r="I395" s="14">
        <v>0.78</v>
      </c>
      <c r="J395" s="109">
        <f t="shared" si="5"/>
        <v>1.56</v>
      </c>
      <c r="K395" s="115"/>
    </row>
    <row r="396" spans="1:11">
      <c r="A396" s="114"/>
      <c r="B396" s="107">
        <v>4</v>
      </c>
      <c r="C396" s="10" t="s">
        <v>896</v>
      </c>
      <c r="D396" s="118" t="s">
        <v>1408</v>
      </c>
      <c r="E396" s="118" t="s">
        <v>729</v>
      </c>
      <c r="F396" s="133" t="s">
        <v>110</v>
      </c>
      <c r="G396" s="134"/>
      <c r="H396" s="11" t="s">
        <v>897</v>
      </c>
      <c r="I396" s="14">
        <v>0.81</v>
      </c>
      <c r="J396" s="109">
        <f t="shared" si="5"/>
        <v>3.24</v>
      </c>
      <c r="K396" s="115"/>
    </row>
    <row r="397" spans="1:11">
      <c r="A397" s="114"/>
      <c r="B397" s="107">
        <v>4</v>
      </c>
      <c r="C397" s="10" t="s">
        <v>896</v>
      </c>
      <c r="D397" s="118" t="s">
        <v>1409</v>
      </c>
      <c r="E397" s="118" t="s">
        <v>729</v>
      </c>
      <c r="F397" s="133" t="s">
        <v>898</v>
      </c>
      <c r="G397" s="134"/>
      <c r="H397" s="11" t="s">
        <v>897</v>
      </c>
      <c r="I397" s="14">
        <v>0.81</v>
      </c>
      <c r="J397" s="109">
        <f t="shared" si="5"/>
        <v>3.24</v>
      </c>
      <c r="K397" s="115"/>
    </row>
    <row r="398" spans="1:11">
      <c r="A398" s="114"/>
      <c r="B398" s="107">
        <v>2</v>
      </c>
      <c r="C398" s="10" t="s">
        <v>896</v>
      </c>
      <c r="D398" s="118" t="s">
        <v>1410</v>
      </c>
      <c r="E398" s="118" t="s">
        <v>779</v>
      </c>
      <c r="F398" s="133" t="s">
        <v>583</v>
      </c>
      <c r="G398" s="134"/>
      <c r="H398" s="11" t="s">
        <v>897</v>
      </c>
      <c r="I398" s="14">
        <v>1.1100000000000001</v>
      </c>
      <c r="J398" s="109">
        <f t="shared" si="5"/>
        <v>2.2200000000000002</v>
      </c>
      <c r="K398" s="115"/>
    </row>
    <row r="399" spans="1:11">
      <c r="A399" s="114"/>
      <c r="B399" s="107">
        <v>2</v>
      </c>
      <c r="C399" s="10" t="s">
        <v>896</v>
      </c>
      <c r="D399" s="118" t="s">
        <v>1411</v>
      </c>
      <c r="E399" s="118" t="s">
        <v>899</v>
      </c>
      <c r="F399" s="133" t="s">
        <v>583</v>
      </c>
      <c r="G399" s="134"/>
      <c r="H399" s="11" t="s">
        <v>897</v>
      </c>
      <c r="I399" s="14">
        <v>1.1599999999999999</v>
      </c>
      <c r="J399" s="109">
        <f t="shared" si="5"/>
        <v>2.3199999999999998</v>
      </c>
      <c r="K399" s="115"/>
    </row>
    <row r="400" spans="1:11" ht="24">
      <c r="A400" s="114"/>
      <c r="B400" s="107">
        <v>2</v>
      </c>
      <c r="C400" s="10" t="s">
        <v>900</v>
      </c>
      <c r="D400" s="118" t="s">
        <v>1412</v>
      </c>
      <c r="E400" s="118" t="s">
        <v>723</v>
      </c>
      <c r="F400" s="133" t="s">
        <v>271</v>
      </c>
      <c r="G400" s="134"/>
      <c r="H400" s="11" t="s">
        <v>901</v>
      </c>
      <c r="I400" s="14">
        <v>1.84</v>
      </c>
      <c r="J400" s="109">
        <f t="shared" si="5"/>
        <v>3.68</v>
      </c>
      <c r="K400" s="115"/>
    </row>
    <row r="401" spans="1:11" ht="24">
      <c r="A401" s="114"/>
      <c r="B401" s="107">
        <v>4</v>
      </c>
      <c r="C401" s="10" t="s">
        <v>900</v>
      </c>
      <c r="D401" s="118" t="s">
        <v>1413</v>
      </c>
      <c r="E401" s="118" t="s">
        <v>795</v>
      </c>
      <c r="F401" s="133" t="s">
        <v>272</v>
      </c>
      <c r="G401" s="134"/>
      <c r="H401" s="11" t="s">
        <v>901</v>
      </c>
      <c r="I401" s="14">
        <v>1.84</v>
      </c>
      <c r="J401" s="109">
        <f t="shared" si="5"/>
        <v>7.36</v>
      </c>
      <c r="K401" s="115"/>
    </row>
    <row r="402" spans="1:11" ht="24">
      <c r="A402" s="114"/>
      <c r="B402" s="107">
        <v>2</v>
      </c>
      <c r="C402" s="10" t="s">
        <v>900</v>
      </c>
      <c r="D402" s="118" t="s">
        <v>1414</v>
      </c>
      <c r="E402" s="118" t="s">
        <v>728</v>
      </c>
      <c r="F402" s="133" t="s">
        <v>271</v>
      </c>
      <c r="G402" s="134"/>
      <c r="H402" s="11" t="s">
        <v>901</v>
      </c>
      <c r="I402" s="14">
        <v>2.0099999999999998</v>
      </c>
      <c r="J402" s="109">
        <f t="shared" si="5"/>
        <v>4.0199999999999996</v>
      </c>
      <c r="K402" s="115"/>
    </row>
    <row r="403" spans="1:11" ht="24">
      <c r="A403" s="114"/>
      <c r="B403" s="107">
        <v>2</v>
      </c>
      <c r="C403" s="10" t="s">
        <v>900</v>
      </c>
      <c r="D403" s="118" t="s">
        <v>1415</v>
      </c>
      <c r="E403" s="118" t="s">
        <v>728</v>
      </c>
      <c r="F403" s="133" t="s">
        <v>272</v>
      </c>
      <c r="G403" s="134"/>
      <c r="H403" s="11" t="s">
        <v>901</v>
      </c>
      <c r="I403" s="14">
        <v>2.0099999999999998</v>
      </c>
      <c r="J403" s="109">
        <f t="shared" si="5"/>
        <v>4.0199999999999996</v>
      </c>
      <c r="K403" s="115"/>
    </row>
    <row r="404" spans="1:11" ht="24">
      <c r="A404" s="114"/>
      <c r="B404" s="107">
        <v>2</v>
      </c>
      <c r="C404" s="10" t="s">
        <v>900</v>
      </c>
      <c r="D404" s="118" t="s">
        <v>1416</v>
      </c>
      <c r="E404" s="118" t="s">
        <v>860</v>
      </c>
      <c r="F404" s="133" t="s">
        <v>272</v>
      </c>
      <c r="G404" s="134"/>
      <c r="H404" s="11" t="s">
        <v>901</v>
      </c>
      <c r="I404" s="14">
        <v>4.1100000000000003</v>
      </c>
      <c r="J404" s="109">
        <f t="shared" si="5"/>
        <v>8.2200000000000006</v>
      </c>
      <c r="K404" s="115"/>
    </row>
    <row r="405" spans="1:11">
      <c r="A405" s="114"/>
      <c r="B405" s="107">
        <v>2</v>
      </c>
      <c r="C405" s="10" t="s">
        <v>902</v>
      </c>
      <c r="D405" s="118" t="s">
        <v>1417</v>
      </c>
      <c r="E405" s="118" t="s">
        <v>795</v>
      </c>
      <c r="F405" s="133"/>
      <c r="G405" s="134"/>
      <c r="H405" s="11" t="s">
        <v>903</v>
      </c>
      <c r="I405" s="14">
        <v>1.67</v>
      </c>
      <c r="J405" s="109">
        <f t="shared" si="5"/>
        <v>3.34</v>
      </c>
      <c r="K405" s="115"/>
    </row>
    <row r="406" spans="1:11">
      <c r="A406" s="114"/>
      <c r="B406" s="107">
        <v>2</v>
      </c>
      <c r="C406" s="10" t="s">
        <v>902</v>
      </c>
      <c r="D406" s="118" t="s">
        <v>1418</v>
      </c>
      <c r="E406" s="118" t="s">
        <v>726</v>
      </c>
      <c r="F406" s="133"/>
      <c r="G406" s="134"/>
      <c r="H406" s="11" t="s">
        <v>903</v>
      </c>
      <c r="I406" s="14">
        <v>1.75</v>
      </c>
      <c r="J406" s="109">
        <f t="shared" ref="J406:J438" si="6">I406*B406</f>
        <v>3.5</v>
      </c>
      <c r="K406" s="115"/>
    </row>
    <row r="407" spans="1:11">
      <c r="A407" s="114"/>
      <c r="B407" s="107">
        <v>3</v>
      </c>
      <c r="C407" s="10" t="s">
        <v>902</v>
      </c>
      <c r="D407" s="118" t="s">
        <v>1419</v>
      </c>
      <c r="E407" s="118" t="s">
        <v>728</v>
      </c>
      <c r="F407" s="133"/>
      <c r="G407" s="134"/>
      <c r="H407" s="11" t="s">
        <v>903</v>
      </c>
      <c r="I407" s="14">
        <v>1.92</v>
      </c>
      <c r="J407" s="109">
        <f t="shared" si="6"/>
        <v>5.76</v>
      </c>
      <c r="K407" s="115"/>
    </row>
    <row r="408" spans="1:11">
      <c r="A408" s="114"/>
      <c r="B408" s="107">
        <v>2</v>
      </c>
      <c r="C408" s="10" t="s">
        <v>902</v>
      </c>
      <c r="D408" s="118" t="s">
        <v>1420</v>
      </c>
      <c r="E408" s="118" t="s">
        <v>729</v>
      </c>
      <c r="F408" s="133"/>
      <c r="G408" s="134"/>
      <c r="H408" s="11" t="s">
        <v>903</v>
      </c>
      <c r="I408" s="14">
        <v>2.17</v>
      </c>
      <c r="J408" s="109">
        <f t="shared" si="6"/>
        <v>4.34</v>
      </c>
      <c r="K408" s="115"/>
    </row>
    <row r="409" spans="1:11">
      <c r="A409" s="114"/>
      <c r="B409" s="107">
        <v>2</v>
      </c>
      <c r="C409" s="10" t="s">
        <v>902</v>
      </c>
      <c r="D409" s="118" t="s">
        <v>1421</v>
      </c>
      <c r="E409" s="118" t="s">
        <v>782</v>
      </c>
      <c r="F409" s="133"/>
      <c r="G409" s="134"/>
      <c r="H409" s="11" t="s">
        <v>903</v>
      </c>
      <c r="I409" s="14">
        <v>2.76</v>
      </c>
      <c r="J409" s="109">
        <f t="shared" si="6"/>
        <v>5.52</v>
      </c>
      <c r="K409" s="115"/>
    </row>
    <row r="410" spans="1:11">
      <c r="A410" s="114"/>
      <c r="B410" s="107">
        <v>1</v>
      </c>
      <c r="C410" s="10" t="s">
        <v>902</v>
      </c>
      <c r="D410" s="118" t="s">
        <v>1422</v>
      </c>
      <c r="E410" s="118" t="s">
        <v>730</v>
      </c>
      <c r="F410" s="133"/>
      <c r="G410" s="134"/>
      <c r="H410" s="11" t="s">
        <v>903</v>
      </c>
      <c r="I410" s="14">
        <v>3.18</v>
      </c>
      <c r="J410" s="109">
        <f t="shared" si="6"/>
        <v>3.18</v>
      </c>
      <c r="K410" s="115"/>
    </row>
    <row r="411" spans="1:11">
      <c r="A411" s="114"/>
      <c r="B411" s="107">
        <v>2</v>
      </c>
      <c r="C411" s="10" t="s">
        <v>904</v>
      </c>
      <c r="D411" s="118" t="s">
        <v>1423</v>
      </c>
      <c r="E411" s="118" t="s">
        <v>723</v>
      </c>
      <c r="F411" s="133" t="s">
        <v>110</v>
      </c>
      <c r="G411" s="134"/>
      <c r="H411" s="11" t="s">
        <v>905</v>
      </c>
      <c r="I411" s="14">
        <v>0.66</v>
      </c>
      <c r="J411" s="109">
        <f t="shared" si="6"/>
        <v>1.32</v>
      </c>
      <c r="K411" s="115"/>
    </row>
    <row r="412" spans="1:11">
      <c r="A412" s="114"/>
      <c r="B412" s="107">
        <v>2</v>
      </c>
      <c r="C412" s="10" t="s">
        <v>904</v>
      </c>
      <c r="D412" s="118" t="s">
        <v>1424</v>
      </c>
      <c r="E412" s="118" t="s">
        <v>723</v>
      </c>
      <c r="F412" s="133" t="s">
        <v>673</v>
      </c>
      <c r="G412" s="134"/>
      <c r="H412" s="11" t="s">
        <v>905</v>
      </c>
      <c r="I412" s="14">
        <v>0.66</v>
      </c>
      <c r="J412" s="109">
        <f t="shared" si="6"/>
        <v>1.32</v>
      </c>
      <c r="K412" s="115"/>
    </row>
    <row r="413" spans="1:11">
      <c r="A413" s="114"/>
      <c r="B413" s="107">
        <v>2</v>
      </c>
      <c r="C413" s="10" t="s">
        <v>904</v>
      </c>
      <c r="D413" s="118" t="s">
        <v>1425</v>
      </c>
      <c r="E413" s="118" t="s">
        <v>728</v>
      </c>
      <c r="F413" s="133" t="s">
        <v>735</v>
      </c>
      <c r="G413" s="134"/>
      <c r="H413" s="11" t="s">
        <v>905</v>
      </c>
      <c r="I413" s="14">
        <v>0.83</v>
      </c>
      <c r="J413" s="109">
        <f t="shared" si="6"/>
        <v>1.66</v>
      </c>
      <c r="K413" s="115"/>
    </row>
    <row r="414" spans="1:11">
      <c r="A414" s="114"/>
      <c r="B414" s="107">
        <v>2</v>
      </c>
      <c r="C414" s="10" t="s">
        <v>904</v>
      </c>
      <c r="D414" s="118" t="s">
        <v>1426</v>
      </c>
      <c r="E414" s="118" t="s">
        <v>728</v>
      </c>
      <c r="F414" s="133" t="s">
        <v>837</v>
      </c>
      <c r="G414" s="134"/>
      <c r="H414" s="11" t="s">
        <v>905</v>
      </c>
      <c r="I414" s="14">
        <v>0.83</v>
      </c>
      <c r="J414" s="109">
        <f t="shared" si="6"/>
        <v>1.66</v>
      </c>
      <c r="K414" s="115"/>
    </row>
    <row r="415" spans="1:11">
      <c r="A415" s="114"/>
      <c r="B415" s="107">
        <v>2</v>
      </c>
      <c r="C415" s="10" t="s">
        <v>904</v>
      </c>
      <c r="D415" s="118" t="s">
        <v>1427</v>
      </c>
      <c r="E415" s="118" t="s">
        <v>773</v>
      </c>
      <c r="F415" s="133" t="s">
        <v>735</v>
      </c>
      <c r="G415" s="134"/>
      <c r="H415" s="11" t="s">
        <v>905</v>
      </c>
      <c r="I415" s="14">
        <v>0.99</v>
      </c>
      <c r="J415" s="109">
        <f t="shared" si="6"/>
        <v>1.98</v>
      </c>
      <c r="K415" s="115"/>
    </row>
    <row r="416" spans="1:11">
      <c r="A416" s="114"/>
      <c r="B416" s="107">
        <v>2</v>
      </c>
      <c r="C416" s="10" t="s">
        <v>904</v>
      </c>
      <c r="D416" s="118" t="s">
        <v>1428</v>
      </c>
      <c r="E416" s="118" t="s">
        <v>782</v>
      </c>
      <c r="F416" s="133" t="s">
        <v>735</v>
      </c>
      <c r="G416" s="134"/>
      <c r="H416" s="11" t="s">
        <v>905</v>
      </c>
      <c r="I416" s="14">
        <v>1.1599999999999999</v>
      </c>
      <c r="J416" s="109">
        <f t="shared" si="6"/>
        <v>2.3199999999999998</v>
      </c>
      <c r="K416" s="115"/>
    </row>
    <row r="417" spans="1:11">
      <c r="A417" s="114"/>
      <c r="B417" s="107">
        <v>2</v>
      </c>
      <c r="C417" s="10" t="s">
        <v>904</v>
      </c>
      <c r="D417" s="118" t="s">
        <v>1429</v>
      </c>
      <c r="E417" s="118" t="s">
        <v>782</v>
      </c>
      <c r="F417" s="133" t="s">
        <v>837</v>
      </c>
      <c r="G417" s="134"/>
      <c r="H417" s="11" t="s">
        <v>905</v>
      </c>
      <c r="I417" s="14">
        <v>1.1599999999999999</v>
      </c>
      <c r="J417" s="109">
        <f t="shared" si="6"/>
        <v>2.3199999999999998</v>
      </c>
      <c r="K417" s="115"/>
    </row>
    <row r="418" spans="1:11" ht="36">
      <c r="A418" s="114"/>
      <c r="B418" s="107">
        <v>2</v>
      </c>
      <c r="C418" s="10" t="s">
        <v>906</v>
      </c>
      <c r="D418" s="118" t="s">
        <v>1430</v>
      </c>
      <c r="E418" s="118" t="s">
        <v>907</v>
      </c>
      <c r="F418" s="133"/>
      <c r="G418" s="134"/>
      <c r="H418" s="11" t="s">
        <v>908</v>
      </c>
      <c r="I418" s="14">
        <v>7.48</v>
      </c>
      <c r="J418" s="109">
        <f t="shared" si="6"/>
        <v>14.96</v>
      </c>
      <c r="K418" s="115"/>
    </row>
    <row r="419" spans="1:11" ht="36">
      <c r="A419" s="114"/>
      <c r="B419" s="107">
        <v>2</v>
      </c>
      <c r="C419" s="10" t="s">
        <v>906</v>
      </c>
      <c r="D419" s="118" t="s">
        <v>1431</v>
      </c>
      <c r="E419" s="118" t="s">
        <v>909</v>
      </c>
      <c r="F419" s="133"/>
      <c r="G419" s="134"/>
      <c r="H419" s="11" t="s">
        <v>908</v>
      </c>
      <c r="I419" s="14">
        <v>7.48</v>
      </c>
      <c r="J419" s="109">
        <f t="shared" si="6"/>
        <v>14.96</v>
      </c>
      <c r="K419" s="115"/>
    </row>
    <row r="420" spans="1:11" ht="36">
      <c r="A420" s="114"/>
      <c r="B420" s="107">
        <v>1</v>
      </c>
      <c r="C420" s="10" t="s">
        <v>906</v>
      </c>
      <c r="D420" s="118" t="s">
        <v>1432</v>
      </c>
      <c r="E420" s="118" t="s">
        <v>910</v>
      </c>
      <c r="F420" s="133"/>
      <c r="G420" s="134"/>
      <c r="H420" s="11" t="s">
        <v>908</v>
      </c>
      <c r="I420" s="14">
        <v>7.48</v>
      </c>
      <c r="J420" s="109">
        <f t="shared" si="6"/>
        <v>7.48</v>
      </c>
      <c r="K420" s="115"/>
    </row>
    <row r="421" spans="1:11">
      <c r="A421" s="114"/>
      <c r="B421" s="107">
        <v>2</v>
      </c>
      <c r="C421" s="10" t="s">
        <v>911</v>
      </c>
      <c r="D421" s="118" t="s">
        <v>1433</v>
      </c>
      <c r="E421" s="118" t="s">
        <v>723</v>
      </c>
      <c r="F421" s="133"/>
      <c r="G421" s="134"/>
      <c r="H421" s="11" t="s">
        <v>912</v>
      </c>
      <c r="I421" s="14">
        <v>5.71</v>
      </c>
      <c r="J421" s="109">
        <f t="shared" si="6"/>
        <v>11.42</v>
      </c>
      <c r="K421" s="115"/>
    </row>
    <row r="422" spans="1:11" ht="36">
      <c r="A422" s="114"/>
      <c r="B422" s="107">
        <v>2</v>
      </c>
      <c r="C422" s="10" t="s">
        <v>913</v>
      </c>
      <c r="D422" s="118" t="s">
        <v>1434</v>
      </c>
      <c r="E422" s="118" t="s">
        <v>25</v>
      </c>
      <c r="F422" s="133"/>
      <c r="G422" s="134"/>
      <c r="H422" s="11" t="s">
        <v>914</v>
      </c>
      <c r="I422" s="14">
        <v>10.09</v>
      </c>
      <c r="J422" s="109">
        <f t="shared" si="6"/>
        <v>20.18</v>
      </c>
      <c r="K422" s="115"/>
    </row>
    <row r="423" spans="1:11" ht="36">
      <c r="A423" s="114"/>
      <c r="B423" s="107">
        <v>2</v>
      </c>
      <c r="C423" s="10" t="s">
        <v>913</v>
      </c>
      <c r="D423" s="118" t="s">
        <v>1435</v>
      </c>
      <c r="E423" s="118" t="s">
        <v>26</v>
      </c>
      <c r="F423" s="133"/>
      <c r="G423" s="134"/>
      <c r="H423" s="11" t="s">
        <v>914</v>
      </c>
      <c r="I423" s="14">
        <v>11.1</v>
      </c>
      <c r="J423" s="109">
        <f t="shared" si="6"/>
        <v>22.2</v>
      </c>
      <c r="K423" s="115"/>
    </row>
    <row r="424" spans="1:11" ht="36">
      <c r="A424" s="114"/>
      <c r="B424" s="107">
        <v>1</v>
      </c>
      <c r="C424" s="10" t="s">
        <v>915</v>
      </c>
      <c r="D424" s="118" t="s">
        <v>1436</v>
      </c>
      <c r="E424" s="118" t="s">
        <v>888</v>
      </c>
      <c r="F424" s="133"/>
      <c r="G424" s="134"/>
      <c r="H424" s="11" t="s">
        <v>916</v>
      </c>
      <c r="I424" s="14">
        <v>13.82</v>
      </c>
      <c r="J424" s="109">
        <f t="shared" si="6"/>
        <v>13.82</v>
      </c>
      <c r="K424" s="115"/>
    </row>
    <row r="425" spans="1:11" ht="36">
      <c r="A425" s="114"/>
      <c r="B425" s="107">
        <v>1</v>
      </c>
      <c r="C425" s="10" t="s">
        <v>915</v>
      </c>
      <c r="D425" s="118" t="s">
        <v>1437</v>
      </c>
      <c r="E425" s="118" t="s">
        <v>891</v>
      </c>
      <c r="F425" s="133"/>
      <c r="G425" s="134"/>
      <c r="H425" s="11" t="s">
        <v>916</v>
      </c>
      <c r="I425" s="14">
        <v>13.82</v>
      </c>
      <c r="J425" s="109">
        <f t="shared" si="6"/>
        <v>13.82</v>
      </c>
      <c r="K425" s="115"/>
    </row>
    <row r="426" spans="1:11" ht="36">
      <c r="A426" s="114"/>
      <c r="B426" s="107">
        <v>1</v>
      </c>
      <c r="C426" s="10" t="s">
        <v>915</v>
      </c>
      <c r="D426" s="118" t="s">
        <v>1438</v>
      </c>
      <c r="E426" s="118" t="s">
        <v>894</v>
      </c>
      <c r="F426" s="133"/>
      <c r="G426" s="134"/>
      <c r="H426" s="11" t="s">
        <v>916</v>
      </c>
      <c r="I426" s="14">
        <v>13.82</v>
      </c>
      <c r="J426" s="109">
        <f t="shared" si="6"/>
        <v>13.82</v>
      </c>
      <c r="K426" s="115"/>
    </row>
    <row r="427" spans="1:11" ht="24">
      <c r="A427" s="114"/>
      <c r="B427" s="107">
        <v>2</v>
      </c>
      <c r="C427" s="10" t="s">
        <v>917</v>
      </c>
      <c r="D427" s="118" t="s">
        <v>1439</v>
      </c>
      <c r="E427" s="118" t="s">
        <v>273</v>
      </c>
      <c r="F427" s="133"/>
      <c r="G427" s="134"/>
      <c r="H427" s="11" t="s">
        <v>918</v>
      </c>
      <c r="I427" s="14">
        <v>3.29</v>
      </c>
      <c r="J427" s="109">
        <f t="shared" si="6"/>
        <v>6.58</v>
      </c>
      <c r="K427" s="115"/>
    </row>
    <row r="428" spans="1:11" ht="24">
      <c r="A428" s="114"/>
      <c r="B428" s="107">
        <v>1</v>
      </c>
      <c r="C428" s="10" t="s">
        <v>917</v>
      </c>
      <c r="D428" s="118" t="s">
        <v>1440</v>
      </c>
      <c r="E428" s="118" t="s">
        <v>673</v>
      </c>
      <c r="F428" s="133"/>
      <c r="G428" s="134"/>
      <c r="H428" s="11" t="s">
        <v>918</v>
      </c>
      <c r="I428" s="14">
        <v>3.29</v>
      </c>
      <c r="J428" s="109">
        <f t="shared" si="6"/>
        <v>3.29</v>
      </c>
      <c r="K428" s="115"/>
    </row>
    <row r="429" spans="1:11" ht="24">
      <c r="A429" s="114"/>
      <c r="B429" s="107">
        <v>3</v>
      </c>
      <c r="C429" s="10" t="s">
        <v>917</v>
      </c>
      <c r="D429" s="118" t="s">
        <v>1441</v>
      </c>
      <c r="E429" s="118" t="s">
        <v>272</v>
      </c>
      <c r="F429" s="133"/>
      <c r="G429" s="134"/>
      <c r="H429" s="11" t="s">
        <v>918</v>
      </c>
      <c r="I429" s="14">
        <v>3.29</v>
      </c>
      <c r="J429" s="109">
        <f t="shared" si="6"/>
        <v>9.870000000000001</v>
      </c>
      <c r="K429" s="115"/>
    </row>
    <row r="430" spans="1:11" ht="24">
      <c r="A430" s="114"/>
      <c r="B430" s="107">
        <v>1</v>
      </c>
      <c r="C430" s="10" t="s">
        <v>919</v>
      </c>
      <c r="D430" s="118" t="s">
        <v>1442</v>
      </c>
      <c r="E430" s="118" t="s">
        <v>212</v>
      </c>
      <c r="F430" s="133"/>
      <c r="G430" s="134"/>
      <c r="H430" s="11" t="s">
        <v>920</v>
      </c>
      <c r="I430" s="14">
        <v>6.23</v>
      </c>
      <c r="J430" s="109">
        <f t="shared" si="6"/>
        <v>6.23</v>
      </c>
      <c r="K430" s="115"/>
    </row>
    <row r="431" spans="1:11" ht="24">
      <c r="A431" s="114"/>
      <c r="B431" s="107">
        <v>1</v>
      </c>
      <c r="C431" s="10" t="s">
        <v>919</v>
      </c>
      <c r="D431" s="118" t="s">
        <v>1443</v>
      </c>
      <c r="E431" s="118" t="s">
        <v>213</v>
      </c>
      <c r="F431" s="133"/>
      <c r="G431" s="134"/>
      <c r="H431" s="11" t="s">
        <v>920</v>
      </c>
      <c r="I431" s="14">
        <v>6.23</v>
      </c>
      <c r="J431" s="109">
        <f t="shared" si="6"/>
        <v>6.23</v>
      </c>
      <c r="K431" s="115"/>
    </row>
    <row r="432" spans="1:11" ht="24">
      <c r="A432" s="114"/>
      <c r="B432" s="107">
        <v>1</v>
      </c>
      <c r="C432" s="10" t="s">
        <v>919</v>
      </c>
      <c r="D432" s="118" t="s">
        <v>1444</v>
      </c>
      <c r="E432" s="118" t="s">
        <v>214</v>
      </c>
      <c r="F432" s="133"/>
      <c r="G432" s="134"/>
      <c r="H432" s="11" t="s">
        <v>920</v>
      </c>
      <c r="I432" s="14">
        <v>6.23</v>
      </c>
      <c r="J432" s="109">
        <f t="shared" si="6"/>
        <v>6.23</v>
      </c>
      <c r="K432" s="115"/>
    </row>
    <row r="433" spans="1:11" ht="24">
      <c r="A433" s="114"/>
      <c r="B433" s="107">
        <v>2</v>
      </c>
      <c r="C433" s="10" t="s">
        <v>919</v>
      </c>
      <c r="D433" s="118" t="s">
        <v>1445</v>
      </c>
      <c r="E433" s="118" t="s">
        <v>265</v>
      </c>
      <c r="F433" s="133"/>
      <c r="G433" s="134"/>
      <c r="H433" s="11" t="s">
        <v>920</v>
      </c>
      <c r="I433" s="14">
        <v>6.23</v>
      </c>
      <c r="J433" s="109">
        <f t="shared" si="6"/>
        <v>12.46</v>
      </c>
      <c r="K433" s="115"/>
    </row>
    <row r="434" spans="1:11" ht="24">
      <c r="A434" s="114"/>
      <c r="B434" s="107">
        <v>1</v>
      </c>
      <c r="C434" s="10" t="s">
        <v>919</v>
      </c>
      <c r="D434" s="118" t="s">
        <v>1446</v>
      </c>
      <c r="E434" s="118" t="s">
        <v>268</v>
      </c>
      <c r="F434" s="133"/>
      <c r="G434" s="134"/>
      <c r="H434" s="11" t="s">
        <v>920</v>
      </c>
      <c r="I434" s="14">
        <v>6.23</v>
      </c>
      <c r="J434" s="109">
        <f t="shared" si="6"/>
        <v>6.23</v>
      </c>
      <c r="K434" s="115"/>
    </row>
    <row r="435" spans="1:11" ht="24">
      <c r="A435" s="114"/>
      <c r="B435" s="107">
        <v>1</v>
      </c>
      <c r="C435" s="10" t="s">
        <v>919</v>
      </c>
      <c r="D435" s="118" t="s">
        <v>1447</v>
      </c>
      <c r="E435" s="118" t="s">
        <v>310</v>
      </c>
      <c r="F435" s="133"/>
      <c r="G435" s="134"/>
      <c r="H435" s="11" t="s">
        <v>920</v>
      </c>
      <c r="I435" s="14">
        <v>6.23</v>
      </c>
      <c r="J435" s="109">
        <f t="shared" si="6"/>
        <v>6.23</v>
      </c>
      <c r="K435" s="115"/>
    </row>
    <row r="436" spans="1:11" ht="24">
      <c r="A436" s="114"/>
      <c r="B436" s="107">
        <v>2</v>
      </c>
      <c r="C436" s="10" t="s">
        <v>921</v>
      </c>
      <c r="D436" s="118" t="s">
        <v>1448</v>
      </c>
      <c r="E436" s="118" t="s">
        <v>212</v>
      </c>
      <c r="F436" s="133"/>
      <c r="G436" s="134"/>
      <c r="H436" s="11" t="s">
        <v>922</v>
      </c>
      <c r="I436" s="14">
        <v>4.04</v>
      </c>
      <c r="J436" s="109">
        <f t="shared" si="6"/>
        <v>8.08</v>
      </c>
      <c r="K436" s="115"/>
    </row>
    <row r="437" spans="1:11" ht="24">
      <c r="A437" s="114"/>
      <c r="B437" s="107">
        <v>2</v>
      </c>
      <c r="C437" s="10" t="s">
        <v>921</v>
      </c>
      <c r="D437" s="118" t="s">
        <v>1449</v>
      </c>
      <c r="E437" s="118" t="s">
        <v>265</v>
      </c>
      <c r="F437" s="133"/>
      <c r="G437" s="134"/>
      <c r="H437" s="11" t="s">
        <v>922</v>
      </c>
      <c r="I437" s="14">
        <v>4.04</v>
      </c>
      <c r="J437" s="109">
        <f t="shared" si="6"/>
        <v>8.08</v>
      </c>
      <c r="K437" s="115"/>
    </row>
    <row r="438" spans="1:11" ht="24">
      <c r="A438" s="114"/>
      <c r="B438" s="108">
        <v>2</v>
      </c>
      <c r="C438" s="12" t="s">
        <v>921</v>
      </c>
      <c r="D438" s="119" t="s">
        <v>1450</v>
      </c>
      <c r="E438" s="119" t="s">
        <v>270</v>
      </c>
      <c r="F438" s="135"/>
      <c r="G438" s="136"/>
      <c r="H438" s="13" t="s">
        <v>922</v>
      </c>
      <c r="I438" s="15">
        <v>4.04</v>
      </c>
      <c r="J438" s="110">
        <f t="shared" si="6"/>
        <v>8.08</v>
      </c>
      <c r="K438" s="115"/>
    </row>
    <row r="439" spans="1:11">
      <c r="A439" s="114"/>
      <c r="B439" s="126"/>
      <c r="C439" s="126"/>
      <c r="D439" s="126"/>
      <c r="E439" s="126"/>
      <c r="F439" s="126"/>
      <c r="G439" s="126"/>
      <c r="H439" s="126"/>
      <c r="I439" s="127" t="s">
        <v>255</v>
      </c>
      <c r="J439" s="128">
        <f>SUM(J22:J438)</f>
        <v>5490.2399999999916</v>
      </c>
      <c r="K439" s="115"/>
    </row>
    <row r="440" spans="1:11">
      <c r="A440" s="114"/>
      <c r="B440" s="126"/>
      <c r="C440" s="126"/>
      <c r="D440" s="126"/>
      <c r="E440" s="126"/>
      <c r="F440" s="126"/>
      <c r="G440" s="126"/>
      <c r="H440" s="126"/>
      <c r="I440" s="131" t="s">
        <v>1030</v>
      </c>
      <c r="J440" s="128">
        <f>10*1.685</f>
        <v>16.850000000000001</v>
      </c>
      <c r="K440" s="115"/>
    </row>
    <row r="441" spans="1:11" outlineLevel="1">
      <c r="A441" s="114"/>
      <c r="B441" s="126"/>
      <c r="C441" s="126"/>
      <c r="D441" s="126"/>
      <c r="E441" s="126"/>
      <c r="F441" s="126"/>
      <c r="G441" s="126"/>
      <c r="H441" s="126"/>
      <c r="I441" s="127" t="s">
        <v>1031</v>
      </c>
      <c r="J441" s="128">
        <f>J439*-0.4</f>
        <v>-2196.0959999999968</v>
      </c>
      <c r="K441" s="115"/>
    </row>
    <row r="442" spans="1:11">
      <c r="A442" s="114"/>
      <c r="B442" s="126"/>
      <c r="C442" s="126"/>
      <c r="D442" s="126"/>
      <c r="E442" s="126"/>
      <c r="F442" s="126"/>
      <c r="G442" s="126"/>
      <c r="H442" s="126"/>
      <c r="I442" s="127" t="s">
        <v>257</v>
      </c>
      <c r="J442" s="145">
        <f>SUM(J439:J441)</f>
        <v>3310.9939999999951</v>
      </c>
      <c r="K442" s="115"/>
    </row>
    <row r="443" spans="1:11">
      <c r="A443" s="6"/>
      <c r="B443" s="7"/>
      <c r="C443" s="7"/>
      <c r="D443" s="7"/>
      <c r="E443" s="7"/>
      <c r="F443" s="7"/>
      <c r="G443" s="7"/>
      <c r="H443" s="7" t="s">
        <v>1034</v>
      </c>
      <c r="I443" s="7"/>
      <c r="J443" s="7"/>
      <c r="K443" s="8"/>
    </row>
    <row r="445" spans="1:11">
      <c r="H445" s="1" t="s">
        <v>1032</v>
      </c>
      <c r="I445" s="91">
        <v>4941.22</v>
      </c>
    </row>
    <row r="446" spans="1:11">
      <c r="H446" s="132" t="s">
        <v>1033</v>
      </c>
      <c r="I446" s="130">
        <f>I445-J442</f>
        <v>1630.2260000000051</v>
      </c>
    </row>
    <row r="448" spans="1:11">
      <c r="H448" s="1" t="s">
        <v>713</v>
      </c>
      <c r="I448" s="91">
        <f>'Tax Invoice'!E14</f>
        <v>21.38</v>
      </c>
    </row>
    <row r="449" spans="8:9">
      <c r="H449" s="1" t="s">
        <v>705</v>
      </c>
      <c r="I449" s="91">
        <f>'Tax Invoice'!M11</f>
        <v>34.78</v>
      </c>
    </row>
    <row r="450" spans="8:9">
      <c r="H450" s="1" t="s">
        <v>708</v>
      </c>
      <c r="I450" s="91">
        <f>I452/I449</f>
        <v>3374.9663944795802</v>
      </c>
    </row>
    <row r="451" spans="8:9">
      <c r="H451" s="1" t="s">
        <v>709</v>
      </c>
      <c r="I451" s="91">
        <f>I453/I449</f>
        <v>2035.3378872915434</v>
      </c>
    </row>
    <row r="452" spans="8:9">
      <c r="H452" s="1" t="s">
        <v>706</v>
      </c>
      <c r="I452" s="91">
        <f>J439*I448</f>
        <v>117381.33119999981</v>
      </c>
    </row>
    <row r="453" spans="8:9">
      <c r="H453" s="1" t="s">
        <v>707</v>
      </c>
      <c r="I453" s="91">
        <f>J442*I448</f>
        <v>70789.051719999887</v>
      </c>
    </row>
  </sheetData>
  <mergeCells count="42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45:G245"/>
    <mergeCell ref="F246:G246"/>
    <mergeCell ref="F247:G247"/>
    <mergeCell ref="F248:G248"/>
    <mergeCell ref="F249:G249"/>
    <mergeCell ref="F240:G240"/>
    <mergeCell ref="F241:G241"/>
    <mergeCell ref="F242:G242"/>
    <mergeCell ref="F243:G243"/>
    <mergeCell ref="F244:G244"/>
    <mergeCell ref="F255:G255"/>
    <mergeCell ref="F256:G256"/>
    <mergeCell ref="F257:G257"/>
    <mergeCell ref="F258:G258"/>
    <mergeCell ref="F259:G259"/>
    <mergeCell ref="F250:G250"/>
    <mergeCell ref="F251:G251"/>
    <mergeCell ref="F252:G252"/>
    <mergeCell ref="F253:G253"/>
    <mergeCell ref="F254:G254"/>
    <mergeCell ref="F265:G265"/>
    <mergeCell ref="F266:G266"/>
    <mergeCell ref="F267:G267"/>
    <mergeCell ref="F268:G268"/>
    <mergeCell ref="F269:G269"/>
    <mergeCell ref="F260:G260"/>
    <mergeCell ref="F261:G261"/>
    <mergeCell ref="F262:G262"/>
    <mergeCell ref="F263:G263"/>
    <mergeCell ref="F264:G264"/>
    <mergeCell ref="F275:G275"/>
    <mergeCell ref="F276:G276"/>
    <mergeCell ref="F277:G277"/>
    <mergeCell ref="F278:G278"/>
    <mergeCell ref="F279:G279"/>
    <mergeCell ref="F270:G270"/>
    <mergeCell ref="F271:G271"/>
    <mergeCell ref="F272:G272"/>
    <mergeCell ref="F273:G273"/>
    <mergeCell ref="F274:G274"/>
    <mergeCell ref="F285:G285"/>
    <mergeCell ref="F286:G286"/>
    <mergeCell ref="F287:G287"/>
    <mergeCell ref="F288:G288"/>
    <mergeCell ref="F289:G289"/>
    <mergeCell ref="F280:G280"/>
    <mergeCell ref="F281:G281"/>
    <mergeCell ref="F282:G282"/>
    <mergeCell ref="F283:G283"/>
    <mergeCell ref="F284:G284"/>
    <mergeCell ref="F295:G295"/>
    <mergeCell ref="F296:G296"/>
    <mergeCell ref="F297:G297"/>
    <mergeCell ref="F298:G298"/>
    <mergeCell ref="F299:G299"/>
    <mergeCell ref="F290:G290"/>
    <mergeCell ref="F291:G291"/>
    <mergeCell ref="F292:G292"/>
    <mergeCell ref="F293:G293"/>
    <mergeCell ref="F294:G294"/>
    <mergeCell ref="F305:G305"/>
    <mergeCell ref="F306:G306"/>
    <mergeCell ref="F307:G307"/>
    <mergeCell ref="F308:G308"/>
    <mergeCell ref="F309:G309"/>
    <mergeCell ref="F300:G300"/>
    <mergeCell ref="F301:G301"/>
    <mergeCell ref="F302:G302"/>
    <mergeCell ref="F303:G303"/>
    <mergeCell ref="F304:G304"/>
    <mergeCell ref="F315:G315"/>
    <mergeCell ref="F316:G316"/>
    <mergeCell ref="F317:G317"/>
    <mergeCell ref="F318:G318"/>
    <mergeCell ref="F319:G319"/>
    <mergeCell ref="F310:G310"/>
    <mergeCell ref="F311:G311"/>
    <mergeCell ref="F312:G312"/>
    <mergeCell ref="F313:G313"/>
    <mergeCell ref="F314:G314"/>
    <mergeCell ref="F325:G325"/>
    <mergeCell ref="F326:G326"/>
    <mergeCell ref="F327:G327"/>
    <mergeCell ref="F328:G328"/>
    <mergeCell ref="F329:G329"/>
    <mergeCell ref="F320:G320"/>
    <mergeCell ref="F321:G321"/>
    <mergeCell ref="F322:G322"/>
    <mergeCell ref="F323:G323"/>
    <mergeCell ref="F324:G324"/>
    <mergeCell ref="F335:G335"/>
    <mergeCell ref="F336:G336"/>
    <mergeCell ref="F337:G337"/>
    <mergeCell ref="F338:G338"/>
    <mergeCell ref="F339:G339"/>
    <mergeCell ref="F330:G330"/>
    <mergeCell ref="F331:G331"/>
    <mergeCell ref="F332:G332"/>
    <mergeCell ref="F333:G333"/>
    <mergeCell ref="F334:G334"/>
    <mergeCell ref="F345:G345"/>
    <mergeCell ref="F346:G346"/>
    <mergeCell ref="F347:G347"/>
    <mergeCell ref="F348:G348"/>
    <mergeCell ref="F349:G349"/>
    <mergeCell ref="F340:G340"/>
    <mergeCell ref="F341:G341"/>
    <mergeCell ref="F342:G342"/>
    <mergeCell ref="F343:G343"/>
    <mergeCell ref="F344:G344"/>
    <mergeCell ref="F355:G355"/>
    <mergeCell ref="F356:G356"/>
    <mergeCell ref="F357:G357"/>
    <mergeCell ref="F358:G358"/>
    <mergeCell ref="F359:G359"/>
    <mergeCell ref="F350:G350"/>
    <mergeCell ref="F351:G351"/>
    <mergeCell ref="F352:G352"/>
    <mergeCell ref="F353:G353"/>
    <mergeCell ref="F354:G354"/>
    <mergeCell ref="F365:G365"/>
    <mergeCell ref="F366:G366"/>
    <mergeCell ref="F367:G367"/>
    <mergeCell ref="F368:G368"/>
    <mergeCell ref="F369:G369"/>
    <mergeCell ref="F360:G360"/>
    <mergeCell ref="F361:G361"/>
    <mergeCell ref="F362:G362"/>
    <mergeCell ref="F363:G363"/>
    <mergeCell ref="F364:G364"/>
    <mergeCell ref="F375:G375"/>
    <mergeCell ref="F376:G376"/>
    <mergeCell ref="F377:G377"/>
    <mergeCell ref="F378:G378"/>
    <mergeCell ref="F379:G379"/>
    <mergeCell ref="F370:G370"/>
    <mergeCell ref="F371:G371"/>
    <mergeCell ref="F372:G372"/>
    <mergeCell ref="F373:G373"/>
    <mergeCell ref="F374:G374"/>
    <mergeCell ref="F385:G385"/>
    <mergeCell ref="F386:G386"/>
    <mergeCell ref="F387:G387"/>
    <mergeCell ref="F388:G388"/>
    <mergeCell ref="F389:G389"/>
    <mergeCell ref="F380:G380"/>
    <mergeCell ref="F381:G381"/>
    <mergeCell ref="F382:G382"/>
    <mergeCell ref="F383:G383"/>
    <mergeCell ref="F384:G384"/>
    <mergeCell ref="F395:G395"/>
    <mergeCell ref="F396:G396"/>
    <mergeCell ref="F397:G397"/>
    <mergeCell ref="F398:G398"/>
    <mergeCell ref="F399:G399"/>
    <mergeCell ref="F390:G390"/>
    <mergeCell ref="F391:G391"/>
    <mergeCell ref="F392:G392"/>
    <mergeCell ref="F393:G393"/>
    <mergeCell ref="F394:G394"/>
    <mergeCell ref="F405:G405"/>
    <mergeCell ref="F406:G406"/>
    <mergeCell ref="F407:G407"/>
    <mergeCell ref="F408:G408"/>
    <mergeCell ref="F409:G409"/>
    <mergeCell ref="F400:G400"/>
    <mergeCell ref="F401:G401"/>
    <mergeCell ref="F402:G402"/>
    <mergeCell ref="F403:G403"/>
    <mergeCell ref="F404:G404"/>
    <mergeCell ref="F415:G415"/>
    <mergeCell ref="F416:G416"/>
    <mergeCell ref="F417:G417"/>
    <mergeCell ref="F418:G418"/>
    <mergeCell ref="F419:G419"/>
    <mergeCell ref="F410:G410"/>
    <mergeCell ref="F411:G411"/>
    <mergeCell ref="F412:G412"/>
    <mergeCell ref="F413:G413"/>
    <mergeCell ref="F414:G414"/>
    <mergeCell ref="F425:G425"/>
    <mergeCell ref="F426:G426"/>
    <mergeCell ref="F427:G427"/>
    <mergeCell ref="F428:G428"/>
    <mergeCell ref="F429:G429"/>
    <mergeCell ref="F420:G420"/>
    <mergeCell ref="F421:G421"/>
    <mergeCell ref="F422:G422"/>
    <mergeCell ref="F423:G423"/>
    <mergeCell ref="F424:G424"/>
    <mergeCell ref="F435:G435"/>
    <mergeCell ref="F436:G436"/>
    <mergeCell ref="F437:G437"/>
    <mergeCell ref="F438:G438"/>
    <mergeCell ref="F430:G430"/>
    <mergeCell ref="F431:G431"/>
    <mergeCell ref="F432:G432"/>
    <mergeCell ref="F433:G433"/>
    <mergeCell ref="F434:G4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2067</v>
      </c>
      <c r="O1" t="s">
        <v>144</v>
      </c>
      <c r="T1" t="s">
        <v>255</v>
      </c>
      <c r="U1">
        <v>5490.2399999999916</v>
      </c>
    </row>
    <row r="2" spans="1:21" ht="15.75">
      <c r="A2" s="114"/>
      <c r="B2" s="124" t="s">
        <v>134</v>
      </c>
      <c r="C2" s="120"/>
      <c r="D2" s="120"/>
      <c r="E2" s="120"/>
      <c r="F2" s="120"/>
      <c r="G2" s="120"/>
      <c r="H2" s="120"/>
      <c r="I2" s="125" t="s">
        <v>140</v>
      </c>
      <c r="J2" s="115"/>
      <c r="T2" t="s">
        <v>184</v>
      </c>
      <c r="U2">
        <v>549.02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6039.2599999999911</v>
      </c>
    </row>
    <row r="5" spans="1:21">
      <c r="A5" s="114"/>
      <c r="B5" s="121" t="s">
        <v>137</v>
      </c>
      <c r="C5" s="120"/>
      <c r="D5" s="120"/>
      <c r="E5" s="120"/>
      <c r="F5" s="120"/>
      <c r="G5" s="120"/>
      <c r="H5" s="120"/>
      <c r="I5" s="120"/>
      <c r="J5" s="115"/>
      <c r="S5" t="s">
        <v>1017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714</v>
      </c>
      <c r="C10" s="120"/>
      <c r="D10" s="120"/>
      <c r="E10" s="115"/>
      <c r="F10" s="116"/>
      <c r="G10" s="116" t="s">
        <v>714</v>
      </c>
      <c r="H10" s="120"/>
      <c r="I10" s="137"/>
      <c r="J10" s="115"/>
    </row>
    <row r="11" spans="1:21">
      <c r="A11" s="114"/>
      <c r="B11" s="114" t="s">
        <v>715</v>
      </c>
      <c r="C11" s="120"/>
      <c r="D11" s="120"/>
      <c r="E11" s="115"/>
      <c r="F11" s="116"/>
      <c r="G11" s="116" t="s">
        <v>715</v>
      </c>
      <c r="H11" s="120"/>
      <c r="I11" s="138"/>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710</v>
      </c>
      <c r="C14" s="120"/>
      <c r="D14" s="120"/>
      <c r="E14" s="115"/>
      <c r="F14" s="116"/>
      <c r="G14" s="116" t="s">
        <v>710</v>
      </c>
      <c r="H14" s="120"/>
      <c r="I14" s="139">
        <v>45306</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41389</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45306</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228">
      <c r="A22" s="114"/>
      <c r="B22" s="107">
        <v>1</v>
      </c>
      <c r="C22" s="10" t="s">
        <v>718</v>
      </c>
      <c r="D22" s="118"/>
      <c r="E22" s="133"/>
      <c r="F22" s="134"/>
      <c r="G22" s="11" t="s">
        <v>719</v>
      </c>
      <c r="H22" s="14">
        <v>37.659999999999997</v>
      </c>
      <c r="I22" s="109">
        <f t="shared" ref="I22:I85" si="0">H22*B22</f>
        <v>37.659999999999997</v>
      </c>
      <c r="J22" s="115"/>
    </row>
    <row r="23" spans="1:16" ht="216">
      <c r="A23" s="114"/>
      <c r="B23" s="107">
        <v>1</v>
      </c>
      <c r="C23" s="10" t="s">
        <v>720</v>
      </c>
      <c r="D23" s="118"/>
      <c r="E23" s="133"/>
      <c r="F23" s="134"/>
      <c r="G23" s="11" t="s">
        <v>721</v>
      </c>
      <c r="H23" s="14">
        <v>38.630000000000003</v>
      </c>
      <c r="I23" s="109">
        <f t="shared" si="0"/>
        <v>38.630000000000003</v>
      </c>
      <c r="J23" s="115"/>
    </row>
    <row r="24" spans="1:16" ht="48">
      <c r="A24" s="114"/>
      <c r="B24" s="107">
        <v>2</v>
      </c>
      <c r="C24" s="10" t="s">
        <v>722</v>
      </c>
      <c r="D24" s="118" t="s">
        <v>723</v>
      </c>
      <c r="E24" s="133" t="s">
        <v>110</v>
      </c>
      <c r="F24" s="134"/>
      <c r="G24" s="11" t="s">
        <v>724</v>
      </c>
      <c r="H24" s="14">
        <v>0.84</v>
      </c>
      <c r="I24" s="109">
        <f t="shared" si="0"/>
        <v>1.68</v>
      </c>
      <c r="J24" s="115"/>
    </row>
    <row r="25" spans="1:16" ht="84">
      <c r="A25" s="114"/>
      <c r="B25" s="107">
        <v>2</v>
      </c>
      <c r="C25" s="10" t="s">
        <v>725</v>
      </c>
      <c r="D25" s="118" t="s">
        <v>726</v>
      </c>
      <c r="E25" s="133" t="s">
        <v>273</v>
      </c>
      <c r="F25" s="134"/>
      <c r="G25" s="11" t="s">
        <v>727</v>
      </c>
      <c r="H25" s="14">
        <v>1.25</v>
      </c>
      <c r="I25" s="109">
        <f t="shared" si="0"/>
        <v>2.5</v>
      </c>
      <c r="J25" s="115"/>
    </row>
    <row r="26" spans="1:16" ht="84">
      <c r="A26" s="114"/>
      <c r="B26" s="107">
        <v>2</v>
      </c>
      <c r="C26" s="10" t="s">
        <v>725</v>
      </c>
      <c r="D26" s="118" t="s">
        <v>728</v>
      </c>
      <c r="E26" s="133" t="s">
        <v>273</v>
      </c>
      <c r="F26" s="134"/>
      <c r="G26" s="11" t="s">
        <v>727</v>
      </c>
      <c r="H26" s="14">
        <v>1.33</v>
      </c>
      <c r="I26" s="109">
        <f t="shared" si="0"/>
        <v>2.66</v>
      </c>
      <c r="J26" s="115"/>
    </row>
    <row r="27" spans="1:16" ht="84">
      <c r="A27" s="114"/>
      <c r="B27" s="107">
        <v>2</v>
      </c>
      <c r="C27" s="10" t="s">
        <v>725</v>
      </c>
      <c r="D27" s="118" t="s">
        <v>728</v>
      </c>
      <c r="E27" s="133" t="s">
        <v>583</v>
      </c>
      <c r="F27" s="134"/>
      <c r="G27" s="11" t="s">
        <v>727</v>
      </c>
      <c r="H27" s="14">
        <v>1.33</v>
      </c>
      <c r="I27" s="109">
        <f t="shared" si="0"/>
        <v>2.66</v>
      </c>
      <c r="J27" s="115"/>
    </row>
    <row r="28" spans="1:16" ht="84">
      <c r="A28" s="114"/>
      <c r="B28" s="107">
        <v>2</v>
      </c>
      <c r="C28" s="10" t="s">
        <v>725</v>
      </c>
      <c r="D28" s="118" t="s">
        <v>729</v>
      </c>
      <c r="E28" s="133" t="s">
        <v>273</v>
      </c>
      <c r="F28" s="134"/>
      <c r="G28" s="11" t="s">
        <v>727</v>
      </c>
      <c r="H28" s="14">
        <v>1.42</v>
      </c>
      <c r="I28" s="109">
        <f t="shared" si="0"/>
        <v>2.84</v>
      </c>
      <c r="J28" s="115"/>
    </row>
    <row r="29" spans="1:16" ht="84">
      <c r="A29" s="114"/>
      <c r="B29" s="107">
        <v>2</v>
      </c>
      <c r="C29" s="10" t="s">
        <v>725</v>
      </c>
      <c r="D29" s="118" t="s">
        <v>729</v>
      </c>
      <c r="E29" s="133" t="s">
        <v>583</v>
      </c>
      <c r="F29" s="134"/>
      <c r="G29" s="11" t="s">
        <v>727</v>
      </c>
      <c r="H29" s="14">
        <v>1.42</v>
      </c>
      <c r="I29" s="109">
        <f t="shared" si="0"/>
        <v>2.84</v>
      </c>
      <c r="J29" s="115"/>
    </row>
    <row r="30" spans="1:16" ht="84">
      <c r="A30" s="114"/>
      <c r="B30" s="107">
        <v>2</v>
      </c>
      <c r="C30" s="10" t="s">
        <v>725</v>
      </c>
      <c r="D30" s="118" t="s">
        <v>730</v>
      </c>
      <c r="E30" s="133" t="s">
        <v>583</v>
      </c>
      <c r="F30" s="134"/>
      <c r="G30" s="11" t="s">
        <v>727</v>
      </c>
      <c r="H30" s="14">
        <v>2.02</v>
      </c>
      <c r="I30" s="109">
        <f t="shared" si="0"/>
        <v>4.04</v>
      </c>
      <c r="J30" s="115"/>
    </row>
    <row r="31" spans="1:16" ht="144">
      <c r="A31" s="114"/>
      <c r="B31" s="107">
        <v>3</v>
      </c>
      <c r="C31" s="10" t="s">
        <v>102</v>
      </c>
      <c r="D31" s="118" t="s">
        <v>35</v>
      </c>
      <c r="E31" s="133" t="s">
        <v>107</v>
      </c>
      <c r="F31" s="134"/>
      <c r="G31" s="11" t="s">
        <v>731</v>
      </c>
      <c r="H31" s="14">
        <v>1.67</v>
      </c>
      <c r="I31" s="109">
        <f t="shared" si="0"/>
        <v>5.01</v>
      </c>
      <c r="J31" s="115"/>
    </row>
    <row r="32" spans="1:16" ht="144">
      <c r="A32" s="114"/>
      <c r="B32" s="107">
        <v>3</v>
      </c>
      <c r="C32" s="10" t="s">
        <v>102</v>
      </c>
      <c r="D32" s="118" t="s">
        <v>35</v>
      </c>
      <c r="E32" s="133" t="s">
        <v>210</v>
      </c>
      <c r="F32" s="134"/>
      <c r="G32" s="11" t="s">
        <v>731</v>
      </c>
      <c r="H32" s="14">
        <v>1.67</v>
      </c>
      <c r="I32" s="109">
        <f t="shared" si="0"/>
        <v>5.01</v>
      </c>
      <c r="J32" s="115"/>
    </row>
    <row r="33" spans="1:10" ht="144">
      <c r="A33" s="114"/>
      <c r="B33" s="107">
        <v>3</v>
      </c>
      <c r="C33" s="10" t="s">
        <v>102</v>
      </c>
      <c r="D33" s="118" t="s">
        <v>35</v>
      </c>
      <c r="E33" s="133" t="s">
        <v>212</v>
      </c>
      <c r="F33" s="134"/>
      <c r="G33" s="11" t="s">
        <v>731</v>
      </c>
      <c r="H33" s="14">
        <v>1.67</v>
      </c>
      <c r="I33" s="109">
        <f t="shared" si="0"/>
        <v>5.01</v>
      </c>
      <c r="J33" s="115"/>
    </row>
    <row r="34" spans="1:10" ht="144">
      <c r="A34" s="114"/>
      <c r="B34" s="107">
        <v>3</v>
      </c>
      <c r="C34" s="10" t="s">
        <v>102</v>
      </c>
      <c r="D34" s="118" t="s">
        <v>35</v>
      </c>
      <c r="E34" s="133" t="s">
        <v>213</v>
      </c>
      <c r="F34" s="134"/>
      <c r="G34" s="11" t="s">
        <v>731</v>
      </c>
      <c r="H34" s="14">
        <v>1.67</v>
      </c>
      <c r="I34" s="109">
        <f t="shared" si="0"/>
        <v>5.01</v>
      </c>
      <c r="J34" s="115"/>
    </row>
    <row r="35" spans="1:10" ht="144">
      <c r="A35" s="114"/>
      <c r="B35" s="107">
        <v>3</v>
      </c>
      <c r="C35" s="10" t="s">
        <v>102</v>
      </c>
      <c r="D35" s="118" t="s">
        <v>35</v>
      </c>
      <c r="E35" s="133" t="s">
        <v>214</v>
      </c>
      <c r="F35" s="134"/>
      <c r="G35" s="11" t="s">
        <v>731</v>
      </c>
      <c r="H35" s="14">
        <v>1.67</v>
      </c>
      <c r="I35" s="109">
        <f t="shared" si="0"/>
        <v>5.01</v>
      </c>
      <c r="J35" s="115"/>
    </row>
    <row r="36" spans="1:10" ht="144">
      <c r="A36" s="114"/>
      <c r="B36" s="107">
        <v>3</v>
      </c>
      <c r="C36" s="10" t="s">
        <v>102</v>
      </c>
      <c r="D36" s="118" t="s">
        <v>35</v>
      </c>
      <c r="E36" s="133" t="s">
        <v>265</v>
      </c>
      <c r="F36" s="134"/>
      <c r="G36" s="11" t="s">
        <v>731</v>
      </c>
      <c r="H36" s="14">
        <v>1.67</v>
      </c>
      <c r="I36" s="109">
        <f t="shared" si="0"/>
        <v>5.01</v>
      </c>
      <c r="J36" s="115"/>
    </row>
    <row r="37" spans="1:10" ht="144">
      <c r="A37" s="114"/>
      <c r="B37" s="107">
        <v>3</v>
      </c>
      <c r="C37" s="10" t="s">
        <v>102</v>
      </c>
      <c r="D37" s="118" t="s">
        <v>35</v>
      </c>
      <c r="E37" s="133" t="s">
        <v>310</v>
      </c>
      <c r="F37" s="134"/>
      <c r="G37" s="11" t="s">
        <v>731</v>
      </c>
      <c r="H37" s="14">
        <v>1.67</v>
      </c>
      <c r="I37" s="109">
        <f t="shared" si="0"/>
        <v>5.01</v>
      </c>
      <c r="J37" s="115"/>
    </row>
    <row r="38" spans="1:10" ht="144">
      <c r="A38" s="114"/>
      <c r="B38" s="107">
        <v>1</v>
      </c>
      <c r="C38" s="10" t="s">
        <v>102</v>
      </c>
      <c r="D38" s="118" t="s">
        <v>37</v>
      </c>
      <c r="E38" s="133" t="s">
        <v>210</v>
      </c>
      <c r="F38" s="134"/>
      <c r="G38" s="11" t="s">
        <v>731</v>
      </c>
      <c r="H38" s="14">
        <v>1.67</v>
      </c>
      <c r="I38" s="109">
        <f t="shared" si="0"/>
        <v>1.67</v>
      </c>
      <c r="J38" s="115"/>
    </row>
    <row r="39" spans="1:10" ht="144">
      <c r="A39" s="114"/>
      <c r="B39" s="107">
        <v>1</v>
      </c>
      <c r="C39" s="10" t="s">
        <v>102</v>
      </c>
      <c r="D39" s="118" t="s">
        <v>37</v>
      </c>
      <c r="E39" s="133" t="s">
        <v>212</v>
      </c>
      <c r="F39" s="134"/>
      <c r="G39" s="11" t="s">
        <v>731</v>
      </c>
      <c r="H39" s="14">
        <v>1.67</v>
      </c>
      <c r="I39" s="109">
        <f t="shared" si="0"/>
        <v>1.67</v>
      </c>
      <c r="J39" s="115"/>
    </row>
    <row r="40" spans="1:10" ht="144">
      <c r="A40" s="114"/>
      <c r="B40" s="107">
        <v>1</v>
      </c>
      <c r="C40" s="10" t="s">
        <v>102</v>
      </c>
      <c r="D40" s="118" t="s">
        <v>37</v>
      </c>
      <c r="E40" s="133" t="s">
        <v>310</v>
      </c>
      <c r="F40" s="134"/>
      <c r="G40" s="11" t="s">
        <v>731</v>
      </c>
      <c r="H40" s="14">
        <v>1.67</v>
      </c>
      <c r="I40" s="109">
        <f t="shared" si="0"/>
        <v>1.67</v>
      </c>
      <c r="J40" s="115"/>
    </row>
    <row r="41" spans="1:10" ht="108">
      <c r="A41" s="114"/>
      <c r="B41" s="107">
        <v>15</v>
      </c>
      <c r="C41" s="10" t="s">
        <v>30</v>
      </c>
      <c r="D41" s="118" t="s">
        <v>34</v>
      </c>
      <c r="E41" s="133"/>
      <c r="F41" s="134"/>
      <c r="G41" s="11" t="s">
        <v>732</v>
      </c>
      <c r="H41" s="14">
        <v>0.42</v>
      </c>
      <c r="I41" s="109">
        <f t="shared" si="0"/>
        <v>6.3</v>
      </c>
      <c r="J41" s="115"/>
    </row>
    <row r="42" spans="1:10" ht="108">
      <c r="A42" s="114"/>
      <c r="B42" s="107">
        <v>10</v>
      </c>
      <c r="C42" s="10" t="s">
        <v>30</v>
      </c>
      <c r="D42" s="118" t="s">
        <v>35</v>
      </c>
      <c r="E42" s="133"/>
      <c r="F42" s="134"/>
      <c r="G42" s="11" t="s">
        <v>732</v>
      </c>
      <c r="H42" s="14">
        <v>0.42</v>
      </c>
      <c r="I42" s="109">
        <f t="shared" si="0"/>
        <v>4.2</v>
      </c>
      <c r="J42" s="115"/>
    </row>
    <row r="43" spans="1:10" ht="144">
      <c r="A43" s="114"/>
      <c r="B43" s="107">
        <v>4</v>
      </c>
      <c r="C43" s="10" t="s">
        <v>733</v>
      </c>
      <c r="D43" s="118" t="s">
        <v>34</v>
      </c>
      <c r="E43" s="133" t="s">
        <v>673</v>
      </c>
      <c r="F43" s="134"/>
      <c r="G43" s="11" t="s">
        <v>734</v>
      </c>
      <c r="H43" s="14">
        <v>1.25</v>
      </c>
      <c r="I43" s="109">
        <f t="shared" si="0"/>
        <v>5</v>
      </c>
      <c r="J43" s="115"/>
    </row>
    <row r="44" spans="1:10" ht="144">
      <c r="A44" s="114"/>
      <c r="B44" s="107">
        <v>3</v>
      </c>
      <c r="C44" s="10" t="s">
        <v>733</v>
      </c>
      <c r="D44" s="118" t="s">
        <v>34</v>
      </c>
      <c r="E44" s="133" t="s">
        <v>271</v>
      </c>
      <c r="F44" s="134"/>
      <c r="G44" s="11" t="s">
        <v>734</v>
      </c>
      <c r="H44" s="14">
        <v>1.25</v>
      </c>
      <c r="I44" s="109">
        <f t="shared" si="0"/>
        <v>3.75</v>
      </c>
      <c r="J44" s="115"/>
    </row>
    <row r="45" spans="1:10" ht="144">
      <c r="A45" s="114"/>
      <c r="B45" s="107">
        <v>4</v>
      </c>
      <c r="C45" s="10" t="s">
        <v>733</v>
      </c>
      <c r="D45" s="118" t="s">
        <v>35</v>
      </c>
      <c r="E45" s="133" t="s">
        <v>272</v>
      </c>
      <c r="F45" s="134"/>
      <c r="G45" s="11" t="s">
        <v>734</v>
      </c>
      <c r="H45" s="14">
        <v>1.25</v>
      </c>
      <c r="I45" s="109">
        <f t="shared" si="0"/>
        <v>5</v>
      </c>
      <c r="J45" s="115"/>
    </row>
    <row r="46" spans="1:10" ht="144">
      <c r="A46" s="114"/>
      <c r="B46" s="107">
        <v>4</v>
      </c>
      <c r="C46" s="10" t="s">
        <v>733</v>
      </c>
      <c r="D46" s="118" t="s">
        <v>37</v>
      </c>
      <c r="E46" s="133" t="s">
        <v>273</v>
      </c>
      <c r="F46" s="134"/>
      <c r="G46" s="11" t="s">
        <v>734</v>
      </c>
      <c r="H46" s="14">
        <v>1.25</v>
      </c>
      <c r="I46" s="109">
        <f t="shared" si="0"/>
        <v>5</v>
      </c>
      <c r="J46" s="115"/>
    </row>
    <row r="47" spans="1:10" ht="144">
      <c r="A47" s="114"/>
      <c r="B47" s="107">
        <v>2</v>
      </c>
      <c r="C47" s="10" t="s">
        <v>733</v>
      </c>
      <c r="D47" s="118" t="s">
        <v>37</v>
      </c>
      <c r="E47" s="133" t="s">
        <v>735</v>
      </c>
      <c r="F47" s="134"/>
      <c r="G47" s="11" t="s">
        <v>734</v>
      </c>
      <c r="H47" s="14">
        <v>1.25</v>
      </c>
      <c r="I47" s="109">
        <f t="shared" si="0"/>
        <v>2.5</v>
      </c>
      <c r="J47" s="115"/>
    </row>
    <row r="48" spans="1:10" ht="144">
      <c r="A48" s="114"/>
      <c r="B48" s="107">
        <v>2</v>
      </c>
      <c r="C48" s="10" t="s">
        <v>733</v>
      </c>
      <c r="D48" s="118" t="s">
        <v>37</v>
      </c>
      <c r="E48" s="133" t="s">
        <v>736</v>
      </c>
      <c r="F48" s="134"/>
      <c r="G48" s="11" t="s">
        <v>734</v>
      </c>
      <c r="H48" s="14">
        <v>1.25</v>
      </c>
      <c r="I48" s="109">
        <f t="shared" si="0"/>
        <v>2.5</v>
      </c>
      <c r="J48" s="115"/>
    </row>
    <row r="49" spans="1:10" ht="156">
      <c r="A49" s="114"/>
      <c r="B49" s="107">
        <v>2</v>
      </c>
      <c r="C49" s="10" t="s">
        <v>100</v>
      </c>
      <c r="D49" s="118" t="s">
        <v>737</v>
      </c>
      <c r="E49" s="133" t="s">
        <v>107</v>
      </c>
      <c r="F49" s="134"/>
      <c r="G49" s="11" t="s">
        <v>738</v>
      </c>
      <c r="H49" s="14">
        <v>1.67</v>
      </c>
      <c r="I49" s="109">
        <f t="shared" si="0"/>
        <v>3.34</v>
      </c>
      <c r="J49" s="115"/>
    </row>
    <row r="50" spans="1:10" ht="156">
      <c r="A50" s="114"/>
      <c r="B50" s="107">
        <v>2</v>
      </c>
      <c r="C50" s="10" t="s">
        <v>100</v>
      </c>
      <c r="D50" s="118" t="s">
        <v>737</v>
      </c>
      <c r="E50" s="133" t="s">
        <v>210</v>
      </c>
      <c r="F50" s="134"/>
      <c r="G50" s="11" t="s">
        <v>738</v>
      </c>
      <c r="H50" s="14">
        <v>1.67</v>
      </c>
      <c r="I50" s="109">
        <f t="shared" si="0"/>
        <v>3.34</v>
      </c>
      <c r="J50" s="115"/>
    </row>
    <row r="51" spans="1:10" ht="156">
      <c r="A51" s="114"/>
      <c r="B51" s="107">
        <v>2</v>
      </c>
      <c r="C51" s="10" t="s">
        <v>100</v>
      </c>
      <c r="D51" s="118" t="s">
        <v>737</v>
      </c>
      <c r="E51" s="133" t="s">
        <v>213</v>
      </c>
      <c r="F51" s="134"/>
      <c r="G51" s="11" t="s">
        <v>738</v>
      </c>
      <c r="H51" s="14">
        <v>1.67</v>
      </c>
      <c r="I51" s="109">
        <f t="shared" si="0"/>
        <v>3.34</v>
      </c>
      <c r="J51" s="115"/>
    </row>
    <row r="52" spans="1:10" ht="156">
      <c r="A52" s="114"/>
      <c r="B52" s="107">
        <v>2</v>
      </c>
      <c r="C52" s="10" t="s">
        <v>100</v>
      </c>
      <c r="D52" s="118" t="s">
        <v>737</v>
      </c>
      <c r="E52" s="133" t="s">
        <v>263</v>
      </c>
      <c r="F52" s="134"/>
      <c r="G52" s="11" t="s">
        <v>738</v>
      </c>
      <c r="H52" s="14">
        <v>1.67</v>
      </c>
      <c r="I52" s="109">
        <f t="shared" si="0"/>
        <v>3.34</v>
      </c>
      <c r="J52" s="115"/>
    </row>
    <row r="53" spans="1:10" ht="156">
      <c r="A53" s="114"/>
      <c r="B53" s="107">
        <v>2</v>
      </c>
      <c r="C53" s="10" t="s">
        <v>100</v>
      </c>
      <c r="D53" s="118" t="s">
        <v>737</v>
      </c>
      <c r="E53" s="133" t="s">
        <v>214</v>
      </c>
      <c r="F53" s="134"/>
      <c r="G53" s="11" t="s">
        <v>738</v>
      </c>
      <c r="H53" s="14">
        <v>1.67</v>
      </c>
      <c r="I53" s="109">
        <f t="shared" si="0"/>
        <v>3.34</v>
      </c>
      <c r="J53" s="115"/>
    </row>
    <row r="54" spans="1:10" ht="156">
      <c r="A54" s="114"/>
      <c r="B54" s="107">
        <v>2</v>
      </c>
      <c r="C54" s="10" t="s">
        <v>100</v>
      </c>
      <c r="D54" s="118" t="s">
        <v>737</v>
      </c>
      <c r="E54" s="133" t="s">
        <v>265</v>
      </c>
      <c r="F54" s="134"/>
      <c r="G54" s="11" t="s">
        <v>738</v>
      </c>
      <c r="H54" s="14">
        <v>1.67</v>
      </c>
      <c r="I54" s="109">
        <f t="shared" si="0"/>
        <v>3.34</v>
      </c>
      <c r="J54" s="115"/>
    </row>
    <row r="55" spans="1:10" ht="156">
      <c r="A55" s="114"/>
      <c r="B55" s="107">
        <v>2</v>
      </c>
      <c r="C55" s="10" t="s">
        <v>100</v>
      </c>
      <c r="D55" s="118" t="s">
        <v>739</v>
      </c>
      <c r="E55" s="133" t="s">
        <v>107</v>
      </c>
      <c r="F55" s="134"/>
      <c r="G55" s="11" t="s">
        <v>738</v>
      </c>
      <c r="H55" s="14">
        <v>1.67</v>
      </c>
      <c r="I55" s="109">
        <f t="shared" si="0"/>
        <v>3.34</v>
      </c>
      <c r="J55" s="115"/>
    </row>
    <row r="56" spans="1:10" ht="156">
      <c r="A56" s="114"/>
      <c r="B56" s="107">
        <v>2</v>
      </c>
      <c r="C56" s="10" t="s">
        <v>100</v>
      </c>
      <c r="D56" s="118" t="s">
        <v>739</v>
      </c>
      <c r="E56" s="133" t="s">
        <v>212</v>
      </c>
      <c r="F56" s="134"/>
      <c r="G56" s="11" t="s">
        <v>738</v>
      </c>
      <c r="H56" s="14">
        <v>1.67</v>
      </c>
      <c r="I56" s="109">
        <f t="shared" si="0"/>
        <v>3.34</v>
      </c>
      <c r="J56" s="115"/>
    </row>
    <row r="57" spans="1:10" ht="156">
      <c r="A57" s="114"/>
      <c r="B57" s="107">
        <v>2</v>
      </c>
      <c r="C57" s="10" t="s">
        <v>100</v>
      </c>
      <c r="D57" s="118" t="s">
        <v>739</v>
      </c>
      <c r="E57" s="133" t="s">
        <v>213</v>
      </c>
      <c r="F57" s="134"/>
      <c r="G57" s="11" t="s">
        <v>738</v>
      </c>
      <c r="H57" s="14">
        <v>1.67</v>
      </c>
      <c r="I57" s="109">
        <f t="shared" si="0"/>
        <v>3.34</v>
      </c>
      <c r="J57" s="115"/>
    </row>
    <row r="58" spans="1:10" ht="156">
      <c r="A58" s="114"/>
      <c r="B58" s="107">
        <v>2</v>
      </c>
      <c r="C58" s="10" t="s">
        <v>100</v>
      </c>
      <c r="D58" s="118" t="s">
        <v>739</v>
      </c>
      <c r="E58" s="133" t="s">
        <v>266</v>
      </c>
      <c r="F58" s="134"/>
      <c r="G58" s="11" t="s">
        <v>738</v>
      </c>
      <c r="H58" s="14">
        <v>1.67</v>
      </c>
      <c r="I58" s="109">
        <f t="shared" si="0"/>
        <v>3.34</v>
      </c>
      <c r="J58" s="115"/>
    </row>
    <row r="59" spans="1:10" ht="156">
      <c r="A59" s="114"/>
      <c r="B59" s="107">
        <v>2</v>
      </c>
      <c r="C59" s="10" t="s">
        <v>100</v>
      </c>
      <c r="D59" s="118" t="s">
        <v>739</v>
      </c>
      <c r="E59" s="133" t="s">
        <v>310</v>
      </c>
      <c r="F59" s="134"/>
      <c r="G59" s="11" t="s">
        <v>738</v>
      </c>
      <c r="H59" s="14">
        <v>1.67</v>
      </c>
      <c r="I59" s="109">
        <f t="shared" si="0"/>
        <v>3.34</v>
      </c>
      <c r="J59" s="115"/>
    </row>
    <row r="60" spans="1:10" ht="156">
      <c r="A60" s="114"/>
      <c r="B60" s="107">
        <v>2</v>
      </c>
      <c r="C60" s="10" t="s">
        <v>100</v>
      </c>
      <c r="D60" s="118" t="s">
        <v>739</v>
      </c>
      <c r="E60" s="133" t="s">
        <v>311</v>
      </c>
      <c r="F60" s="134"/>
      <c r="G60" s="11" t="s">
        <v>738</v>
      </c>
      <c r="H60" s="14">
        <v>1.67</v>
      </c>
      <c r="I60" s="109">
        <f t="shared" si="0"/>
        <v>3.34</v>
      </c>
      <c r="J60" s="115"/>
    </row>
    <row r="61" spans="1:10" ht="96">
      <c r="A61" s="114"/>
      <c r="B61" s="107">
        <v>1</v>
      </c>
      <c r="C61" s="10" t="s">
        <v>740</v>
      </c>
      <c r="D61" s="118" t="s">
        <v>27</v>
      </c>
      <c r="E61" s="133"/>
      <c r="F61" s="134"/>
      <c r="G61" s="11" t="s">
        <v>741</v>
      </c>
      <c r="H61" s="14">
        <v>1.1599999999999999</v>
      </c>
      <c r="I61" s="109">
        <f t="shared" si="0"/>
        <v>1.1599999999999999</v>
      </c>
      <c r="J61" s="115"/>
    </row>
    <row r="62" spans="1:10" ht="96">
      <c r="A62" s="114"/>
      <c r="B62" s="107">
        <v>2</v>
      </c>
      <c r="C62" s="10" t="s">
        <v>740</v>
      </c>
      <c r="D62" s="118" t="s">
        <v>28</v>
      </c>
      <c r="E62" s="133"/>
      <c r="F62" s="134"/>
      <c r="G62" s="11" t="s">
        <v>741</v>
      </c>
      <c r="H62" s="14">
        <v>1.1599999999999999</v>
      </c>
      <c r="I62" s="109">
        <f t="shared" si="0"/>
        <v>2.3199999999999998</v>
      </c>
      <c r="J62" s="115"/>
    </row>
    <row r="63" spans="1:10" ht="96">
      <c r="A63" s="114"/>
      <c r="B63" s="107">
        <v>2</v>
      </c>
      <c r="C63" s="10" t="s">
        <v>740</v>
      </c>
      <c r="D63" s="118" t="s">
        <v>29</v>
      </c>
      <c r="E63" s="133"/>
      <c r="F63" s="134"/>
      <c r="G63" s="11" t="s">
        <v>741</v>
      </c>
      <c r="H63" s="14">
        <v>1.1599999999999999</v>
      </c>
      <c r="I63" s="109">
        <f t="shared" si="0"/>
        <v>2.3199999999999998</v>
      </c>
      <c r="J63" s="115"/>
    </row>
    <row r="64" spans="1:10" ht="120">
      <c r="A64" s="114"/>
      <c r="B64" s="107">
        <v>2</v>
      </c>
      <c r="C64" s="10" t="s">
        <v>742</v>
      </c>
      <c r="D64" s="118" t="s">
        <v>27</v>
      </c>
      <c r="E64" s="133" t="s">
        <v>272</v>
      </c>
      <c r="F64" s="134"/>
      <c r="G64" s="11" t="s">
        <v>743</v>
      </c>
      <c r="H64" s="14">
        <v>2.5099999999999998</v>
      </c>
      <c r="I64" s="109">
        <f t="shared" si="0"/>
        <v>5.0199999999999996</v>
      </c>
      <c r="J64" s="115"/>
    </row>
    <row r="65" spans="1:10" ht="120">
      <c r="A65" s="114"/>
      <c r="B65" s="107">
        <v>2</v>
      </c>
      <c r="C65" s="10" t="s">
        <v>742</v>
      </c>
      <c r="D65" s="118" t="s">
        <v>28</v>
      </c>
      <c r="E65" s="133" t="s">
        <v>273</v>
      </c>
      <c r="F65" s="134"/>
      <c r="G65" s="11" t="s">
        <v>743</v>
      </c>
      <c r="H65" s="14">
        <v>2.5099999999999998</v>
      </c>
      <c r="I65" s="109">
        <f t="shared" si="0"/>
        <v>5.0199999999999996</v>
      </c>
      <c r="J65" s="115"/>
    </row>
    <row r="66" spans="1:10" ht="120">
      <c r="A66" s="114"/>
      <c r="B66" s="107">
        <v>2</v>
      </c>
      <c r="C66" s="10" t="s">
        <v>742</v>
      </c>
      <c r="D66" s="118" t="s">
        <v>28</v>
      </c>
      <c r="E66" s="133" t="s">
        <v>272</v>
      </c>
      <c r="F66" s="134"/>
      <c r="G66" s="11" t="s">
        <v>743</v>
      </c>
      <c r="H66" s="14">
        <v>2.5099999999999998</v>
      </c>
      <c r="I66" s="109">
        <f t="shared" si="0"/>
        <v>5.0199999999999996</v>
      </c>
      <c r="J66" s="115"/>
    </row>
    <row r="67" spans="1:10" ht="108">
      <c r="A67" s="114"/>
      <c r="B67" s="107">
        <v>20</v>
      </c>
      <c r="C67" s="10" t="s">
        <v>43</v>
      </c>
      <c r="D67" s="118" t="s">
        <v>50</v>
      </c>
      <c r="E67" s="133"/>
      <c r="F67" s="134"/>
      <c r="G67" s="11" t="s">
        <v>744</v>
      </c>
      <c r="H67" s="14">
        <v>0.32</v>
      </c>
      <c r="I67" s="109">
        <f t="shared" si="0"/>
        <v>6.4</v>
      </c>
      <c r="J67" s="115"/>
    </row>
    <row r="68" spans="1:10" ht="108">
      <c r="A68" s="114"/>
      <c r="B68" s="107">
        <v>10</v>
      </c>
      <c r="C68" s="10" t="s">
        <v>43</v>
      </c>
      <c r="D68" s="118" t="s">
        <v>31</v>
      </c>
      <c r="E68" s="133"/>
      <c r="F68" s="134"/>
      <c r="G68" s="11" t="s">
        <v>744</v>
      </c>
      <c r="H68" s="14">
        <v>0.32</v>
      </c>
      <c r="I68" s="109">
        <f t="shared" si="0"/>
        <v>3.2</v>
      </c>
      <c r="J68" s="115"/>
    </row>
    <row r="69" spans="1:10" ht="132">
      <c r="A69" s="114"/>
      <c r="B69" s="107">
        <v>2</v>
      </c>
      <c r="C69" s="10" t="s">
        <v>745</v>
      </c>
      <c r="D69" s="118" t="s">
        <v>27</v>
      </c>
      <c r="E69" s="133" t="s">
        <v>273</v>
      </c>
      <c r="F69" s="134"/>
      <c r="G69" s="11" t="s">
        <v>746</v>
      </c>
      <c r="H69" s="14">
        <v>1.17</v>
      </c>
      <c r="I69" s="109">
        <f t="shared" si="0"/>
        <v>2.34</v>
      </c>
      <c r="J69" s="115"/>
    </row>
    <row r="70" spans="1:10" ht="132">
      <c r="A70" s="114"/>
      <c r="B70" s="107">
        <v>2</v>
      </c>
      <c r="C70" s="10" t="s">
        <v>745</v>
      </c>
      <c r="D70" s="118" t="s">
        <v>27</v>
      </c>
      <c r="E70" s="133" t="s">
        <v>673</v>
      </c>
      <c r="F70" s="134"/>
      <c r="G70" s="11" t="s">
        <v>746</v>
      </c>
      <c r="H70" s="14">
        <v>1.17</v>
      </c>
      <c r="I70" s="109">
        <f t="shared" si="0"/>
        <v>2.34</v>
      </c>
      <c r="J70" s="115"/>
    </row>
    <row r="71" spans="1:10" ht="132">
      <c r="A71" s="114"/>
      <c r="B71" s="107">
        <v>2</v>
      </c>
      <c r="C71" s="10" t="s">
        <v>745</v>
      </c>
      <c r="D71" s="118" t="s">
        <v>27</v>
      </c>
      <c r="E71" s="133" t="s">
        <v>272</v>
      </c>
      <c r="F71" s="134"/>
      <c r="G71" s="11" t="s">
        <v>746</v>
      </c>
      <c r="H71" s="14">
        <v>1.17</v>
      </c>
      <c r="I71" s="109">
        <f t="shared" si="0"/>
        <v>2.34</v>
      </c>
      <c r="J71" s="115"/>
    </row>
    <row r="72" spans="1:10" ht="132">
      <c r="A72" s="114"/>
      <c r="B72" s="107">
        <v>2</v>
      </c>
      <c r="C72" s="10" t="s">
        <v>745</v>
      </c>
      <c r="D72" s="118" t="s">
        <v>27</v>
      </c>
      <c r="E72" s="133" t="s">
        <v>736</v>
      </c>
      <c r="F72" s="134"/>
      <c r="G72" s="11" t="s">
        <v>746</v>
      </c>
      <c r="H72" s="14">
        <v>1.17</v>
      </c>
      <c r="I72" s="109">
        <f t="shared" si="0"/>
        <v>2.34</v>
      </c>
      <c r="J72" s="115"/>
    </row>
    <row r="73" spans="1:10" ht="132">
      <c r="A73" s="114"/>
      <c r="B73" s="107">
        <v>2</v>
      </c>
      <c r="C73" s="10" t="s">
        <v>745</v>
      </c>
      <c r="D73" s="118" t="s">
        <v>28</v>
      </c>
      <c r="E73" s="133" t="s">
        <v>673</v>
      </c>
      <c r="F73" s="134"/>
      <c r="G73" s="11" t="s">
        <v>746</v>
      </c>
      <c r="H73" s="14">
        <v>1.1599999999999999</v>
      </c>
      <c r="I73" s="109">
        <f t="shared" si="0"/>
        <v>2.3199999999999998</v>
      </c>
      <c r="J73" s="115"/>
    </row>
    <row r="74" spans="1:10" ht="132">
      <c r="A74" s="114"/>
      <c r="B74" s="107">
        <v>2</v>
      </c>
      <c r="C74" s="10" t="s">
        <v>745</v>
      </c>
      <c r="D74" s="118" t="s">
        <v>28</v>
      </c>
      <c r="E74" s="133" t="s">
        <v>272</v>
      </c>
      <c r="F74" s="134"/>
      <c r="G74" s="11" t="s">
        <v>746</v>
      </c>
      <c r="H74" s="14">
        <v>1.1599999999999999</v>
      </c>
      <c r="I74" s="109">
        <f t="shared" si="0"/>
        <v>2.3199999999999998</v>
      </c>
      <c r="J74" s="115"/>
    </row>
    <row r="75" spans="1:10" ht="132">
      <c r="A75" s="114"/>
      <c r="B75" s="107">
        <v>2</v>
      </c>
      <c r="C75" s="10" t="s">
        <v>745</v>
      </c>
      <c r="D75" s="118" t="s">
        <v>28</v>
      </c>
      <c r="E75" s="133" t="s">
        <v>736</v>
      </c>
      <c r="F75" s="134"/>
      <c r="G75" s="11" t="s">
        <v>746</v>
      </c>
      <c r="H75" s="14">
        <v>1.1599999999999999</v>
      </c>
      <c r="I75" s="109">
        <f t="shared" si="0"/>
        <v>2.3199999999999998</v>
      </c>
      <c r="J75" s="115"/>
    </row>
    <row r="76" spans="1:10" ht="132">
      <c r="A76" s="114"/>
      <c r="B76" s="107">
        <v>2</v>
      </c>
      <c r="C76" s="10" t="s">
        <v>745</v>
      </c>
      <c r="D76" s="118" t="s">
        <v>29</v>
      </c>
      <c r="E76" s="133" t="s">
        <v>272</v>
      </c>
      <c r="F76" s="134"/>
      <c r="G76" s="11" t="s">
        <v>746</v>
      </c>
      <c r="H76" s="14">
        <v>1.1599999999999999</v>
      </c>
      <c r="I76" s="109">
        <f t="shared" si="0"/>
        <v>2.3199999999999998</v>
      </c>
      <c r="J76" s="115"/>
    </row>
    <row r="77" spans="1:10" ht="132">
      <c r="A77" s="114"/>
      <c r="B77" s="107">
        <v>2</v>
      </c>
      <c r="C77" s="10" t="s">
        <v>745</v>
      </c>
      <c r="D77" s="118" t="s">
        <v>29</v>
      </c>
      <c r="E77" s="133" t="s">
        <v>736</v>
      </c>
      <c r="F77" s="134"/>
      <c r="G77" s="11" t="s">
        <v>746</v>
      </c>
      <c r="H77" s="14">
        <v>1.1599999999999999</v>
      </c>
      <c r="I77" s="109">
        <f t="shared" si="0"/>
        <v>2.3199999999999998</v>
      </c>
      <c r="J77" s="115"/>
    </row>
    <row r="78" spans="1:10" ht="168">
      <c r="A78" s="114"/>
      <c r="B78" s="107">
        <v>1</v>
      </c>
      <c r="C78" s="10" t="s">
        <v>747</v>
      </c>
      <c r="D78" s="118" t="s">
        <v>47</v>
      </c>
      <c r="E78" s="133"/>
      <c r="F78" s="134"/>
      <c r="G78" s="11" t="s">
        <v>748</v>
      </c>
      <c r="H78" s="14">
        <v>35.39</v>
      </c>
      <c r="I78" s="109">
        <f t="shared" si="0"/>
        <v>35.39</v>
      </c>
      <c r="J78" s="115"/>
    </row>
    <row r="79" spans="1:10" ht="144">
      <c r="A79" s="114"/>
      <c r="B79" s="107">
        <v>1</v>
      </c>
      <c r="C79" s="10" t="s">
        <v>749</v>
      </c>
      <c r="D79" s="118" t="s">
        <v>29</v>
      </c>
      <c r="E79" s="133"/>
      <c r="F79" s="134"/>
      <c r="G79" s="11" t="s">
        <v>750</v>
      </c>
      <c r="H79" s="14">
        <v>30.33</v>
      </c>
      <c r="I79" s="109">
        <f t="shared" si="0"/>
        <v>30.33</v>
      </c>
      <c r="J79" s="115"/>
    </row>
    <row r="80" spans="1:10" ht="276">
      <c r="A80" s="114"/>
      <c r="B80" s="107">
        <v>1</v>
      </c>
      <c r="C80" s="10" t="s">
        <v>751</v>
      </c>
      <c r="D80" s="118" t="s">
        <v>204</v>
      </c>
      <c r="E80" s="133" t="s">
        <v>266</v>
      </c>
      <c r="F80" s="134"/>
      <c r="G80" s="11" t="s">
        <v>1018</v>
      </c>
      <c r="H80" s="14">
        <v>39.799999999999997</v>
      </c>
      <c r="I80" s="109">
        <f t="shared" si="0"/>
        <v>39.799999999999997</v>
      </c>
      <c r="J80" s="115"/>
    </row>
    <row r="81" spans="1:10" ht="276">
      <c r="A81" s="114"/>
      <c r="B81" s="107">
        <v>1</v>
      </c>
      <c r="C81" s="10" t="s">
        <v>751</v>
      </c>
      <c r="D81" s="118" t="s">
        <v>204</v>
      </c>
      <c r="E81" s="133" t="s">
        <v>310</v>
      </c>
      <c r="F81" s="134"/>
      <c r="G81" s="11" t="s">
        <v>1018</v>
      </c>
      <c r="H81" s="14">
        <v>39.799999999999997</v>
      </c>
      <c r="I81" s="109">
        <f t="shared" si="0"/>
        <v>39.799999999999997</v>
      </c>
      <c r="J81" s="115"/>
    </row>
    <row r="82" spans="1:10" ht="276">
      <c r="A82" s="114"/>
      <c r="B82" s="107">
        <v>1</v>
      </c>
      <c r="C82" s="10" t="s">
        <v>751</v>
      </c>
      <c r="D82" s="118" t="s">
        <v>204</v>
      </c>
      <c r="E82" s="133" t="s">
        <v>269</v>
      </c>
      <c r="F82" s="134"/>
      <c r="G82" s="11" t="s">
        <v>1018</v>
      </c>
      <c r="H82" s="14">
        <v>39.799999999999997</v>
      </c>
      <c r="I82" s="109">
        <f t="shared" si="0"/>
        <v>39.799999999999997</v>
      </c>
      <c r="J82" s="115"/>
    </row>
    <row r="83" spans="1:10" ht="264">
      <c r="A83" s="114"/>
      <c r="B83" s="107">
        <v>1</v>
      </c>
      <c r="C83" s="10" t="s">
        <v>752</v>
      </c>
      <c r="D83" s="118" t="s">
        <v>204</v>
      </c>
      <c r="E83" s="133" t="s">
        <v>212</v>
      </c>
      <c r="F83" s="134"/>
      <c r="G83" s="11" t="s">
        <v>1019</v>
      </c>
      <c r="H83" s="14">
        <v>42.97</v>
      </c>
      <c r="I83" s="109">
        <f t="shared" si="0"/>
        <v>42.97</v>
      </c>
      <c r="J83" s="115"/>
    </row>
    <row r="84" spans="1:10" ht="264">
      <c r="A84" s="114"/>
      <c r="B84" s="107">
        <v>1</v>
      </c>
      <c r="C84" s="10" t="s">
        <v>752</v>
      </c>
      <c r="D84" s="118" t="s">
        <v>204</v>
      </c>
      <c r="E84" s="133" t="s">
        <v>213</v>
      </c>
      <c r="F84" s="134"/>
      <c r="G84" s="11" t="s">
        <v>1019</v>
      </c>
      <c r="H84" s="14">
        <v>42.97</v>
      </c>
      <c r="I84" s="109">
        <f t="shared" si="0"/>
        <v>42.97</v>
      </c>
      <c r="J84" s="115"/>
    </row>
    <row r="85" spans="1:10" ht="264">
      <c r="A85" s="114"/>
      <c r="B85" s="107">
        <v>1</v>
      </c>
      <c r="C85" s="10" t="s">
        <v>752</v>
      </c>
      <c r="D85" s="118" t="s">
        <v>204</v>
      </c>
      <c r="E85" s="133" t="s">
        <v>263</v>
      </c>
      <c r="F85" s="134"/>
      <c r="G85" s="11" t="s">
        <v>1019</v>
      </c>
      <c r="H85" s="14">
        <v>42.97</v>
      </c>
      <c r="I85" s="109">
        <f t="shared" si="0"/>
        <v>42.97</v>
      </c>
      <c r="J85" s="115"/>
    </row>
    <row r="86" spans="1:10" ht="264">
      <c r="A86" s="114"/>
      <c r="B86" s="107">
        <v>1</v>
      </c>
      <c r="C86" s="10" t="s">
        <v>752</v>
      </c>
      <c r="D86" s="118" t="s">
        <v>204</v>
      </c>
      <c r="E86" s="133" t="s">
        <v>214</v>
      </c>
      <c r="F86" s="134"/>
      <c r="G86" s="11" t="s">
        <v>1019</v>
      </c>
      <c r="H86" s="14">
        <v>42.97</v>
      </c>
      <c r="I86" s="109">
        <f t="shared" ref="I86:I149" si="1">H86*B86</f>
        <v>42.97</v>
      </c>
      <c r="J86" s="115"/>
    </row>
    <row r="87" spans="1:10" ht="264">
      <c r="A87" s="114"/>
      <c r="B87" s="107">
        <v>1</v>
      </c>
      <c r="C87" s="10" t="s">
        <v>752</v>
      </c>
      <c r="D87" s="118" t="s">
        <v>204</v>
      </c>
      <c r="E87" s="133" t="s">
        <v>265</v>
      </c>
      <c r="F87" s="134"/>
      <c r="G87" s="11" t="s">
        <v>1019</v>
      </c>
      <c r="H87" s="14">
        <v>42.97</v>
      </c>
      <c r="I87" s="109">
        <f t="shared" si="1"/>
        <v>42.97</v>
      </c>
      <c r="J87" s="115"/>
    </row>
    <row r="88" spans="1:10" ht="264">
      <c r="A88" s="114"/>
      <c r="B88" s="107">
        <v>1</v>
      </c>
      <c r="C88" s="10" t="s">
        <v>752</v>
      </c>
      <c r="D88" s="118" t="s">
        <v>204</v>
      </c>
      <c r="E88" s="133" t="s">
        <v>267</v>
      </c>
      <c r="F88" s="134"/>
      <c r="G88" s="11" t="s">
        <v>1019</v>
      </c>
      <c r="H88" s="14">
        <v>42.97</v>
      </c>
      <c r="I88" s="109">
        <f t="shared" si="1"/>
        <v>42.97</v>
      </c>
      <c r="J88" s="115"/>
    </row>
    <row r="89" spans="1:10" ht="264">
      <c r="A89" s="114"/>
      <c r="B89" s="107">
        <v>1</v>
      </c>
      <c r="C89" s="10" t="s">
        <v>752</v>
      </c>
      <c r="D89" s="118" t="s">
        <v>204</v>
      </c>
      <c r="E89" s="133" t="s">
        <v>269</v>
      </c>
      <c r="F89" s="134"/>
      <c r="G89" s="11" t="s">
        <v>1019</v>
      </c>
      <c r="H89" s="14">
        <v>42.97</v>
      </c>
      <c r="I89" s="109">
        <f t="shared" si="1"/>
        <v>42.97</v>
      </c>
      <c r="J89" s="115"/>
    </row>
    <row r="90" spans="1:10" ht="180">
      <c r="A90" s="114"/>
      <c r="B90" s="107">
        <v>30</v>
      </c>
      <c r="C90" s="10" t="s">
        <v>662</v>
      </c>
      <c r="D90" s="118" t="s">
        <v>26</v>
      </c>
      <c r="E90" s="133" t="s">
        <v>107</v>
      </c>
      <c r="F90" s="134"/>
      <c r="G90" s="11" t="s">
        <v>753</v>
      </c>
      <c r="H90" s="14">
        <v>1.45</v>
      </c>
      <c r="I90" s="109">
        <f t="shared" si="1"/>
        <v>43.5</v>
      </c>
      <c r="J90" s="115"/>
    </row>
    <row r="91" spans="1:10" ht="180">
      <c r="A91" s="114"/>
      <c r="B91" s="107">
        <v>10</v>
      </c>
      <c r="C91" s="10" t="s">
        <v>662</v>
      </c>
      <c r="D91" s="118" t="s">
        <v>26</v>
      </c>
      <c r="E91" s="133" t="s">
        <v>210</v>
      </c>
      <c r="F91" s="134"/>
      <c r="G91" s="11" t="s">
        <v>753</v>
      </c>
      <c r="H91" s="14">
        <v>1.45</v>
      </c>
      <c r="I91" s="109">
        <f t="shared" si="1"/>
        <v>14.5</v>
      </c>
      <c r="J91" s="115"/>
    </row>
    <row r="92" spans="1:10" ht="180">
      <c r="A92" s="114"/>
      <c r="B92" s="107">
        <v>10</v>
      </c>
      <c r="C92" s="10" t="s">
        <v>662</v>
      </c>
      <c r="D92" s="118" t="s">
        <v>26</v>
      </c>
      <c r="E92" s="133" t="s">
        <v>212</v>
      </c>
      <c r="F92" s="134"/>
      <c r="G92" s="11" t="s">
        <v>753</v>
      </c>
      <c r="H92" s="14">
        <v>1.45</v>
      </c>
      <c r="I92" s="109">
        <f t="shared" si="1"/>
        <v>14.5</v>
      </c>
      <c r="J92" s="115"/>
    </row>
    <row r="93" spans="1:10" ht="180">
      <c r="A93" s="114"/>
      <c r="B93" s="107">
        <v>20</v>
      </c>
      <c r="C93" s="10" t="s">
        <v>662</v>
      </c>
      <c r="D93" s="118" t="s">
        <v>26</v>
      </c>
      <c r="E93" s="133" t="s">
        <v>213</v>
      </c>
      <c r="F93" s="134"/>
      <c r="G93" s="11" t="s">
        <v>753</v>
      </c>
      <c r="H93" s="14">
        <v>1.45</v>
      </c>
      <c r="I93" s="109">
        <f t="shared" si="1"/>
        <v>29</v>
      </c>
      <c r="J93" s="115"/>
    </row>
    <row r="94" spans="1:10" ht="180">
      <c r="A94" s="114"/>
      <c r="B94" s="107">
        <v>10</v>
      </c>
      <c r="C94" s="10" t="s">
        <v>662</v>
      </c>
      <c r="D94" s="118" t="s">
        <v>26</v>
      </c>
      <c r="E94" s="133" t="s">
        <v>214</v>
      </c>
      <c r="F94" s="134"/>
      <c r="G94" s="11" t="s">
        <v>753</v>
      </c>
      <c r="H94" s="14">
        <v>1.45</v>
      </c>
      <c r="I94" s="109">
        <f t="shared" si="1"/>
        <v>14.5</v>
      </c>
      <c r="J94" s="115"/>
    </row>
    <row r="95" spans="1:10" ht="180">
      <c r="A95" s="114"/>
      <c r="B95" s="107">
        <v>10</v>
      </c>
      <c r="C95" s="10" t="s">
        <v>662</v>
      </c>
      <c r="D95" s="118" t="s">
        <v>26</v>
      </c>
      <c r="E95" s="133" t="s">
        <v>265</v>
      </c>
      <c r="F95" s="134"/>
      <c r="G95" s="11" t="s">
        <v>753</v>
      </c>
      <c r="H95" s="14">
        <v>1.45</v>
      </c>
      <c r="I95" s="109">
        <f t="shared" si="1"/>
        <v>14.5</v>
      </c>
      <c r="J95" s="115"/>
    </row>
    <row r="96" spans="1:10" ht="180">
      <c r="A96" s="114"/>
      <c r="B96" s="107">
        <v>20</v>
      </c>
      <c r="C96" s="10" t="s">
        <v>662</v>
      </c>
      <c r="D96" s="118" t="s">
        <v>26</v>
      </c>
      <c r="E96" s="133" t="s">
        <v>266</v>
      </c>
      <c r="F96" s="134"/>
      <c r="G96" s="11" t="s">
        <v>753</v>
      </c>
      <c r="H96" s="14">
        <v>1.45</v>
      </c>
      <c r="I96" s="109">
        <f t="shared" si="1"/>
        <v>29</v>
      </c>
      <c r="J96" s="115"/>
    </row>
    <row r="97" spans="1:10" ht="180">
      <c r="A97" s="114"/>
      <c r="B97" s="107">
        <v>10</v>
      </c>
      <c r="C97" s="10" t="s">
        <v>662</v>
      </c>
      <c r="D97" s="118" t="s">
        <v>26</v>
      </c>
      <c r="E97" s="133" t="s">
        <v>270</v>
      </c>
      <c r="F97" s="134"/>
      <c r="G97" s="11" t="s">
        <v>753</v>
      </c>
      <c r="H97" s="14">
        <v>1.45</v>
      </c>
      <c r="I97" s="109">
        <f t="shared" si="1"/>
        <v>14.5</v>
      </c>
      <c r="J97" s="115"/>
    </row>
    <row r="98" spans="1:10" ht="180">
      <c r="A98" s="114"/>
      <c r="B98" s="107">
        <v>10</v>
      </c>
      <c r="C98" s="10" t="s">
        <v>662</v>
      </c>
      <c r="D98" s="118" t="s">
        <v>27</v>
      </c>
      <c r="E98" s="133" t="s">
        <v>107</v>
      </c>
      <c r="F98" s="134"/>
      <c r="G98" s="11" t="s">
        <v>753</v>
      </c>
      <c r="H98" s="14">
        <v>1.45</v>
      </c>
      <c r="I98" s="109">
        <f t="shared" si="1"/>
        <v>14.5</v>
      </c>
      <c r="J98" s="115"/>
    </row>
    <row r="99" spans="1:10" ht="120">
      <c r="A99" s="114"/>
      <c r="B99" s="107">
        <v>20</v>
      </c>
      <c r="C99" s="10" t="s">
        <v>619</v>
      </c>
      <c r="D99" s="118" t="s">
        <v>26</v>
      </c>
      <c r="E99" s="133" t="s">
        <v>107</v>
      </c>
      <c r="F99" s="134"/>
      <c r="G99" s="11" t="s">
        <v>621</v>
      </c>
      <c r="H99" s="14">
        <v>1.33</v>
      </c>
      <c r="I99" s="109">
        <f t="shared" si="1"/>
        <v>26.6</v>
      </c>
      <c r="J99" s="115"/>
    </row>
    <row r="100" spans="1:10" ht="120">
      <c r="A100" s="114"/>
      <c r="B100" s="107">
        <v>10</v>
      </c>
      <c r="C100" s="10" t="s">
        <v>619</v>
      </c>
      <c r="D100" s="118" t="s">
        <v>26</v>
      </c>
      <c r="E100" s="133" t="s">
        <v>210</v>
      </c>
      <c r="F100" s="134"/>
      <c r="G100" s="11" t="s">
        <v>621</v>
      </c>
      <c r="H100" s="14">
        <v>1.33</v>
      </c>
      <c r="I100" s="109">
        <f t="shared" si="1"/>
        <v>13.3</v>
      </c>
      <c r="J100" s="115"/>
    </row>
    <row r="101" spans="1:10" ht="120">
      <c r="A101" s="114"/>
      <c r="B101" s="107">
        <v>15</v>
      </c>
      <c r="C101" s="10" t="s">
        <v>619</v>
      </c>
      <c r="D101" s="118" t="s">
        <v>26</v>
      </c>
      <c r="E101" s="133" t="s">
        <v>212</v>
      </c>
      <c r="F101" s="134"/>
      <c r="G101" s="11" t="s">
        <v>621</v>
      </c>
      <c r="H101" s="14">
        <v>1.33</v>
      </c>
      <c r="I101" s="109">
        <f t="shared" si="1"/>
        <v>19.950000000000003</v>
      </c>
      <c r="J101" s="115"/>
    </row>
    <row r="102" spans="1:10" ht="120">
      <c r="A102" s="114"/>
      <c r="B102" s="107">
        <v>15</v>
      </c>
      <c r="C102" s="10" t="s">
        <v>619</v>
      </c>
      <c r="D102" s="118" t="s">
        <v>26</v>
      </c>
      <c r="E102" s="133" t="s">
        <v>213</v>
      </c>
      <c r="F102" s="134"/>
      <c r="G102" s="11" t="s">
        <v>621</v>
      </c>
      <c r="H102" s="14">
        <v>1.33</v>
      </c>
      <c r="I102" s="109">
        <f t="shared" si="1"/>
        <v>19.950000000000003</v>
      </c>
      <c r="J102" s="115"/>
    </row>
    <row r="103" spans="1:10" ht="120">
      <c r="A103" s="114"/>
      <c r="B103" s="107">
        <v>10</v>
      </c>
      <c r="C103" s="10" t="s">
        <v>619</v>
      </c>
      <c r="D103" s="118" t="s">
        <v>26</v>
      </c>
      <c r="E103" s="133" t="s">
        <v>263</v>
      </c>
      <c r="F103" s="134"/>
      <c r="G103" s="11" t="s">
        <v>621</v>
      </c>
      <c r="H103" s="14">
        <v>1.33</v>
      </c>
      <c r="I103" s="109">
        <f t="shared" si="1"/>
        <v>13.3</v>
      </c>
      <c r="J103" s="115"/>
    </row>
    <row r="104" spans="1:10" ht="120">
      <c r="A104" s="114"/>
      <c r="B104" s="107">
        <v>15</v>
      </c>
      <c r="C104" s="10" t="s">
        <v>619</v>
      </c>
      <c r="D104" s="118" t="s">
        <v>26</v>
      </c>
      <c r="E104" s="133" t="s">
        <v>214</v>
      </c>
      <c r="F104" s="134"/>
      <c r="G104" s="11" t="s">
        <v>621</v>
      </c>
      <c r="H104" s="14">
        <v>1.33</v>
      </c>
      <c r="I104" s="109">
        <f t="shared" si="1"/>
        <v>19.950000000000003</v>
      </c>
      <c r="J104" s="115"/>
    </row>
    <row r="105" spans="1:10" ht="120">
      <c r="A105" s="114"/>
      <c r="B105" s="107">
        <v>20</v>
      </c>
      <c r="C105" s="10" t="s">
        <v>619</v>
      </c>
      <c r="D105" s="118" t="s">
        <v>26</v>
      </c>
      <c r="E105" s="133" t="s">
        <v>266</v>
      </c>
      <c r="F105" s="134"/>
      <c r="G105" s="11" t="s">
        <v>621</v>
      </c>
      <c r="H105" s="14">
        <v>1.33</v>
      </c>
      <c r="I105" s="109">
        <f t="shared" si="1"/>
        <v>26.6</v>
      </c>
      <c r="J105" s="115"/>
    </row>
    <row r="106" spans="1:10" ht="120">
      <c r="A106" s="114"/>
      <c r="B106" s="107">
        <v>5</v>
      </c>
      <c r="C106" s="10" t="s">
        <v>619</v>
      </c>
      <c r="D106" s="118" t="s">
        <v>26</v>
      </c>
      <c r="E106" s="133" t="s">
        <v>267</v>
      </c>
      <c r="F106" s="134"/>
      <c r="G106" s="11" t="s">
        <v>621</v>
      </c>
      <c r="H106" s="14">
        <v>1.33</v>
      </c>
      <c r="I106" s="109">
        <f t="shared" si="1"/>
        <v>6.65</v>
      </c>
      <c r="J106" s="115"/>
    </row>
    <row r="107" spans="1:10" ht="120">
      <c r="A107" s="114"/>
      <c r="B107" s="107">
        <v>15</v>
      </c>
      <c r="C107" s="10" t="s">
        <v>619</v>
      </c>
      <c r="D107" s="118" t="s">
        <v>26</v>
      </c>
      <c r="E107" s="133" t="s">
        <v>268</v>
      </c>
      <c r="F107" s="134"/>
      <c r="G107" s="11" t="s">
        <v>621</v>
      </c>
      <c r="H107" s="14">
        <v>1.33</v>
      </c>
      <c r="I107" s="109">
        <f t="shared" si="1"/>
        <v>19.950000000000003</v>
      </c>
      <c r="J107" s="115"/>
    </row>
    <row r="108" spans="1:10" ht="120">
      <c r="A108" s="114"/>
      <c r="B108" s="107">
        <v>10</v>
      </c>
      <c r="C108" s="10" t="s">
        <v>619</v>
      </c>
      <c r="D108" s="118" t="s">
        <v>26</v>
      </c>
      <c r="E108" s="133" t="s">
        <v>310</v>
      </c>
      <c r="F108" s="134"/>
      <c r="G108" s="11" t="s">
        <v>621</v>
      </c>
      <c r="H108" s="14">
        <v>1.33</v>
      </c>
      <c r="I108" s="109">
        <f t="shared" si="1"/>
        <v>13.3</v>
      </c>
      <c r="J108" s="115"/>
    </row>
    <row r="109" spans="1:10" ht="120">
      <c r="A109" s="114"/>
      <c r="B109" s="107">
        <v>5</v>
      </c>
      <c r="C109" s="10" t="s">
        <v>619</v>
      </c>
      <c r="D109" s="118" t="s">
        <v>26</v>
      </c>
      <c r="E109" s="133" t="s">
        <v>269</v>
      </c>
      <c r="F109" s="134"/>
      <c r="G109" s="11" t="s">
        <v>621</v>
      </c>
      <c r="H109" s="14">
        <v>1.33</v>
      </c>
      <c r="I109" s="109">
        <f t="shared" si="1"/>
        <v>6.65</v>
      </c>
      <c r="J109" s="115"/>
    </row>
    <row r="110" spans="1:10" ht="120">
      <c r="A110" s="114"/>
      <c r="B110" s="107">
        <v>10</v>
      </c>
      <c r="C110" s="10" t="s">
        <v>619</v>
      </c>
      <c r="D110" s="118" t="s">
        <v>26</v>
      </c>
      <c r="E110" s="133" t="s">
        <v>311</v>
      </c>
      <c r="F110" s="134"/>
      <c r="G110" s="11" t="s">
        <v>621</v>
      </c>
      <c r="H110" s="14">
        <v>1.33</v>
      </c>
      <c r="I110" s="109">
        <f t="shared" si="1"/>
        <v>13.3</v>
      </c>
      <c r="J110" s="115"/>
    </row>
    <row r="111" spans="1:10" ht="144">
      <c r="A111" s="114"/>
      <c r="B111" s="107">
        <v>4</v>
      </c>
      <c r="C111" s="10" t="s">
        <v>754</v>
      </c>
      <c r="D111" s="118" t="s">
        <v>23</v>
      </c>
      <c r="E111" s="133" t="s">
        <v>273</v>
      </c>
      <c r="F111" s="134"/>
      <c r="G111" s="11" t="s">
        <v>755</v>
      </c>
      <c r="H111" s="14">
        <v>0.99</v>
      </c>
      <c r="I111" s="109">
        <f t="shared" si="1"/>
        <v>3.96</v>
      </c>
      <c r="J111" s="115"/>
    </row>
    <row r="112" spans="1:10" ht="144">
      <c r="A112" s="114"/>
      <c r="B112" s="107">
        <v>4</v>
      </c>
      <c r="C112" s="10" t="s">
        <v>754</v>
      </c>
      <c r="D112" s="118" t="s">
        <v>23</v>
      </c>
      <c r="E112" s="133" t="s">
        <v>673</v>
      </c>
      <c r="F112" s="134"/>
      <c r="G112" s="11" t="s">
        <v>755</v>
      </c>
      <c r="H112" s="14">
        <v>0.99</v>
      </c>
      <c r="I112" s="109">
        <f t="shared" si="1"/>
        <v>3.96</v>
      </c>
      <c r="J112" s="115"/>
    </row>
    <row r="113" spans="1:10" ht="144">
      <c r="A113" s="114"/>
      <c r="B113" s="107">
        <v>6</v>
      </c>
      <c r="C113" s="10" t="s">
        <v>754</v>
      </c>
      <c r="D113" s="118" t="s">
        <v>23</v>
      </c>
      <c r="E113" s="133" t="s">
        <v>272</v>
      </c>
      <c r="F113" s="134"/>
      <c r="G113" s="11" t="s">
        <v>755</v>
      </c>
      <c r="H113" s="14">
        <v>0.99</v>
      </c>
      <c r="I113" s="109">
        <f t="shared" si="1"/>
        <v>5.9399999999999995</v>
      </c>
      <c r="J113" s="115"/>
    </row>
    <row r="114" spans="1:10" ht="144">
      <c r="A114" s="114"/>
      <c r="B114" s="107">
        <v>4</v>
      </c>
      <c r="C114" s="10" t="s">
        <v>754</v>
      </c>
      <c r="D114" s="118" t="s">
        <v>23</v>
      </c>
      <c r="E114" s="133" t="s">
        <v>736</v>
      </c>
      <c r="F114" s="134"/>
      <c r="G114" s="11" t="s">
        <v>755</v>
      </c>
      <c r="H114" s="14">
        <v>0.99</v>
      </c>
      <c r="I114" s="109">
        <f t="shared" si="1"/>
        <v>3.96</v>
      </c>
      <c r="J114" s="115"/>
    </row>
    <row r="115" spans="1:10" ht="144">
      <c r="A115" s="114"/>
      <c r="B115" s="107">
        <v>6</v>
      </c>
      <c r="C115" s="10" t="s">
        <v>754</v>
      </c>
      <c r="D115" s="118" t="s">
        <v>25</v>
      </c>
      <c r="E115" s="133" t="s">
        <v>273</v>
      </c>
      <c r="F115" s="134"/>
      <c r="G115" s="11" t="s">
        <v>755</v>
      </c>
      <c r="H115" s="14">
        <v>0.99</v>
      </c>
      <c r="I115" s="109">
        <f t="shared" si="1"/>
        <v>5.9399999999999995</v>
      </c>
      <c r="J115" s="115"/>
    </row>
    <row r="116" spans="1:10" ht="144">
      <c r="A116" s="114"/>
      <c r="B116" s="107">
        <v>6</v>
      </c>
      <c r="C116" s="10" t="s">
        <v>754</v>
      </c>
      <c r="D116" s="118" t="s">
        <v>25</v>
      </c>
      <c r="E116" s="133" t="s">
        <v>271</v>
      </c>
      <c r="F116" s="134"/>
      <c r="G116" s="11" t="s">
        <v>755</v>
      </c>
      <c r="H116" s="14">
        <v>0.99</v>
      </c>
      <c r="I116" s="109">
        <f t="shared" si="1"/>
        <v>5.9399999999999995</v>
      </c>
      <c r="J116" s="115"/>
    </row>
    <row r="117" spans="1:10" ht="144">
      <c r="A117" s="114"/>
      <c r="B117" s="107">
        <v>6</v>
      </c>
      <c r="C117" s="10" t="s">
        <v>754</v>
      </c>
      <c r="D117" s="118" t="s">
        <v>25</v>
      </c>
      <c r="E117" s="133" t="s">
        <v>272</v>
      </c>
      <c r="F117" s="134"/>
      <c r="G117" s="11" t="s">
        <v>755</v>
      </c>
      <c r="H117" s="14">
        <v>0.99</v>
      </c>
      <c r="I117" s="109">
        <f t="shared" si="1"/>
        <v>5.9399999999999995</v>
      </c>
      <c r="J117" s="115"/>
    </row>
    <row r="118" spans="1:10" ht="144">
      <c r="A118" s="114"/>
      <c r="B118" s="107">
        <v>4</v>
      </c>
      <c r="C118" s="10" t="s">
        <v>754</v>
      </c>
      <c r="D118" s="118" t="s">
        <v>25</v>
      </c>
      <c r="E118" s="133" t="s">
        <v>736</v>
      </c>
      <c r="F118" s="134"/>
      <c r="G118" s="11" t="s">
        <v>755</v>
      </c>
      <c r="H118" s="14">
        <v>0.99</v>
      </c>
      <c r="I118" s="109">
        <f t="shared" si="1"/>
        <v>3.96</v>
      </c>
      <c r="J118" s="115"/>
    </row>
    <row r="119" spans="1:10" ht="144">
      <c r="A119" s="114"/>
      <c r="B119" s="107">
        <v>6</v>
      </c>
      <c r="C119" s="10" t="s">
        <v>754</v>
      </c>
      <c r="D119" s="118" t="s">
        <v>26</v>
      </c>
      <c r="E119" s="133" t="s">
        <v>273</v>
      </c>
      <c r="F119" s="134"/>
      <c r="G119" s="11" t="s">
        <v>755</v>
      </c>
      <c r="H119" s="14">
        <v>0.99</v>
      </c>
      <c r="I119" s="109">
        <f t="shared" si="1"/>
        <v>5.9399999999999995</v>
      </c>
      <c r="J119" s="115"/>
    </row>
    <row r="120" spans="1:10" ht="144">
      <c r="A120" s="114"/>
      <c r="B120" s="107">
        <v>4</v>
      </c>
      <c r="C120" s="10" t="s">
        <v>754</v>
      </c>
      <c r="D120" s="118" t="s">
        <v>26</v>
      </c>
      <c r="E120" s="133" t="s">
        <v>673</v>
      </c>
      <c r="F120" s="134"/>
      <c r="G120" s="11" t="s">
        <v>755</v>
      </c>
      <c r="H120" s="14">
        <v>0.99</v>
      </c>
      <c r="I120" s="109">
        <f t="shared" si="1"/>
        <v>3.96</v>
      </c>
      <c r="J120" s="115"/>
    </row>
    <row r="121" spans="1:10" ht="144">
      <c r="A121" s="114"/>
      <c r="B121" s="107">
        <v>6</v>
      </c>
      <c r="C121" s="10" t="s">
        <v>754</v>
      </c>
      <c r="D121" s="118" t="s">
        <v>26</v>
      </c>
      <c r="E121" s="133" t="s">
        <v>272</v>
      </c>
      <c r="F121" s="134"/>
      <c r="G121" s="11" t="s">
        <v>755</v>
      </c>
      <c r="H121" s="14">
        <v>0.99</v>
      </c>
      <c r="I121" s="109">
        <f t="shared" si="1"/>
        <v>5.9399999999999995</v>
      </c>
      <c r="J121" s="115"/>
    </row>
    <row r="122" spans="1:10" ht="144">
      <c r="A122" s="114"/>
      <c r="B122" s="107">
        <v>4</v>
      </c>
      <c r="C122" s="10" t="s">
        <v>754</v>
      </c>
      <c r="D122" s="118" t="s">
        <v>26</v>
      </c>
      <c r="E122" s="133" t="s">
        <v>736</v>
      </c>
      <c r="F122" s="134"/>
      <c r="G122" s="11" t="s">
        <v>755</v>
      </c>
      <c r="H122" s="14">
        <v>0.99</v>
      </c>
      <c r="I122" s="109">
        <f t="shared" si="1"/>
        <v>3.96</v>
      </c>
      <c r="J122" s="115"/>
    </row>
    <row r="123" spans="1:10" ht="144">
      <c r="A123" s="114"/>
      <c r="B123" s="107">
        <v>4</v>
      </c>
      <c r="C123" s="10" t="s">
        <v>754</v>
      </c>
      <c r="D123" s="118" t="s">
        <v>27</v>
      </c>
      <c r="E123" s="133" t="s">
        <v>273</v>
      </c>
      <c r="F123" s="134"/>
      <c r="G123" s="11" t="s">
        <v>755</v>
      </c>
      <c r="H123" s="14">
        <v>0.99</v>
      </c>
      <c r="I123" s="109">
        <f t="shared" si="1"/>
        <v>3.96</v>
      </c>
      <c r="J123" s="115"/>
    </row>
    <row r="124" spans="1:10" ht="144">
      <c r="A124" s="114"/>
      <c r="B124" s="107">
        <v>6</v>
      </c>
      <c r="C124" s="10" t="s">
        <v>754</v>
      </c>
      <c r="D124" s="118" t="s">
        <v>27</v>
      </c>
      <c r="E124" s="133" t="s">
        <v>736</v>
      </c>
      <c r="F124" s="134"/>
      <c r="G124" s="11" t="s">
        <v>755</v>
      </c>
      <c r="H124" s="14">
        <v>0.99</v>
      </c>
      <c r="I124" s="109">
        <f t="shared" si="1"/>
        <v>5.9399999999999995</v>
      </c>
      <c r="J124" s="115"/>
    </row>
    <row r="125" spans="1:10" ht="300">
      <c r="A125" s="114"/>
      <c r="B125" s="107">
        <v>1</v>
      </c>
      <c r="C125" s="10" t="s">
        <v>756</v>
      </c>
      <c r="D125" s="118" t="s">
        <v>26</v>
      </c>
      <c r="E125" s="133" t="s">
        <v>348</v>
      </c>
      <c r="F125" s="134"/>
      <c r="G125" s="11" t="s">
        <v>757</v>
      </c>
      <c r="H125" s="14">
        <v>5.66</v>
      </c>
      <c r="I125" s="109">
        <f t="shared" si="1"/>
        <v>5.66</v>
      </c>
      <c r="J125" s="115"/>
    </row>
    <row r="126" spans="1:10" ht="300">
      <c r="A126" s="114"/>
      <c r="B126" s="107">
        <v>1</v>
      </c>
      <c r="C126" s="10" t="s">
        <v>756</v>
      </c>
      <c r="D126" s="118" t="s">
        <v>26</v>
      </c>
      <c r="E126" s="133" t="s">
        <v>528</v>
      </c>
      <c r="F126" s="134"/>
      <c r="G126" s="11" t="s">
        <v>757</v>
      </c>
      <c r="H126" s="14">
        <v>5.66</v>
      </c>
      <c r="I126" s="109">
        <f t="shared" si="1"/>
        <v>5.66</v>
      </c>
      <c r="J126" s="115"/>
    </row>
    <row r="127" spans="1:10" ht="216">
      <c r="A127" s="114"/>
      <c r="B127" s="107">
        <v>1</v>
      </c>
      <c r="C127" s="10" t="s">
        <v>758</v>
      </c>
      <c r="D127" s="118" t="s">
        <v>25</v>
      </c>
      <c r="E127" s="133" t="s">
        <v>348</v>
      </c>
      <c r="F127" s="134"/>
      <c r="G127" s="11" t="s">
        <v>759</v>
      </c>
      <c r="H127" s="14">
        <v>6</v>
      </c>
      <c r="I127" s="109">
        <f t="shared" si="1"/>
        <v>6</v>
      </c>
      <c r="J127" s="115"/>
    </row>
    <row r="128" spans="1:10" ht="216">
      <c r="A128" s="114"/>
      <c r="B128" s="107">
        <v>1</v>
      </c>
      <c r="C128" s="10" t="s">
        <v>758</v>
      </c>
      <c r="D128" s="118" t="s">
        <v>25</v>
      </c>
      <c r="E128" s="133" t="s">
        <v>528</v>
      </c>
      <c r="F128" s="134"/>
      <c r="G128" s="11" t="s">
        <v>759</v>
      </c>
      <c r="H128" s="14">
        <v>6</v>
      </c>
      <c r="I128" s="109">
        <f t="shared" si="1"/>
        <v>6</v>
      </c>
      <c r="J128" s="115"/>
    </row>
    <row r="129" spans="1:10" ht="180">
      <c r="A129" s="114"/>
      <c r="B129" s="107">
        <v>5</v>
      </c>
      <c r="C129" s="10" t="s">
        <v>760</v>
      </c>
      <c r="D129" s="118" t="s">
        <v>761</v>
      </c>
      <c r="E129" s="133"/>
      <c r="F129" s="134"/>
      <c r="G129" s="11" t="s">
        <v>1020</v>
      </c>
      <c r="H129" s="14">
        <v>2.17</v>
      </c>
      <c r="I129" s="109">
        <f t="shared" si="1"/>
        <v>10.85</v>
      </c>
      <c r="J129" s="115"/>
    </row>
    <row r="130" spans="1:10" ht="180">
      <c r="A130" s="114"/>
      <c r="B130" s="107">
        <v>5</v>
      </c>
      <c r="C130" s="10" t="s">
        <v>760</v>
      </c>
      <c r="D130" s="118" t="s">
        <v>762</v>
      </c>
      <c r="E130" s="133"/>
      <c r="F130" s="134"/>
      <c r="G130" s="11" t="s">
        <v>1020</v>
      </c>
      <c r="H130" s="14">
        <v>2.17</v>
      </c>
      <c r="I130" s="109">
        <f t="shared" si="1"/>
        <v>10.85</v>
      </c>
      <c r="J130" s="115"/>
    </row>
    <row r="131" spans="1:10" ht="180">
      <c r="A131" s="114"/>
      <c r="B131" s="107">
        <v>5</v>
      </c>
      <c r="C131" s="10" t="s">
        <v>760</v>
      </c>
      <c r="D131" s="118" t="s">
        <v>763</v>
      </c>
      <c r="E131" s="133"/>
      <c r="F131" s="134"/>
      <c r="G131" s="11" t="s">
        <v>1020</v>
      </c>
      <c r="H131" s="14">
        <v>2.17</v>
      </c>
      <c r="I131" s="109">
        <f t="shared" si="1"/>
        <v>10.85</v>
      </c>
      <c r="J131" s="115"/>
    </row>
    <row r="132" spans="1:10" ht="180">
      <c r="A132" s="114"/>
      <c r="B132" s="107">
        <v>20</v>
      </c>
      <c r="C132" s="10" t="s">
        <v>760</v>
      </c>
      <c r="D132" s="118" t="s">
        <v>764</v>
      </c>
      <c r="E132" s="133"/>
      <c r="F132" s="134"/>
      <c r="G132" s="11" t="s">
        <v>1020</v>
      </c>
      <c r="H132" s="14">
        <v>2.17</v>
      </c>
      <c r="I132" s="109">
        <f t="shared" si="1"/>
        <v>43.4</v>
      </c>
      <c r="J132" s="115"/>
    </row>
    <row r="133" spans="1:10" ht="180">
      <c r="A133" s="114"/>
      <c r="B133" s="107">
        <v>5</v>
      </c>
      <c r="C133" s="10" t="s">
        <v>760</v>
      </c>
      <c r="D133" s="118" t="s">
        <v>765</v>
      </c>
      <c r="E133" s="133"/>
      <c r="F133" s="134"/>
      <c r="G133" s="11" t="s">
        <v>1020</v>
      </c>
      <c r="H133" s="14">
        <v>2.17</v>
      </c>
      <c r="I133" s="109">
        <f t="shared" si="1"/>
        <v>10.85</v>
      </c>
      <c r="J133" s="115"/>
    </row>
    <row r="134" spans="1:10" ht="180">
      <c r="A134" s="114"/>
      <c r="B134" s="107">
        <v>10</v>
      </c>
      <c r="C134" s="10" t="s">
        <v>760</v>
      </c>
      <c r="D134" s="118" t="s">
        <v>766</v>
      </c>
      <c r="E134" s="133"/>
      <c r="F134" s="134"/>
      <c r="G134" s="11" t="s">
        <v>1020</v>
      </c>
      <c r="H134" s="14">
        <v>2.17</v>
      </c>
      <c r="I134" s="109">
        <f t="shared" si="1"/>
        <v>21.7</v>
      </c>
      <c r="J134" s="115"/>
    </row>
    <row r="135" spans="1:10" ht="180">
      <c r="A135" s="114"/>
      <c r="B135" s="107">
        <v>5</v>
      </c>
      <c r="C135" s="10" t="s">
        <v>760</v>
      </c>
      <c r="D135" s="118" t="s">
        <v>767</v>
      </c>
      <c r="E135" s="133"/>
      <c r="F135" s="134"/>
      <c r="G135" s="11" t="s">
        <v>1020</v>
      </c>
      <c r="H135" s="14">
        <v>2.17</v>
      </c>
      <c r="I135" s="109">
        <f t="shared" si="1"/>
        <v>10.85</v>
      </c>
      <c r="J135" s="115"/>
    </row>
    <row r="136" spans="1:10" ht="144">
      <c r="A136" s="114"/>
      <c r="B136" s="107">
        <v>6</v>
      </c>
      <c r="C136" s="10" t="s">
        <v>768</v>
      </c>
      <c r="D136" s="118" t="s">
        <v>25</v>
      </c>
      <c r="E136" s="133" t="s">
        <v>273</v>
      </c>
      <c r="F136" s="134"/>
      <c r="G136" s="11" t="s">
        <v>769</v>
      </c>
      <c r="H136" s="14">
        <v>0.99</v>
      </c>
      <c r="I136" s="109">
        <f t="shared" si="1"/>
        <v>5.9399999999999995</v>
      </c>
      <c r="J136" s="115"/>
    </row>
    <row r="137" spans="1:10" ht="144">
      <c r="A137" s="114"/>
      <c r="B137" s="107">
        <v>3</v>
      </c>
      <c r="C137" s="10" t="s">
        <v>768</v>
      </c>
      <c r="D137" s="118" t="s">
        <v>25</v>
      </c>
      <c r="E137" s="133" t="s">
        <v>673</v>
      </c>
      <c r="F137" s="134"/>
      <c r="G137" s="11" t="s">
        <v>769</v>
      </c>
      <c r="H137" s="14">
        <v>0.99</v>
      </c>
      <c r="I137" s="109">
        <f t="shared" si="1"/>
        <v>2.9699999999999998</v>
      </c>
      <c r="J137" s="115"/>
    </row>
    <row r="138" spans="1:10" ht="144">
      <c r="A138" s="114"/>
      <c r="B138" s="107">
        <v>4</v>
      </c>
      <c r="C138" s="10" t="s">
        <v>768</v>
      </c>
      <c r="D138" s="118" t="s">
        <v>25</v>
      </c>
      <c r="E138" s="133" t="s">
        <v>271</v>
      </c>
      <c r="F138" s="134"/>
      <c r="G138" s="11" t="s">
        <v>769</v>
      </c>
      <c r="H138" s="14">
        <v>0.99</v>
      </c>
      <c r="I138" s="109">
        <f t="shared" si="1"/>
        <v>3.96</v>
      </c>
      <c r="J138" s="115"/>
    </row>
    <row r="139" spans="1:10" ht="144">
      <c r="A139" s="114"/>
      <c r="B139" s="107">
        <v>6</v>
      </c>
      <c r="C139" s="10" t="s">
        <v>768</v>
      </c>
      <c r="D139" s="118" t="s">
        <v>25</v>
      </c>
      <c r="E139" s="133" t="s">
        <v>272</v>
      </c>
      <c r="F139" s="134"/>
      <c r="G139" s="11" t="s">
        <v>769</v>
      </c>
      <c r="H139" s="14">
        <v>0.99</v>
      </c>
      <c r="I139" s="109">
        <f t="shared" si="1"/>
        <v>5.9399999999999995</v>
      </c>
      <c r="J139" s="115"/>
    </row>
    <row r="140" spans="1:10" ht="144">
      <c r="A140" s="114"/>
      <c r="B140" s="107">
        <v>6</v>
      </c>
      <c r="C140" s="10" t="s">
        <v>768</v>
      </c>
      <c r="D140" s="118" t="s">
        <v>26</v>
      </c>
      <c r="E140" s="133" t="s">
        <v>273</v>
      </c>
      <c r="F140" s="134"/>
      <c r="G140" s="11" t="s">
        <v>769</v>
      </c>
      <c r="H140" s="14">
        <v>0.99</v>
      </c>
      <c r="I140" s="109">
        <f t="shared" si="1"/>
        <v>5.9399999999999995</v>
      </c>
      <c r="J140" s="115"/>
    </row>
    <row r="141" spans="1:10" ht="144">
      <c r="A141" s="114"/>
      <c r="B141" s="107">
        <v>6</v>
      </c>
      <c r="C141" s="10" t="s">
        <v>768</v>
      </c>
      <c r="D141" s="118" t="s">
        <v>26</v>
      </c>
      <c r="E141" s="133" t="s">
        <v>673</v>
      </c>
      <c r="F141" s="134"/>
      <c r="G141" s="11" t="s">
        <v>769</v>
      </c>
      <c r="H141" s="14">
        <v>0.99</v>
      </c>
      <c r="I141" s="109">
        <f t="shared" si="1"/>
        <v>5.9399999999999995</v>
      </c>
      <c r="J141" s="115"/>
    </row>
    <row r="142" spans="1:10" ht="144">
      <c r="A142" s="114"/>
      <c r="B142" s="107">
        <v>3</v>
      </c>
      <c r="C142" s="10" t="s">
        <v>768</v>
      </c>
      <c r="D142" s="118" t="s">
        <v>26</v>
      </c>
      <c r="E142" s="133" t="s">
        <v>271</v>
      </c>
      <c r="F142" s="134"/>
      <c r="G142" s="11" t="s">
        <v>769</v>
      </c>
      <c r="H142" s="14">
        <v>0.99</v>
      </c>
      <c r="I142" s="109">
        <f t="shared" si="1"/>
        <v>2.9699999999999998</v>
      </c>
      <c r="J142" s="115"/>
    </row>
    <row r="143" spans="1:10" ht="144">
      <c r="A143" s="114"/>
      <c r="B143" s="107">
        <v>3</v>
      </c>
      <c r="C143" s="10" t="s">
        <v>768</v>
      </c>
      <c r="D143" s="118" t="s">
        <v>26</v>
      </c>
      <c r="E143" s="133" t="s">
        <v>272</v>
      </c>
      <c r="F143" s="134"/>
      <c r="G143" s="11" t="s">
        <v>769</v>
      </c>
      <c r="H143" s="14">
        <v>0.99</v>
      </c>
      <c r="I143" s="109">
        <f t="shared" si="1"/>
        <v>2.9699999999999998</v>
      </c>
      <c r="J143" s="115"/>
    </row>
    <row r="144" spans="1:10" ht="144">
      <c r="A144" s="114"/>
      <c r="B144" s="107">
        <v>6</v>
      </c>
      <c r="C144" s="10" t="s">
        <v>768</v>
      </c>
      <c r="D144" s="118" t="s">
        <v>27</v>
      </c>
      <c r="E144" s="133" t="s">
        <v>273</v>
      </c>
      <c r="F144" s="134"/>
      <c r="G144" s="11" t="s">
        <v>769</v>
      </c>
      <c r="H144" s="14">
        <v>0.99</v>
      </c>
      <c r="I144" s="109">
        <f t="shared" si="1"/>
        <v>5.9399999999999995</v>
      </c>
      <c r="J144" s="115"/>
    </row>
    <row r="145" spans="1:10" ht="144">
      <c r="A145" s="114"/>
      <c r="B145" s="107">
        <v>4</v>
      </c>
      <c r="C145" s="10" t="s">
        <v>770</v>
      </c>
      <c r="D145" s="118" t="s">
        <v>23</v>
      </c>
      <c r="E145" s="133" t="s">
        <v>272</v>
      </c>
      <c r="F145" s="134"/>
      <c r="G145" s="11" t="s">
        <v>771</v>
      </c>
      <c r="H145" s="14">
        <v>0.99</v>
      </c>
      <c r="I145" s="109">
        <f t="shared" si="1"/>
        <v>3.96</v>
      </c>
      <c r="J145" s="115"/>
    </row>
    <row r="146" spans="1:10" ht="144">
      <c r="A146" s="114"/>
      <c r="B146" s="107">
        <v>6</v>
      </c>
      <c r="C146" s="10" t="s">
        <v>770</v>
      </c>
      <c r="D146" s="118" t="s">
        <v>25</v>
      </c>
      <c r="E146" s="133" t="s">
        <v>273</v>
      </c>
      <c r="F146" s="134"/>
      <c r="G146" s="11" t="s">
        <v>771</v>
      </c>
      <c r="H146" s="14">
        <v>0.99</v>
      </c>
      <c r="I146" s="109">
        <f t="shared" si="1"/>
        <v>5.9399999999999995</v>
      </c>
      <c r="J146" s="115"/>
    </row>
    <row r="147" spans="1:10" ht="144">
      <c r="A147" s="114"/>
      <c r="B147" s="107">
        <v>4</v>
      </c>
      <c r="C147" s="10" t="s">
        <v>770</v>
      </c>
      <c r="D147" s="118" t="s">
        <v>25</v>
      </c>
      <c r="E147" s="133" t="s">
        <v>272</v>
      </c>
      <c r="F147" s="134"/>
      <c r="G147" s="11" t="s">
        <v>771</v>
      </c>
      <c r="H147" s="14">
        <v>0.99</v>
      </c>
      <c r="I147" s="109">
        <f t="shared" si="1"/>
        <v>3.96</v>
      </c>
      <c r="J147" s="115"/>
    </row>
    <row r="148" spans="1:10" ht="144">
      <c r="A148" s="114"/>
      <c r="B148" s="107">
        <v>4</v>
      </c>
      <c r="C148" s="10" t="s">
        <v>770</v>
      </c>
      <c r="D148" s="118" t="s">
        <v>25</v>
      </c>
      <c r="E148" s="133" t="s">
        <v>736</v>
      </c>
      <c r="F148" s="134"/>
      <c r="G148" s="11" t="s">
        <v>771</v>
      </c>
      <c r="H148" s="14">
        <v>0.99</v>
      </c>
      <c r="I148" s="109">
        <f t="shared" si="1"/>
        <v>3.96</v>
      </c>
      <c r="J148" s="115"/>
    </row>
    <row r="149" spans="1:10" ht="144">
      <c r="A149" s="114"/>
      <c r="B149" s="107">
        <v>6</v>
      </c>
      <c r="C149" s="10" t="s">
        <v>770</v>
      </c>
      <c r="D149" s="118" t="s">
        <v>26</v>
      </c>
      <c r="E149" s="133" t="s">
        <v>273</v>
      </c>
      <c r="F149" s="134"/>
      <c r="G149" s="11" t="s">
        <v>771</v>
      </c>
      <c r="H149" s="14">
        <v>0.99</v>
      </c>
      <c r="I149" s="109">
        <f t="shared" si="1"/>
        <v>5.9399999999999995</v>
      </c>
      <c r="J149" s="115"/>
    </row>
    <row r="150" spans="1:10" ht="144">
      <c r="A150" s="114"/>
      <c r="B150" s="107">
        <v>3</v>
      </c>
      <c r="C150" s="10" t="s">
        <v>770</v>
      </c>
      <c r="D150" s="118" t="s">
        <v>26</v>
      </c>
      <c r="E150" s="133" t="s">
        <v>271</v>
      </c>
      <c r="F150" s="134"/>
      <c r="G150" s="11" t="s">
        <v>771</v>
      </c>
      <c r="H150" s="14">
        <v>0.99</v>
      </c>
      <c r="I150" s="109">
        <f t="shared" ref="I150:I213" si="2">H150*B150</f>
        <v>2.9699999999999998</v>
      </c>
      <c r="J150" s="115"/>
    </row>
    <row r="151" spans="1:10" ht="144">
      <c r="A151" s="114"/>
      <c r="B151" s="107">
        <v>4</v>
      </c>
      <c r="C151" s="10" t="s">
        <v>770</v>
      </c>
      <c r="D151" s="118" t="s">
        <v>26</v>
      </c>
      <c r="E151" s="133" t="s">
        <v>272</v>
      </c>
      <c r="F151" s="134"/>
      <c r="G151" s="11" t="s">
        <v>771</v>
      </c>
      <c r="H151" s="14">
        <v>0.99</v>
      </c>
      <c r="I151" s="109">
        <f t="shared" si="2"/>
        <v>3.96</v>
      </c>
      <c r="J151" s="115"/>
    </row>
    <row r="152" spans="1:10" ht="144">
      <c r="A152" s="114"/>
      <c r="B152" s="107">
        <v>4</v>
      </c>
      <c r="C152" s="10" t="s">
        <v>770</v>
      </c>
      <c r="D152" s="118" t="s">
        <v>26</v>
      </c>
      <c r="E152" s="133" t="s">
        <v>736</v>
      </c>
      <c r="F152" s="134"/>
      <c r="G152" s="11" t="s">
        <v>771</v>
      </c>
      <c r="H152" s="14">
        <v>0.99</v>
      </c>
      <c r="I152" s="109">
        <f t="shared" si="2"/>
        <v>3.96</v>
      </c>
      <c r="J152" s="115"/>
    </row>
    <row r="153" spans="1:10" ht="72">
      <c r="A153" s="114"/>
      <c r="B153" s="107">
        <v>2</v>
      </c>
      <c r="C153" s="10" t="s">
        <v>772</v>
      </c>
      <c r="D153" s="118" t="s">
        <v>773</v>
      </c>
      <c r="E153" s="133"/>
      <c r="F153" s="134"/>
      <c r="G153" s="11" t="s">
        <v>774</v>
      </c>
      <c r="H153" s="14">
        <v>2.4300000000000002</v>
      </c>
      <c r="I153" s="109">
        <f t="shared" si="2"/>
        <v>4.8600000000000003</v>
      </c>
      <c r="J153" s="115"/>
    </row>
    <row r="154" spans="1:10" ht="72">
      <c r="A154" s="114"/>
      <c r="B154" s="107">
        <v>2</v>
      </c>
      <c r="C154" s="10" t="s">
        <v>775</v>
      </c>
      <c r="D154" s="118" t="s">
        <v>723</v>
      </c>
      <c r="E154" s="133"/>
      <c r="F154" s="134"/>
      <c r="G154" s="11" t="s">
        <v>776</v>
      </c>
      <c r="H154" s="14">
        <v>1.5</v>
      </c>
      <c r="I154" s="109">
        <f t="shared" si="2"/>
        <v>3</v>
      </c>
      <c r="J154" s="115"/>
    </row>
    <row r="155" spans="1:10" ht="72">
      <c r="A155" s="114"/>
      <c r="B155" s="107">
        <v>2</v>
      </c>
      <c r="C155" s="10" t="s">
        <v>775</v>
      </c>
      <c r="D155" s="118" t="s">
        <v>773</v>
      </c>
      <c r="E155" s="133"/>
      <c r="F155" s="134"/>
      <c r="G155" s="11" t="s">
        <v>776</v>
      </c>
      <c r="H155" s="14">
        <v>2.0099999999999998</v>
      </c>
      <c r="I155" s="109">
        <f t="shared" si="2"/>
        <v>4.0199999999999996</v>
      </c>
      <c r="J155" s="115"/>
    </row>
    <row r="156" spans="1:10" ht="84">
      <c r="A156" s="114"/>
      <c r="B156" s="107">
        <v>3</v>
      </c>
      <c r="C156" s="10" t="s">
        <v>777</v>
      </c>
      <c r="D156" s="118" t="s">
        <v>728</v>
      </c>
      <c r="E156" s="133"/>
      <c r="F156" s="134"/>
      <c r="G156" s="11" t="s">
        <v>778</v>
      </c>
      <c r="H156" s="14">
        <v>2.68</v>
      </c>
      <c r="I156" s="109">
        <f t="shared" si="2"/>
        <v>8.0400000000000009</v>
      </c>
      <c r="J156" s="115"/>
    </row>
    <row r="157" spans="1:10" ht="84">
      <c r="A157" s="114"/>
      <c r="B157" s="107">
        <v>1</v>
      </c>
      <c r="C157" s="10" t="s">
        <v>777</v>
      </c>
      <c r="D157" s="118" t="s">
        <v>729</v>
      </c>
      <c r="E157" s="133"/>
      <c r="F157" s="134"/>
      <c r="G157" s="11" t="s">
        <v>778</v>
      </c>
      <c r="H157" s="14">
        <v>2.93</v>
      </c>
      <c r="I157" s="109">
        <f t="shared" si="2"/>
        <v>2.93</v>
      </c>
      <c r="J157" s="115"/>
    </row>
    <row r="158" spans="1:10" ht="84">
      <c r="A158" s="114"/>
      <c r="B158" s="107">
        <v>2</v>
      </c>
      <c r="C158" s="10" t="s">
        <v>777</v>
      </c>
      <c r="D158" s="118" t="s">
        <v>773</v>
      </c>
      <c r="E158" s="133"/>
      <c r="F158" s="134"/>
      <c r="G158" s="11" t="s">
        <v>778</v>
      </c>
      <c r="H158" s="14">
        <v>3.35</v>
      </c>
      <c r="I158" s="109">
        <f t="shared" si="2"/>
        <v>6.7</v>
      </c>
      <c r="J158" s="115"/>
    </row>
    <row r="159" spans="1:10" ht="84">
      <c r="A159" s="114"/>
      <c r="B159" s="107">
        <v>1</v>
      </c>
      <c r="C159" s="10" t="s">
        <v>777</v>
      </c>
      <c r="D159" s="118" t="s">
        <v>730</v>
      </c>
      <c r="E159" s="133"/>
      <c r="F159" s="134"/>
      <c r="G159" s="11" t="s">
        <v>778</v>
      </c>
      <c r="H159" s="14">
        <v>4.1100000000000003</v>
      </c>
      <c r="I159" s="109">
        <f t="shared" si="2"/>
        <v>4.1100000000000003</v>
      </c>
      <c r="J159" s="115"/>
    </row>
    <row r="160" spans="1:10" ht="84">
      <c r="A160" s="114"/>
      <c r="B160" s="107">
        <v>1</v>
      </c>
      <c r="C160" s="10" t="s">
        <v>777</v>
      </c>
      <c r="D160" s="118" t="s">
        <v>779</v>
      </c>
      <c r="E160" s="133"/>
      <c r="F160" s="134"/>
      <c r="G160" s="11" t="s">
        <v>778</v>
      </c>
      <c r="H160" s="14">
        <v>4.7</v>
      </c>
      <c r="I160" s="109">
        <f t="shared" si="2"/>
        <v>4.7</v>
      </c>
      <c r="J160" s="115"/>
    </row>
    <row r="161" spans="1:10" ht="84">
      <c r="A161" s="114"/>
      <c r="B161" s="107">
        <v>2</v>
      </c>
      <c r="C161" s="10" t="s">
        <v>780</v>
      </c>
      <c r="D161" s="118" t="s">
        <v>728</v>
      </c>
      <c r="E161" s="133" t="s">
        <v>273</v>
      </c>
      <c r="F161" s="134"/>
      <c r="G161" s="11" t="s">
        <v>781</v>
      </c>
      <c r="H161" s="14">
        <v>4.87</v>
      </c>
      <c r="I161" s="109">
        <f t="shared" si="2"/>
        <v>9.74</v>
      </c>
      <c r="J161" s="115"/>
    </row>
    <row r="162" spans="1:10" ht="84">
      <c r="A162" s="114"/>
      <c r="B162" s="107">
        <v>2</v>
      </c>
      <c r="C162" s="10" t="s">
        <v>780</v>
      </c>
      <c r="D162" s="118" t="s">
        <v>773</v>
      </c>
      <c r="E162" s="133" t="s">
        <v>273</v>
      </c>
      <c r="F162" s="134"/>
      <c r="G162" s="11" t="s">
        <v>781</v>
      </c>
      <c r="H162" s="14">
        <v>5.63</v>
      </c>
      <c r="I162" s="109">
        <f t="shared" si="2"/>
        <v>11.26</v>
      </c>
      <c r="J162" s="115"/>
    </row>
    <row r="163" spans="1:10" ht="84">
      <c r="A163" s="114"/>
      <c r="B163" s="107">
        <v>2</v>
      </c>
      <c r="C163" s="10" t="s">
        <v>780</v>
      </c>
      <c r="D163" s="118" t="s">
        <v>782</v>
      </c>
      <c r="E163" s="133" t="s">
        <v>273</v>
      </c>
      <c r="F163" s="134"/>
      <c r="G163" s="11" t="s">
        <v>781</v>
      </c>
      <c r="H163" s="14">
        <v>6.13</v>
      </c>
      <c r="I163" s="109">
        <f t="shared" si="2"/>
        <v>12.26</v>
      </c>
      <c r="J163" s="115"/>
    </row>
    <row r="164" spans="1:10" ht="84">
      <c r="A164" s="114"/>
      <c r="B164" s="107">
        <v>1</v>
      </c>
      <c r="C164" s="10" t="s">
        <v>780</v>
      </c>
      <c r="D164" s="118" t="s">
        <v>779</v>
      </c>
      <c r="E164" s="133" t="s">
        <v>273</v>
      </c>
      <c r="F164" s="134"/>
      <c r="G164" s="11" t="s">
        <v>781</v>
      </c>
      <c r="H164" s="14">
        <v>6.89</v>
      </c>
      <c r="I164" s="109">
        <f t="shared" si="2"/>
        <v>6.89</v>
      </c>
      <c r="J164" s="115"/>
    </row>
    <row r="165" spans="1:10" ht="84">
      <c r="A165" s="114"/>
      <c r="B165" s="107">
        <v>1</v>
      </c>
      <c r="C165" s="10" t="s">
        <v>780</v>
      </c>
      <c r="D165" s="118" t="s">
        <v>783</v>
      </c>
      <c r="E165" s="133" t="s">
        <v>272</v>
      </c>
      <c r="F165" s="134"/>
      <c r="G165" s="11" t="s">
        <v>781</v>
      </c>
      <c r="H165" s="14">
        <v>8.75</v>
      </c>
      <c r="I165" s="109">
        <f t="shared" si="2"/>
        <v>8.75</v>
      </c>
      <c r="J165" s="115"/>
    </row>
    <row r="166" spans="1:10" ht="156">
      <c r="A166" s="114"/>
      <c r="B166" s="107">
        <v>4</v>
      </c>
      <c r="C166" s="10" t="s">
        <v>784</v>
      </c>
      <c r="D166" s="118" t="s">
        <v>25</v>
      </c>
      <c r="E166" s="133" t="s">
        <v>107</v>
      </c>
      <c r="F166" s="134"/>
      <c r="G166" s="11" t="s">
        <v>785</v>
      </c>
      <c r="H166" s="14">
        <v>4.03</v>
      </c>
      <c r="I166" s="109">
        <f t="shared" si="2"/>
        <v>16.12</v>
      </c>
      <c r="J166" s="115"/>
    </row>
    <row r="167" spans="1:10" ht="156">
      <c r="A167" s="114"/>
      <c r="B167" s="107">
        <v>4</v>
      </c>
      <c r="C167" s="10" t="s">
        <v>784</v>
      </c>
      <c r="D167" s="118" t="s">
        <v>25</v>
      </c>
      <c r="E167" s="133" t="s">
        <v>210</v>
      </c>
      <c r="F167" s="134"/>
      <c r="G167" s="11" t="s">
        <v>785</v>
      </c>
      <c r="H167" s="14">
        <v>4.03</v>
      </c>
      <c r="I167" s="109">
        <f t="shared" si="2"/>
        <v>16.12</v>
      </c>
      <c r="J167" s="115"/>
    </row>
    <row r="168" spans="1:10" ht="156">
      <c r="A168" s="114"/>
      <c r="B168" s="107">
        <v>2</v>
      </c>
      <c r="C168" s="10" t="s">
        <v>784</v>
      </c>
      <c r="D168" s="118" t="s">
        <v>25</v>
      </c>
      <c r="E168" s="133" t="s">
        <v>212</v>
      </c>
      <c r="F168" s="134"/>
      <c r="G168" s="11" t="s">
        <v>785</v>
      </c>
      <c r="H168" s="14">
        <v>4.03</v>
      </c>
      <c r="I168" s="109">
        <f t="shared" si="2"/>
        <v>8.06</v>
      </c>
      <c r="J168" s="115"/>
    </row>
    <row r="169" spans="1:10" ht="156">
      <c r="A169" s="114"/>
      <c r="B169" s="107">
        <v>2</v>
      </c>
      <c r="C169" s="10" t="s">
        <v>784</v>
      </c>
      <c r="D169" s="118" t="s">
        <v>25</v>
      </c>
      <c r="E169" s="133" t="s">
        <v>263</v>
      </c>
      <c r="F169" s="134"/>
      <c r="G169" s="11" t="s">
        <v>785</v>
      </c>
      <c r="H169" s="14">
        <v>4.03</v>
      </c>
      <c r="I169" s="109">
        <f t="shared" si="2"/>
        <v>8.06</v>
      </c>
      <c r="J169" s="115"/>
    </row>
    <row r="170" spans="1:10" ht="156">
      <c r="A170" s="114"/>
      <c r="B170" s="107">
        <v>2</v>
      </c>
      <c r="C170" s="10" t="s">
        <v>784</v>
      </c>
      <c r="D170" s="118" t="s">
        <v>25</v>
      </c>
      <c r="E170" s="133" t="s">
        <v>310</v>
      </c>
      <c r="F170" s="134"/>
      <c r="G170" s="11" t="s">
        <v>785</v>
      </c>
      <c r="H170" s="14">
        <v>4.03</v>
      </c>
      <c r="I170" s="109">
        <f t="shared" si="2"/>
        <v>8.06</v>
      </c>
      <c r="J170" s="115"/>
    </row>
    <row r="171" spans="1:10" ht="156">
      <c r="A171" s="114"/>
      <c r="B171" s="107">
        <v>4</v>
      </c>
      <c r="C171" s="10" t="s">
        <v>784</v>
      </c>
      <c r="D171" s="118" t="s">
        <v>26</v>
      </c>
      <c r="E171" s="133" t="s">
        <v>107</v>
      </c>
      <c r="F171" s="134"/>
      <c r="G171" s="11" t="s">
        <v>785</v>
      </c>
      <c r="H171" s="14">
        <v>4.03</v>
      </c>
      <c r="I171" s="109">
        <f t="shared" si="2"/>
        <v>16.12</v>
      </c>
      <c r="J171" s="115"/>
    </row>
    <row r="172" spans="1:10" ht="156">
      <c r="A172" s="114"/>
      <c r="B172" s="107">
        <v>3</v>
      </c>
      <c r="C172" s="10" t="s">
        <v>784</v>
      </c>
      <c r="D172" s="118" t="s">
        <v>26</v>
      </c>
      <c r="E172" s="133" t="s">
        <v>210</v>
      </c>
      <c r="F172" s="134"/>
      <c r="G172" s="11" t="s">
        <v>785</v>
      </c>
      <c r="H172" s="14">
        <v>4.03</v>
      </c>
      <c r="I172" s="109">
        <f t="shared" si="2"/>
        <v>12.09</v>
      </c>
      <c r="J172" s="115"/>
    </row>
    <row r="173" spans="1:10" ht="156">
      <c r="A173" s="114"/>
      <c r="B173" s="107">
        <v>4</v>
      </c>
      <c r="C173" s="10" t="s">
        <v>784</v>
      </c>
      <c r="D173" s="118" t="s">
        <v>26</v>
      </c>
      <c r="E173" s="133" t="s">
        <v>212</v>
      </c>
      <c r="F173" s="134"/>
      <c r="G173" s="11" t="s">
        <v>785</v>
      </c>
      <c r="H173" s="14">
        <v>4.03</v>
      </c>
      <c r="I173" s="109">
        <f t="shared" si="2"/>
        <v>16.12</v>
      </c>
      <c r="J173" s="115"/>
    </row>
    <row r="174" spans="1:10" ht="156">
      <c r="A174" s="114"/>
      <c r="B174" s="107">
        <v>3</v>
      </c>
      <c r="C174" s="10" t="s">
        <v>784</v>
      </c>
      <c r="D174" s="118" t="s">
        <v>26</v>
      </c>
      <c r="E174" s="133" t="s">
        <v>263</v>
      </c>
      <c r="F174" s="134"/>
      <c r="G174" s="11" t="s">
        <v>785</v>
      </c>
      <c r="H174" s="14">
        <v>4.03</v>
      </c>
      <c r="I174" s="109">
        <f t="shared" si="2"/>
        <v>12.09</v>
      </c>
      <c r="J174" s="115"/>
    </row>
    <row r="175" spans="1:10" ht="156">
      <c r="A175" s="114"/>
      <c r="B175" s="107">
        <v>2</v>
      </c>
      <c r="C175" s="10" t="s">
        <v>784</v>
      </c>
      <c r="D175" s="118" t="s">
        <v>26</v>
      </c>
      <c r="E175" s="133" t="s">
        <v>310</v>
      </c>
      <c r="F175" s="134"/>
      <c r="G175" s="11" t="s">
        <v>785</v>
      </c>
      <c r="H175" s="14">
        <v>4.03</v>
      </c>
      <c r="I175" s="109">
        <f t="shared" si="2"/>
        <v>8.06</v>
      </c>
      <c r="J175" s="115"/>
    </row>
    <row r="176" spans="1:10" ht="144">
      <c r="A176" s="114"/>
      <c r="B176" s="107">
        <v>4</v>
      </c>
      <c r="C176" s="10" t="s">
        <v>786</v>
      </c>
      <c r="D176" s="118" t="s">
        <v>25</v>
      </c>
      <c r="E176" s="133" t="s">
        <v>764</v>
      </c>
      <c r="F176" s="134"/>
      <c r="G176" s="11" t="s">
        <v>787</v>
      </c>
      <c r="H176" s="14">
        <v>4.79</v>
      </c>
      <c r="I176" s="109">
        <f t="shared" si="2"/>
        <v>19.16</v>
      </c>
      <c r="J176" s="115"/>
    </row>
    <row r="177" spans="1:10" ht="144">
      <c r="A177" s="114"/>
      <c r="B177" s="107">
        <v>2</v>
      </c>
      <c r="C177" s="10" t="s">
        <v>786</v>
      </c>
      <c r="D177" s="118" t="s">
        <v>26</v>
      </c>
      <c r="E177" s="133" t="s">
        <v>761</v>
      </c>
      <c r="F177" s="134"/>
      <c r="G177" s="11" t="s">
        <v>787</v>
      </c>
      <c r="H177" s="14">
        <v>4.79</v>
      </c>
      <c r="I177" s="109">
        <f t="shared" si="2"/>
        <v>9.58</v>
      </c>
      <c r="J177" s="115"/>
    </row>
    <row r="178" spans="1:10" ht="144">
      <c r="A178" s="114"/>
      <c r="B178" s="107">
        <v>2</v>
      </c>
      <c r="C178" s="10" t="s">
        <v>786</v>
      </c>
      <c r="D178" s="118" t="s">
        <v>26</v>
      </c>
      <c r="E178" s="133" t="s">
        <v>764</v>
      </c>
      <c r="F178" s="134"/>
      <c r="G178" s="11" t="s">
        <v>787</v>
      </c>
      <c r="H178" s="14">
        <v>4.79</v>
      </c>
      <c r="I178" s="109">
        <f t="shared" si="2"/>
        <v>9.58</v>
      </c>
      <c r="J178" s="115"/>
    </row>
    <row r="179" spans="1:10" ht="144">
      <c r="A179" s="114"/>
      <c r="B179" s="107">
        <v>2</v>
      </c>
      <c r="C179" s="10" t="s">
        <v>786</v>
      </c>
      <c r="D179" s="118" t="s">
        <v>26</v>
      </c>
      <c r="E179" s="133" t="s">
        <v>788</v>
      </c>
      <c r="F179" s="134"/>
      <c r="G179" s="11" t="s">
        <v>787</v>
      </c>
      <c r="H179" s="14">
        <v>4.79</v>
      </c>
      <c r="I179" s="109">
        <f t="shared" si="2"/>
        <v>9.58</v>
      </c>
      <c r="J179" s="115"/>
    </row>
    <row r="180" spans="1:10" ht="156">
      <c r="A180" s="114"/>
      <c r="B180" s="107">
        <v>4</v>
      </c>
      <c r="C180" s="10" t="s">
        <v>789</v>
      </c>
      <c r="D180" s="118" t="s">
        <v>107</v>
      </c>
      <c r="E180" s="133"/>
      <c r="F180" s="134"/>
      <c r="G180" s="11" t="s">
        <v>790</v>
      </c>
      <c r="H180" s="14">
        <v>0.91</v>
      </c>
      <c r="I180" s="109">
        <f t="shared" si="2"/>
        <v>3.64</v>
      </c>
      <c r="J180" s="115"/>
    </row>
    <row r="181" spans="1:10" ht="156">
      <c r="A181" s="114"/>
      <c r="B181" s="107">
        <v>2</v>
      </c>
      <c r="C181" s="10" t="s">
        <v>789</v>
      </c>
      <c r="D181" s="118" t="s">
        <v>210</v>
      </c>
      <c r="E181" s="133"/>
      <c r="F181" s="134"/>
      <c r="G181" s="11" t="s">
        <v>790</v>
      </c>
      <c r="H181" s="14">
        <v>0.91</v>
      </c>
      <c r="I181" s="109">
        <f t="shared" si="2"/>
        <v>1.82</v>
      </c>
      <c r="J181" s="115"/>
    </row>
    <row r="182" spans="1:10" ht="156">
      <c r="A182" s="114"/>
      <c r="B182" s="107">
        <v>2</v>
      </c>
      <c r="C182" s="10" t="s">
        <v>789</v>
      </c>
      <c r="D182" s="118" t="s">
        <v>212</v>
      </c>
      <c r="E182" s="133"/>
      <c r="F182" s="134"/>
      <c r="G182" s="11" t="s">
        <v>790</v>
      </c>
      <c r="H182" s="14">
        <v>0.91</v>
      </c>
      <c r="I182" s="109">
        <f t="shared" si="2"/>
        <v>1.82</v>
      </c>
      <c r="J182" s="115"/>
    </row>
    <row r="183" spans="1:10" ht="156">
      <c r="A183" s="114"/>
      <c r="B183" s="107">
        <v>2</v>
      </c>
      <c r="C183" s="10" t="s">
        <v>789</v>
      </c>
      <c r="D183" s="118" t="s">
        <v>213</v>
      </c>
      <c r="E183" s="133"/>
      <c r="F183" s="134"/>
      <c r="G183" s="11" t="s">
        <v>790</v>
      </c>
      <c r="H183" s="14">
        <v>0.91</v>
      </c>
      <c r="I183" s="109">
        <f t="shared" si="2"/>
        <v>1.82</v>
      </c>
      <c r="J183" s="115"/>
    </row>
    <row r="184" spans="1:10" ht="156">
      <c r="A184" s="114"/>
      <c r="B184" s="107">
        <v>2</v>
      </c>
      <c r="C184" s="10" t="s">
        <v>789</v>
      </c>
      <c r="D184" s="118" t="s">
        <v>263</v>
      </c>
      <c r="E184" s="133"/>
      <c r="F184" s="134"/>
      <c r="G184" s="11" t="s">
        <v>790</v>
      </c>
      <c r="H184" s="14">
        <v>0.91</v>
      </c>
      <c r="I184" s="109">
        <f t="shared" si="2"/>
        <v>1.82</v>
      </c>
      <c r="J184" s="115"/>
    </row>
    <row r="185" spans="1:10" ht="156">
      <c r="A185" s="114"/>
      <c r="B185" s="107">
        <v>2</v>
      </c>
      <c r="C185" s="10" t="s">
        <v>789</v>
      </c>
      <c r="D185" s="118" t="s">
        <v>214</v>
      </c>
      <c r="E185" s="133"/>
      <c r="F185" s="134"/>
      <c r="G185" s="11" t="s">
        <v>790</v>
      </c>
      <c r="H185" s="14">
        <v>0.91</v>
      </c>
      <c r="I185" s="109">
        <f t="shared" si="2"/>
        <v>1.82</v>
      </c>
      <c r="J185" s="115"/>
    </row>
    <row r="186" spans="1:10" ht="156">
      <c r="A186" s="114"/>
      <c r="B186" s="107">
        <v>2</v>
      </c>
      <c r="C186" s="10" t="s">
        <v>789</v>
      </c>
      <c r="D186" s="118" t="s">
        <v>265</v>
      </c>
      <c r="E186" s="133"/>
      <c r="F186" s="134"/>
      <c r="G186" s="11" t="s">
        <v>790</v>
      </c>
      <c r="H186" s="14">
        <v>0.91</v>
      </c>
      <c r="I186" s="109">
        <f t="shared" si="2"/>
        <v>1.82</v>
      </c>
      <c r="J186" s="115"/>
    </row>
    <row r="187" spans="1:10" ht="156">
      <c r="A187" s="114"/>
      <c r="B187" s="107">
        <v>2</v>
      </c>
      <c r="C187" s="10" t="s">
        <v>789</v>
      </c>
      <c r="D187" s="118" t="s">
        <v>267</v>
      </c>
      <c r="E187" s="133"/>
      <c r="F187" s="134"/>
      <c r="G187" s="11" t="s">
        <v>790</v>
      </c>
      <c r="H187" s="14">
        <v>0.91</v>
      </c>
      <c r="I187" s="109">
        <f t="shared" si="2"/>
        <v>1.82</v>
      </c>
      <c r="J187" s="115"/>
    </row>
    <row r="188" spans="1:10" ht="156">
      <c r="A188" s="114"/>
      <c r="B188" s="107">
        <v>2</v>
      </c>
      <c r="C188" s="10" t="s">
        <v>789</v>
      </c>
      <c r="D188" s="118" t="s">
        <v>310</v>
      </c>
      <c r="E188" s="133"/>
      <c r="F188" s="134"/>
      <c r="G188" s="11" t="s">
        <v>790</v>
      </c>
      <c r="H188" s="14">
        <v>0.91</v>
      </c>
      <c r="I188" s="109">
        <f t="shared" si="2"/>
        <v>1.82</v>
      </c>
      <c r="J188" s="115"/>
    </row>
    <row r="189" spans="1:10" ht="156">
      <c r="A189" s="114"/>
      <c r="B189" s="107">
        <v>2</v>
      </c>
      <c r="C189" s="10" t="s">
        <v>789</v>
      </c>
      <c r="D189" s="118" t="s">
        <v>269</v>
      </c>
      <c r="E189" s="133"/>
      <c r="F189" s="134"/>
      <c r="G189" s="11" t="s">
        <v>790</v>
      </c>
      <c r="H189" s="14">
        <v>0.91</v>
      </c>
      <c r="I189" s="109">
        <f t="shared" si="2"/>
        <v>1.82</v>
      </c>
      <c r="J189" s="115"/>
    </row>
    <row r="190" spans="1:10" ht="144">
      <c r="A190" s="114"/>
      <c r="B190" s="107">
        <v>2</v>
      </c>
      <c r="C190" s="10" t="s">
        <v>791</v>
      </c>
      <c r="D190" s="118" t="s">
        <v>35</v>
      </c>
      <c r="E190" s="133" t="s">
        <v>272</v>
      </c>
      <c r="F190" s="134"/>
      <c r="G190" s="11" t="s">
        <v>792</v>
      </c>
      <c r="H190" s="14">
        <v>3.81</v>
      </c>
      <c r="I190" s="109">
        <f t="shared" si="2"/>
        <v>7.62</v>
      </c>
      <c r="J190" s="115"/>
    </row>
    <row r="191" spans="1:10" ht="144">
      <c r="A191" s="114"/>
      <c r="B191" s="107">
        <v>2</v>
      </c>
      <c r="C191" s="10" t="s">
        <v>791</v>
      </c>
      <c r="D191" s="118" t="s">
        <v>37</v>
      </c>
      <c r="E191" s="133" t="s">
        <v>273</v>
      </c>
      <c r="F191" s="134"/>
      <c r="G191" s="11" t="s">
        <v>792</v>
      </c>
      <c r="H191" s="14">
        <v>3.81</v>
      </c>
      <c r="I191" s="109">
        <f t="shared" si="2"/>
        <v>7.62</v>
      </c>
      <c r="J191" s="115"/>
    </row>
    <row r="192" spans="1:10" ht="48">
      <c r="A192" s="114"/>
      <c r="B192" s="107">
        <v>2</v>
      </c>
      <c r="C192" s="10" t="s">
        <v>793</v>
      </c>
      <c r="D192" s="118" t="s">
        <v>723</v>
      </c>
      <c r="E192" s="133"/>
      <c r="F192" s="134"/>
      <c r="G192" s="11" t="s">
        <v>794</v>
      </c>
      <c r="H192" s="14">
        <v>2.68</v>
      </c>
      <c r="I192" s="109">
        <f t="shared" si="2"/>
        <v>5.36</v>
      </c>
      <c r="J192" s="115"/>
    </row>
    <row r="193" spans="1:10" ht="48">
      <c r="A193" s="114"/>
      <c r="B193" s="107">
        <v>2</v>
      </c>
      <c r="C193" s="10" t="s">
        <v>793</v>
      </c>
      <c r="D193" s="118" t="s">
        <v>795</v>
      </c>
      <c r="E193" s="133"/>
      <c r="F193" s="134"/>
      <c r="G193" s="11" t="s">
        <v>794</v>
      </c>
      <c r="H193" s="14">
        <v>2.76</v>
      </c>
      <c r="I193" s="109">
        <f t="shared" si="2"/>
        <v>5.52</v>
      </c>
      <c r="J193" s="115"/>
    </row>
    <row r="194" spans="1:10" ht="48">
      <c r="A194" s="114"/>
      <c r="B194" s="107">
        <v>2</v>
      </c>
      <c r="C194" s="10" t="s">
        <v>793</v>
      </c>
      <c r="D194" s="118" t="s">
        <v>726</v>
      </c>
      <c r="E194" s="133"/>
      <c r="F194" s="134"/>
      <c r="G194" s="11" t="s">
        <v>794</v>
      </c>
      <c r="H194" s="14">
        <v>2.85</v>
      </c>
      <c r="I194" s="109">
        <f t="shared" si="2"/>
        <v>5.7</v>
      </c>
      <c r="J194" s="115"/>
    </row>
    <row r="195" spans="1:10" ht="48">
      <c r="A195" s="114"/>
      <c r="B195" s="107">
        <v>2</v>
      </c>
      <c r="C195" s="10" t="s">
        <v>793</v>
      </c>
      <c r="D195" s="118" t="s">
        <v>728</v>
      </c>
      <c r="E195" s="133"/>
      <c r="F195" s="134"/>
      <c r="G195" s="11" t="s">
        <v>794</v>
      </c>
      <c r="H195" s="14">
        <v>3.02</v>
      </c>
      <c r="I195" s="109">
        <f t="shared" si="2"/>
        <v>6.04</v>
      </c>
      <c r="J195" s="115"/>
    </row>
    <row r="196" spans="1:10" ht="48">
      <c r="A196" s="114"/>
      <c r="B196" s="107">
        <v>2</v>
      </c>
      <c r="C196" s="10" t="s">
        <v>793</v>
      </c>
      <c r="D196" s="118" t="s">
        <v>729</v>
      </c>
      <c r="E196" s="133"/>
      <c r="F196" s="134"/>
      <c r="G196" s="11" t="s">
        <v>794</v>
      </c>
      <c r="H196" s="14">
        <v>3.18</v>
      </c>
      <c r="I196" s="109">
        <f t="shared" si="2"/>
        <v>6.36</v>
      </c>
      <c r="J196" s="115"/>
    </row>
    <row r="197" spans="1:10" ht="48">
      <c r="A197" s="114"/>
      <c r="B197" s="107">
        <v>4</v>
      </c>
      <c r="C197" s="10" t="s">
        <v>793</v>
      </c>
      <c r="D197" s="118" t="s">
        <v>773</v>
      </c>
      <c r="E197" s="133"/>
      <c r="F197" s="134"/>
      <c r="G197" s="11" t="s">
        <v>794</v>
      </c>
      <c r="H197" s="14">
        <v>3.35</v>
      </c>
      <c r="I197" s="109">
        <f t="shared" si="2"/>
        <v>13.4</v>
      </c>
      <c r="J197" s="115"/>
    </row>
    <row r="198" spans="1:10" ht="48">
      <c r="A198" s="114"/>
      <c r="B198" s="107">
        <v>2</v>
      </c>
      <c r="C198" s="10" t="s">
        <v>793</v>
      </c>
      <c r="D198" s="118" t="s">
        <v>782</v>
      </c>
      <c r="E198" s="133"/>
      <c r="F198" s="134"/>
      <c r="G198" s="11" t="s">
        <v>794</v>
      </c>
      <c r="H198" s="14">
        <v>3.52</v>
      </c>
      <c r="I198" s="109">
        <f t="shared" si="2"/>
        <v>7.04</v>
      </c>
      <c r="J198" s="115"/>
    </row>
    <row r="199" spans="1:10" ht="84">
      <c r="A199" s="114"/>
      <c r="B199" s="107">
        <v>50</v>
      </c>
      <c r="C199" s="10" t="s">
        <v>656</v>
      </c>
      <c r="D199" s="118" t="s">
        <v>67</v>
      </c>
      <c r="E199" s="133"/>
      <c r="F199" s="134"/>
      <c r="G199" s="11" t="s">
        <v>658</v>
      </c>
      <c r="H199" s="14">
        <v>0.28999999999999998</v>
      </c>
      <c r="I199" s="109">
        <f t="shared" si="2"/>
        <v>14.499999999999998</v>
      </c>
      <c r="J199" s="115"/>
    </row>
    <row r="200" spans="1:10" ht="228">
      <c r="A200" s="114"/>
      <c r="B200" s="107">
        <v>1</v>
      </c>
      <c r="C200" s="10" t="s">
        <v>796</v>
      </c>
      <c r="D200" s="118" t="s">
        <v>233</v>
      </c>
      <c r="E200" s="133" t="s">
        <v>110</v>
      </c>
      <c r="F200" s="134"/>
      <c r="G200" s="11" t="s">
        <v>797</v>
      </c>
      <c r="H200" s="14">
        <v>2.17</v>
      </c>
      <c r="I200" s="109">
        <f t="shared" si="2"/>
        <v>2.17</v>
      </c>
      <c r="J200" s="115"/>
    </row>
    <row r="201" spans="1:10" ht="120">
      <c r="A201" s="114"/>
      <c r="B201" s="107">
        <v>5</v>
      </c>
      <c r="C201" s="10" t="s">
        <v>798</v>
      </c>
      <c r="D201" s="118" t="s">
        <v>25</v>
      </c>
      <c r="E201" s="133" t="s">
        <v>736</v>
      </c>
      <c r="F201" s="134"/>
      <c r="G201" s="11" t="s">
        <v>799</v>
      </c>
      <c r="H201" s="14">
        <v>0.99</v>
      </c>
      <c r="I201" s="109">
        <f t="shared" si="2"/>
        <v>4.95</v>
      </c>
      <c r="J201" s="115"/>
    </row>
    <row r="202" spans="1:10" ht="120">
      <c r="A202" s="114"/>
      <c r="B202" s="107">
        <v>5</v>
      </c>
      <c r="C202" s="10" t="s">
        <v>798</v>
      </c>
      <c r="D202" s="118" t="s">
        <v>26</v>
      </c>
      <c r="E202" s="133" t="s">
        <v>272</v>
      </c>
      <c r="F202" s="134"/>
      <c r="G202" s="11" t="s">
        <v>799</v>
      </c>
      <c r="H202" s="14">
        <v>0.99</v>
      </c>
      <c r="I202" s="109">
        <f t="shared" si="2"/>
        <v>4.95</v>
      </c>
      <c r="J202" s="115"/>
    </row>
    <row r="203" spans="1:10" ht="120">
      <c r="A203" s="114"/>
      <c r="B203" s="107">
        <v>4</v>
      </c>
      <c r="C203" s="10" t="s">
        <v>798</v>
      </c>
      <c r="D203" s="118" t="s">
        <v>26</v>
      </c>
      <c r="E203" s="133" t="s">
        <v>800</v>
      </c>
      <c r="F203" s="134"/>
      <c r="G203" s="11" t="s">
        <v>799</v>
      </c>
      <c r="H203" s="14">
        <v>0.99</v>
      </c>
      <c r="I203" s="109">
        <f t="shared" si="2"/>
        <v>3.96</v>
      </c>
      <c r="J203" s="115"/>
    </row>
    <row r="204" spans="1:10" ht="120">
      <c r="A204" s="114"/>
      <c r="B204" s="107">
        <v>5</v>
      </c>
      <c r="C204" s="10" t="s">
        <v>798</v>
      </c>
      <c r="D204" s="118" t="s">
        <v>26</v>
      </c>
      <c r="E204" s="133" t="s">
        <v>736</v>
      </c>
      <c r="F204" s="134"/>
      <c r="G204" s="11" t="s">
        <v>799</v>
      </c>
      <c r="H204" s="14">
        <v>0.99</v>
      </c>
      <c r="I204" s="109">
        <f t="shared" si="2"/>
        <v>4.95</v>
      </c>
      <c r="J204" s="115"/>
    </row>
    <row r="205" spans="1:10" ht="120">
      <c r="A205" s="114"/>
      <c r="B205" s="107">
        <v>6</v>
      </c>
      <c r="C205" s="10" t="s">
        <v>798</v>
      </c>
      <c r="D205" s="118" t="s">
        <v>27</v>
      </c>
      <c r="E205" s="133" t="s">
        <v>673</v>
      </c>
      <c r="F205" s="134"/>
      <c r="G205" s="11" t="s">
        <v>799</v>
      </c>
      <c r="H205" s="14">
        <v>0.99</v>
      </c>
      <c r="I205" s="109">
        <f t="shared" si="2"/>
        <v>5.9399999999999995</v>
      </c>
      <c r="J205" s="115"/>
    </row>
    <row r="206" spans="1:10" ht="120">
      <c r="A206" s="114"/>
      <c r="B206" s="107">
        <v>4</v>
      </c>
      <c r="C206" s="10" t="s">
        <v>798</v>
      </c>
      <c r="D206" s="118" t="s">
        <v>27</v>
      </c>
      <c r="E206" s="133" t="s">
        <v>272</v>
      </c>
      <c r="F206" s="134"/>
      <c r="G206" s="11" t="s">
        <v>799</v>
      </c>
      <c r="H206" s="14">
        <v>0.99</v>
      </c>
      <c r="I206" s="109">
        <f t="shared" si="2"/>
        <v>3.96</v>
      </c>
      <c r="J206" s="115"/>
    </row>
    <row r="207" spans="1:10" ht="276">
      <c r="A207" s="114"/>
      <c r="B207" s="107">
        <v>1</v>
      </c>
      <c r="C207" s="10" t="s">
        <v>801</v>
      </c>
      <c r="D207" s="118" t="s">
        <v>26</v>
      </c>
      <c r="E207" s="133" t="s">
        <v>210</v>
      </c>
      <c r="F207" s="134"/>
      <c r="G207" s="11" t="s">
        <v>1021</v>
      </c>
      <c r="H207" s="14">
        <v>8.26</v>
      </c>
      <c r="I207" s="109">
        <f t="shared" si="2"/>
        <v>8.26</v>
      </c>
      <c r="J207" s="115"/>
    </row>
    <row r="208" spans="1:10" ht="276">
      <c r="A208" s="114"/>
      <c r="B208" s="107">
        <v>1</v>
      </c>
      <c r="C208" s="10" t="s">
        <v>801</v>
      </c>
      <c r="D208" s="118" t="s">
        <v>26</v>
      </c>
      <c r="E208" s="133" t="s">
        <v>212</v>
      </c>
      <c r="F208" s="134"/>
      <c r="G208" s="11" t="s">
        <v>1021</v>
      </c>
      <c r="H208" s="14">
        <v>8.26</v>
      </c>
      <c r="I208" s="109">
        <f t="shared" si="2"/>
        <v>8.26</v>
      </c>
      <c r="J208" s="115"/>
    </row>
    <row r="209" spans="1:10" ht="276">
      <c r="A209" s="114"/>
      <c r="B209" s="107">
        <v>1</v>
      </c>
      <c r="C209" s="10" t="s">
        <v>801</v>
      </c>
      <c r="D209" s="118" t="s">
        <v>26</v>
      </c>
      <c r="E209" s="133" t="s">
        <v>213</v>
      </c>
      <c r="F209" s="134"/>
      <c r="G209" s="11" t="s">
        <v>1021</v>
      </c>
      <c r="H209" s="14">
        <v>8.26</v>
      </c>
      <c r="I209" s="109">
        <f t="shared" si="2"/>
        <v>8.26</v>
      </c>
      <c r="J209" s="115"/>
    </row>
    <row r="210" spans="1:10" ht="276">
      <c r="A210" s="114"/>
      <c r="B210" s="107">
        <v>1</v>
      </c>
      <c r="C210" s="10" t="s">
        <v>801</v>
      </c>
      <c r="D210" s="118" t="s">
        <v>26</v>
      </c>
      <c r="E210" s="133" t="s">
        <v>265</v>
      </c>
      <c r="F210" s="134"/>
      <c r="G210" s="11" t="s">
        <v>1021</v>
      </c>
      <c r="H210" s="14">
        <v>8.26</v>
      </c>
      <c r="I210" s="109">
        <f t="shared" si="2"/>
        <v>8.26</v>
      </c>
      <c r="J210" s="115"/>
    </row>
    <row r="211" spans="1:10" ht="276">
      <c r="A211" s="114"/>
      <c r="B211" s="107">
        <v>1</v>
      </c>
      <c r="C211" s="10" t="s">
        <v>801</v>
      </c>
      <c r="D211" s="118" t="s">
        <v>26</v>
      </c>
      <c r="E211" s="133" t="s">
        <v>266</v>
      </c>
      <c r="F211" s="134"/>
      <c r="G211" s="11" t="s">
        <v>1021</v>
      </c>
      <c r="H211" s="14">
        <v>8.26</v>
      </c>
      <c r="I211" s="109">
        <f t="shared" si="2"/>
        <v>8.26</v>
      </c>
      <c r="J211" s="115"/>
    </row>
    <row r="212" spans="1:10" ht="276">
      <c r="A212" s="114"/>
      <c r="B212" s="107">
        <v>1</v>
      </c>
      <c r="C212" s="10" t="s">
        <v>801</v>
      </c>
      <c r="D212" s="118" t="s">
        <v>26</v>
      </c>
      <c r="E212" s="133" t="s">
        <v>267</v>
      </c>
      <c r="F212" s="134"/>
      <c r="G212" s="11" t="s">
        <v>1021</v>
      </c>
      <c r="H212" s="14">
        <v>8.26</v>
      </c>
      <c r="I212" s="109">
        <f t="shared" si="2"/>
        <v>8.26</v>
      </c>
      <c r="J212" s="115"/>
    </row>
    <row r="213" spans="1:10" ht="216">
      <c r="A213" s="114"/>
      <c r="B213" s="107">
        <v>1</v>
      </c>
      <c r="C213" s="10" t="s">
        <v>802</v>
      </c>
      <c r="D213" s="118" t="s">
        <v>26</v>
      </c>
      <c r="E213" s="133" t="s">
        <v>107</v>
      </c>
      <c r="F213" s="134"/>
      <c r="G213" s="11" t="s">
        <v>1022</v>
      </c>
      <c r="H213" s="14">
        <v>2.63</v>
      </c>
      <c r="I213" s="109">
        <f t="shared" si="2"/>
        <v>2.63</v>
      </c>
      <c r="J213" s="115"/>
    </row>
    <row r="214" spans="1:10" ht="216">
      <c r="A214" s="114"/>
      <c r="B214" s="107">
        <v>1</v>
      </c>
      <c r="C214" s="10" t="s">
        <v>802</v>
      </c>
      <c r="D214" s="118" t="s">
        <v>26</v>
      </c>
      <c r="E214" s="133" t="s">
        <v>210</v>
      </c>
      <c r="F214" s="134"/>
      <c r="G214" s="11" t="s">
        <v>1022</v>
      </c>
      <c r="H214" s="14">
        <v>2.63</v>
      </c>
      <c r="I214" s="109">
        <f t="shared" ref="I214:I277" si="3">H214*B214</f>
        <v>2.63</v>
      </c>
      <c r="J214" s="115"/>
    </row>
    <row r="215" spans="1:10" ht="216">
      <c r="A215" s="114"/>
      <c r="B215" s="107">
        <v>1</v>
      </c>
      <c r="C215" s="10" t="s">
        <v>802</v>
      </c>
      <c r="D215" s="118" t="s">
        <v>26</v>
      </c>
      <c r="E215" s="133" t="s">
        <v>265</v>
      </c>
      <c r="F215" s="134"/>
      <c r="G215" s="11" t="s">
        <v>1022</v>
      </c>
      <c r="H215" s="14">
        <v>2.63</v>
      </c>
      <c r="I215" s="109">
        <f t="shared" si="3"/>
        <v>2.63</v>
      </c>
      <c r="J215" s="115"/>
    </row>
    <row r="216" spans="1:10" ht="216">
      <c r="A216" s="114"/>
      <c r="B216" s="107">
        <v>1</v>
      </c>
      <c r="C216" s="10" t="s">
        <v>802</v>
      </c>
      <c r="D216" s="118" t="s">
        <v>26</v>
      </c>
      <c r="E216" s="133" t="s">
        <v>266</v>
      </c>
      <c r="F216" s="134"/>
      <c r="G216" s="11" t="s">
        <v>1022</v>
      </c>
      <c r="H216" s="14">
        <v>2.63</v>
      </c>
      <c r="I216" s="109">
        <f t="shared" si="3"/>
        <v>2.63</v>
      </c>
      <c r="J216" s="115"/>
    </row>
    <row r="217" spans="1:10" ht="216">
      <c r="A217" s="114"/>
      <c r="B217" s="107">
        <v>1</v>
      </c>
      <c r="C217" s="10" t="s">
        <v>802</v>
      </c>
      <c r="D217" s="118" t="s">
        <v>26</v>
      </c>
      <c r="E217" s="133" t="s">
        <v>310</v>
      </c>
      <c r="F217" s="134"/>
      <c r="G217" s="11" t="s">
        <v>1022</v>
      </c>
      <c r="H217" s="14">
        <v>2.63</v>
      </c>
      <c r="I217" s="109">
        <f t="shared" si="3"/>
        <v>2.63</v>
      </c>
      <c r="J217" s="115"/>
    </row>
    <row r="218" spans="1:10" ht="216">
      <c r="A218" s="114"/>
      <c r="B218" s="107">
        <v>1</v>
      </c>
      <c r="C218" s="10" t="s">
        <v>802</v>
      </c>
      <c r="D218" s="118" t="s">
        <v>26</v>
      </c>
      <c r="E218" s="133" t="s">
        <v>269</v>
      </c>
      <c r="F218" s="134"/>
      <c r="G218" s="11" t="s">
        <v>1022</v>
      </c>
      <c r="H218" s="14">
        <v>2.63</v>
      </c>
      <c r="I218" s="109">
        <f t="shared" si="3"/>
        <v>2.63</v>
      </c>
      <c r="J218" s="115"/>
    </row>
    <row r="219" spans="1:10" ht="180">
      <c r="A219" s="114"/>
      <c r="B219" s="107">
        <v>2</v>
      </c>
      <c r="C219" s="10" t="s">
        <v>803</v>
      </c>
      <c r="D219" s="118" t="s">
        <v>26</v>
      </c>
      <c r="E219" s="133"/>
      <c r="F219" s="134"/>
      <c r="G219" s="11" t="s">
        <v>804</v>
      </c>
      <c r="H219" s="14">
        <v>5.17</v>
      </c>
      <c r="I219" s="109">
        <f t="shared" si="3"/>
        <v>10.34</v>
      </c>
      <c r="J219" s="115"/>
    </row>
    <row r="220" spans="1:10" ht="180">
      <c r="A220" s="114"/>
      <c r="B220" s="107">
        <v>1</v>
      </c>
      <c r="C220" s="10" t="s">
        <v>805</v>
      </c>
      <c r="D220" s="118" t="s">
        <v>26</v>
      </c>
      <c r="E220" s="133" t="s">
        <v>107</v>
      </c>
      <c r="F220" s="134"/>
      <c r="G220" s="11" t="s">
        <v>806</v>
      </c>
      <c r="H220" s="14">
        <v>3.83</v>
      </c>
      <c r="I220" s="109">
        <f t="shared" si="3"/>
        <v>3.83</v>
      </c>
      <c r="J220" s="115"/>
    </row>
    <row r="221" spans="1:10" ht="180">
      <c r="A221" s="114"/>
      <c r="B221" s="107">
        <v>1</v>
      </c>
      <c r="C221" s="10" t="s">
        <v>805</v>
      </c>
      <c r="D221" s="118" t="s">
        <v>26</v>
      </c>
      <c r="E221" s="133" t="s">
        <v>210</v>
      </c>
      <c r="F221" s="134"/>
      <c r="G221" s="11" t="s">
        <v>806</v>
      </c>
      <c r="H221" s="14">
        <v>3.83</v>
      </c>
      <c r="I221" s="109">
        <f t="shared" si="3"/>
        <v>3.83</v>
      </c>
      <c r="J221" s="115"/>
    </row>
    <row r="222" spans="1:10" ht="180">
      <c r="A222" s="114"/>
      <c r="B222" s="107">
        <v>1</v>
      </c>
      <c r="C222" s="10" t="s">
        <v>805</v>
      </c>
      <c r="D222" s="118" t="s">
        <v>26</v>
      </c>
      <c r="E222" s="133" t="s">
        <v>212</v>
      </c>
      <c r="F222" s="134"/>
      <c r="G222" s="11" t="s">
        <v>806</v>
      </c>
      <c r="H222" s="14">
        <v>3.83</v>
      </c>
      <c r="I222" s="109">
        <f t="shared" si="3"/>
        <v>3.83</v>
      </c>
      <c r="J222" s="115"/>
    </row>
    <row r="223" spans="1:10" ht="180">
      <c r="A223" s="114"/>
      <c r="B223" s="107">
        <v>1</v>
      </c>
      <c r="C223" s="10" t="s">
        <v>805</v>
      </c>
      <c r="D223" s="118" t="s">
        <v>26</v>
      </c>
      <c r="E223" s="133" t="s">
        <v>213</v>
      </c>
      <c r="F223" s="134"/>
      <c r="G223" s="11" t="s">
        <v>806</v>
      </c>
      <c r="H223" s="14">
        <v>3.83</v>
      </c>
      <c r="I223" s="109">
        <f t="shared" si="3"/>
        <v>3.83</v>
      </c>
      <c r="J223" s="115"/>
    </row>
    <row r="224" spans="1:10" ht="180">
      <c r="A224" s="114"/>
      <c r="B224" s="107">
        <v>1</v>
      </c>
      <c r="C224" s="10" t="s">
        <v>805</v>
      </c>
      <c r="D224" s="118" t="s">
        <v>26</v>
      </c>
      <c r="E224" s="133" t="s">
        <v>265</v>
      </c>
      <c r="F224" s="134"/>
      <c r="G224" s="11" t="s">
        <v>806</v>
      </c>
      <c r="H224" s="14">
        <v>3.83</v>
      </c>
      <c r="I224" s="109">
        <f t="shared" si="3"/>
        <v>3.83</v>
      </c>
      <c r="J224" s="115"/>
    </row>
    <row r="225" spans="1:10" ht="180">
      <c r="A225" s="114"/>
      <c r="B225" s="107">
        <v>1</v>
      </c>
      <c r="C225" s="10" t="s">
        <v>805</v>
      </c>
      <c r="D225" s="118" t="s">
        <v>26</v>
      </c>
      <c r="E225" s="133" t="s">
        <v>266</v>
      </c>
      <c r="F225" s="134"/>
      <c r="G225" s="11" t="s">
        <v>806</v>
      </c>
      <c r="H225" s="14">
        <v>3.83</v>
      </c>
      <c r="I225" s="109">
        <f t="shared" si="3"/>
        <v>3.83</v>
      </c>
      <c r="J225" s="115"/>
    </row>
    <row r="226" spans="1:10" ht="108">
      <c r="A226" s="114"/>
      <c r="B226" s="107">
        <v>2</v>
      </c>
      <c r="C226" s="10" t="s">
        <v>807</v>
      </c>
      <c r="D226" s="118" t="s">
        <v>26</v>
      </c>
      <c r="E226" s="133"/>
      <c r="F226" s="134"/>
      <c r="G226" s="11" t="s">
        <v>808</v>
      </c>
      <c r="H226" s="14">
        <v>3.25</v>
      </c>
      <c r="I226" s="109">
        <f t="shared" si="3"/>
        <v>6.5</v>
      </c>
      <c r="J226" s="115"/>
    </row>
    <row r="227" spans="1:10" ht="264">
      <c r="A227" s="114"/>
      <c r="B227" s="107">
        <v>1</v>
      </c>
      <c r="C227" s="10" t="s">
        <v>809</v>
      </c>
      <c r="D227" s="118" t="s">
        <v>25</v>
      </c>
      <c r="E227" s="133" t="s">
        <v>210</v>
      </c>
      <c r="F227" s="134"/>
      <c r="G227" s="11" t="s">
        <v>810</v>
      </c>
      <c r="H227" s="14">
        <v>6.87</v>
      </c>
      <c r="I227" s="109">
        <f t="shared" si="3"/>
        <v>6.87</v>
      </c>
      <c r="J227" s="115"/>
    </row>
    <row r="228" spans="1:10" ht="264">
      <c r="A228" s="114"/>
      <c r="B228" s="107">
        <v>1</v>
      </c>
      <c r="C228" s="10" t="s">
        <v>809</v>
      </c>
      <c r="D228" s="118" t="s">
        <v>25</v>
      </c>
      <c r="E228" s="133" t="s">
        <v>213</v>
      </c>
      <c r="F228" s="134"/>
      <c r="G228" s="11" t="s">
        <v>810</v>
      </c>
      <c r="H228" s="14">
        <v>6.87</v>
      </c>
      <c r="I228" s="109">
        <f t="shared" si="3"/>
        <v>6.87</v>
      </c>
      <c r="J228" s="115"/>
    </row>
    <row r="229" spans="1:10" ht="264">
      <c r="A229" s="114"/>
      <c r="B229" s="107">
        <v>1</v>
      </c>
      <c r="C229" s="10" t="s">
        <v>809</v>
      </c>
      <c r="D229" s="118" t="s">
        <v>25</v>
      </c>
      <c r="E229" s="133" t="s">
        <v>265</v>
      </c>
      <c r="F229" s="134"/>
      <c r="G229" s="11" t="s">
        <v>810</v>
      </c>
      <c r="H229" s="14">
        <v>6.87</v>
      </c>
      <c r="I229" s="109">
        <f t="shared" si="3"/>
        <v>6.87</v>
      </c>
      <c r="J229" s="115"/>
    </row>
    <row r="230" spans="1:10" ht="264">
      <c r="A230" s="114"/>
      <c r="B230" s="107">
        <v>1</v>
      </c>
      <c r="C230" s="10" t="s">
        <v>809</v>
      </c>
      <c r="D230" s="118" t="s">
        <v>25</v>
      </c>
      <c r="E230" s="133" t="s">
        <v>266</v>
      </c>
      <c r="F230" s="134"/>
      <c r="G230" s="11" t="s">
        <v>810</v>
      </c>
      <c r="H230" s="14">
        <v>6.87</v>
      </c>
      <c r="I230" s="109">
        <f t="shared" si="3"/>
        <v>6.87</v>
      </c>
      <c r="J230" s="115"/>
    </row>
    <row r="231" spans="1:10" ht="204">
      <c r="A231" s="114"/>
      <c r="B231" s="107">
        <v>1</v>
      </c>
      <c r="C231" s="10" t="s">
        <v>811</v>
      </c>
      <c r="D231" s="118" t="s">
        <v>26</v>
      </c>
      <c r="E231" s="133" t="s">
        <v>348</v>
      </c>
      <c r="F231" s="134"/>
      <c r="G231" s="11" t="s">
        <v>812</v>
      </c>
      <c r="H231" s="14">
        <v>6.82</v>
      </c>
      <c r="I231" s="109">
        <f t="shared" si="3"/>
        <v>6.82</v>
      </c>
      <c r="J231" s="115"/>
    </row>
    <row r="232" spans="1:10" ht="252">
      <c r="A232" s="114"/>
      <c r="B232" s="107">
        <v>2</v>
      </c>
      <c r="C232" s="10" t="s">
        <v>813</v>
      </c>
      <c r="D232" s="118" t="s">
        <v>26</v>
      </c>
      <c r="E232" s="133" t="s">
        <v>239</v>
      </c>
      <c r="F232" s="134"/>
      <c r="G232" s="11" t="s">
        <v>814</v>
      </c>
      <c r="H232" s="14">
        <v>4.5999999999999996</v>
      </c>
      <c r="I232" s="109">
        <f t="shared" si="3"/>
        <v>9.1999999999999993</v>
      </c>
      <c r="J232" s="115"/>
    </row>
    <row r="233" spans="1:10" ht="252">
      <c r="A233" s="114"/>
      <c r="B233" s="107">
        <v>1</v>
      </c>
      <c r="C233" s="10" t="s">
        <v>813</v>
      </c>
      <c r="D233" s="118" t="s">
        <v>26</v>
      </c>
      <c r="E233" s="133" t="s">
        <v>348</v>
      </c>
      <c r="F233" s="134"/>
      <c r="G233" s="11" t="s">
        <v>814</v>
      </c>
      <c r="H233" s="14">
        <v>4.5999999999999996</v>
      </c>
      <c r="I233" s="109">
        <f t="shared" si="3"/>
        <v>4.5999999999999996</v>
      </c>
      <c r="J233" s="115"/>
    </row>
    <row r="234" spans="1:10" ht="252">
      <c r="A234" s="114"/>
      <c r="B234" s="107">
        <v>1</v>
      </c>
      <c r="C234" s="10" t="s">
        <v>813</v>
      </c>
      <c r="D234" s="118" t="s">
        <v>26</v>
      </c>
      <c r="E234" s="133" t="s">
        <v>528</v>
      </c>
      <c r="F234" s="134"/>
      <c r="G234" s="11" t="s">
        <v>814</v>
      </c>
      <c r="H234" s="14">
        <v>4.5999999999999996</v>
      </c>
      <c r="I234" s="109">
        <f t="shared" si="3"/>
        <v>4.5999999999999996</v>
      </c>
      <c r="J234" s="115"/>
    </row>
    <row r="235" spans="1:10" ht="336">
      <c r="A235" s="114"/>
      <c r="B235" s="107">
        <v>2</v>
      </c>
      <c r="C235" s="10" t="s">
        <v>815</v>
      </c>
      <c r="D235" s="118" t="s">
        <v>26</v>
      </c>
      <c r="E235" s="133" t="s">
        <v>816</v>
      </c>
      <c r="F235" s="134"/>
      <c r="G235" s="11" t="s">
        <v>817</v>
      </c>
      <c r="H235" s="14">
        <v>4.57</v>
      </c>
      <c r="I235" s="109">
        <f t="shared" si="3"/>
        <v>9.14</v>
      </c>
      <c r="J235" s="115"/>
    </row>
    <row r="236" spans="1:10" ht="336">
      <c r="A236" s="114"/>
      <c r="B236" s="107">
        <v>2</v>
      </c>
      <c r="C236" s="10" t="s">
        <v>818</v>
      </c>
      <c r="D236" s="118" t="s">
        <v>26</v>
      </c>
      <c r="E236" s="133" t="s">
        <v>314</v>
      </c>
      <c r="F236" s="134"/>
      <c r="G236" s="11" t="s">
        <v>819</v>
      </c>
      <c r="H236" s="14">
        <v>4.5999999999999996</v>
      </c>
      <c r="I236" s="109">
        <f t="shared" si="3"/>
        <v>9.1999999999999993</v>
      </c>
      <c r="J236" s="115"/>
    </row>
    <row r="237" spans="1:10" ht="144">
      <c r="A237" s="114"/>
      <c r="B237" s="107">
        <v>10</v>
      </c>
      <c r="C237" s="10" t="s">
        <v>820</v>
      </c>
      <c r="D237" s="118" t="s">
        <v>107</v>
      </c>
      <c r="E237" s="133"/>
      <c r="F237" s="134"/>
      <c r="G237" s="11" t="s">
        <v>821</v>
      </c>
      <c r="H237" s="14">
        <v>2.85</v>
      </c>
      <c r="I237" s="109">
        <f t="shared" si="3"/>
        <v>28.5</v>
      </c>
      <c r="J237" s="115"/>
    </row>
    <row r="238" spans="1:10" ht="144">
      <c r="A238" s="114"/>
      <c r="B238" s="107">
        <v>10</v>
      </c>
      <c r="C238" s="10" t="s">
        <v>820</v>
      </c>
      <c r="D238" s="118" t="s">
        <v>210</v>
      </c>
      <c r="E238" s="133"/>
      <c r="F238" s="134"/>
      <c r="G238" s="11" t="s">
        <v>821</v>
      </c>
      <c r="H238" s="14">
        <v>2.85</v>
      </c>
      <c r="I238" s="109">
        <f t="shared" si="3"/>
        <v>28.5</v>
      </c>
      <c r="J238" s="115"/>
    </row>
    <row r="239" spans="1:10" ht="144">
      <c r="A239" s="114"/>
      <c r="B239" s="107">
        <v>5</v>
      </c>
      <c r="C239" s="10" t="s">
        <v>820</v>
      </c>
      <c r="D239" s="118" t="s">
        <v>213</v>
      </c>
      <c r="E239" s="133"/>
      <c r="F239" s="134"/>
      <c r="G239" s="11" t="s">
        <v>821</v>
      </c>
      <c r="H239" s="14">
        <v>2.85</v>
      </c>
      <c r="I239" s="109">
        <f t="shared" si="3"/>
        <v>14.25</v>
      </c>
      <c r="J239" s="115"/>
    </row>
    <row r="240" spans="1:10" ht="144">
      <c r="A240" s="114"/>
      <c r="B240" s="107">
        <v>5</v>
      </c>
      <c r="C240" s="10" t="s">
        <v>820</v>
      </c>
      <c r="D240" s="118" t="s">
        <v>214</v>
      </c>
      <c r="E240" s="133"/>
      <c r="F240" s="134"/>
      <c r="G240" s="11" t="s">
        <v>821</v>
      </c>
      <c r="H240" s="14">
        <v>2.85</v>
      </c>
      <c r="I240" s="109">
        <f t="shared" si="3"/>
        <v>14.25</v>
      </c>
      <c r="J240" s="115"/>
    </row>
    <row r="241" spans="1:10" ht="96">
      <c r="A241" s="114"/>
      <c r="B241" s="107">
        <v>2</v>
      </c>
      <c r="C241" s="10" t="s">
        <v>822</v>
      </c>
      <c r="D241" s="118" t="s">
        <v>823</v>
      </c>
      <c r="E241" s="133"/>
      <c r="F241" s="134"/>
      <c r="G241" s="11" t="s">
        <v>824</v>
      </c>
      <c r="H241" s="14">
        <v>1.42</v>
      </c>
      <c r="I241" s="109">
        <f t="shared" si="3"/>
        <v>2.84</v>
      </c>
      <c r="J241" s="115"/>
    </row>
    <row r="242" spans="1:10" ht="96">
      <c r="A242" s="114"/>
      <c r="B242" s="107">
        <v>2</v>
      </c>
      <c r="C242" s="10" t="s">
        <v>822</v>
      </c>
      <c r="D242" s="118" t="s">
        <v>723</v>
      </c>
      <c r="E242" s="133"/>
      <c r="F242" s="134"/>
      <c r="G242" s="11" t="s">
        <v>824</v>
      </c>
      <c r="H242" s="14">
        <v>1.58</v>
      </c>
      <c r="I242" s="109">
        <f t="shared" si="3"/>
        <v>3.16</v>
      </c>
      <c r="J242" s="115"/>
    </row>
    <row r="243" spans="1:10" ht="96">
      <c r="A243" s="114"/>
      <c r="B243" s="107">
        <v>2</v>
      </c>
      <c r="C243" s="10" t="s">
        <v>822</v>
      </c>
      <c r="D243" s="118" t="s">
        <v>726</v>
      </c>
      <c r="E243" s="133"/>
      <c r="F243" s="134"/>
      <c r="G243" s="11" t="s">
        <v>824</v>
      </c>
      <c r="H243" s="14">
        <v>2.2599999999999998</v>
      </c>
      <c r="I243" s="109">
        <f t="shared" si="3"/>
        <v>4.5199999999999996</v>
      </c>
      <c r="J243" s="115"/>
    </row>
    <row r="244" spans="1:10" ht="96">
      <c r="A244" s="114"/>
      <c r="B244" s="107">
        <v>2</v>
      </c>
      <c r="C244" s="10" t="s">
        <v>822</v>
      </c>
      <c r="D244" s="118" t="s">
        <v>773</v>
      </c>
      <c r="E244" s="133"/>
      <c r="F244" s="134"/>
      <c r="G244" s="11" t="s">
        <v>824</v>
      </c>
      <c r="H244" s="14">
        <v>5.46</v>
      </c>
      <c r="I244" s="109">
        <f t="shared" si="3"/>
        <v>10.92</v>
      </c>
      <c r="J244" s="115"/>
    </row>
    <row r="245" spans="1:10" ht="252">
      <c r="A245" s="114"/>
      <c r="B245" s="107">
        <v>2</v>
      </c>
      <c r="C245" s="10" t="s">
        <v>825</v>
      </c>
      <c r="D245" s="118" t="s">
        <v>27</v>
      </c>
      <c r="E245" s="133" t="s">
        <v>107</v>
      </c>
      <c r="F245" s="134"/>
      <c r="G245" s="11" t="s">
        <v>1023</v>
      </c>
      <c r="H245" s="14">
        <v>5.12</v>
      </c>
      <c r="I245" s="109">
        <f t="shared" si="3"/>
        <v>10.24</v>
      </c>
      <c r="J245" s="115"/>
    </row>
    <row r="246" spans="1:10" ht="252">
      <c r="A246" s="114"/>
      <c r="B246" s="107">
        <v>2</v>
      </c>
      <c r="C246" s="10" t="s">
        <v>825</v>
      </c>
      <c r="D246" s="118" t="s">
        <v>27</v>
      </c>
      <c r="E246" s="133" t="s">
        <v>212</v>
      </c>
      <c r="F246" s="134"/>
      <c r="G246" s="11" t="s">
        <v>1023</v>
      </c>
      <c r="H246" s="14">
        <v>5.12</v>
      </c>
      <c r="I246" s="109">
        <f t="shared" si="3"/>
        <v>10.24</v>
      </c>
      <c r="J246" s="115"/>
    </row>
    <row r="247" spans="1:10" ht="252">
      <c r="A247" s="114"/>
      <c r="B247" s="107">
        <v>2</v>
      </c>
      <c r="C247" s="10" t="s">
        <v>825</v>
      </c>
      <c r="D247" s="118" t="s">
        <v>27</v>
      </c>
      <c r="E247" s="133" t="s">
        <v>213</v>
      </c>
      <c r="F247" s="134"/>
      <c r="G247" s="11" t="s">
        <v>1023</v>
      </c>
      <c r="H247" s="14">
        <v>5.12</v>
      </c>
      <c r="I247" s="109">
        <f t="shared" si="3"/>
        <v>10.24</v>
      </c>
      <c r="J247" s="115"/>
    </row>
    <row r="248" spans="1:10" ht="252">
      <c r="A248" s="114"/>
      <c r="B248" s="107">
        <v>2</v>
      </c>
      <c r="C248" s="10" t="s">
        <v>825</v>
      </c>
      <c r="D248" s="118" t="s">
        <v>27</v>
      </c>
      <c r="E248" s="133" t="s">
        <v>263</v>
      </c>
      <c r="F248" s="134"/>
      <c r="G248" s="11" t="s">
        <v>1023</v>
      </c>
      <c r="H248" s="14">
        <v>5.12</v>
      </c>
      <c r="I248" s="109">
        <f t="shared" si="3"/>
        <v>10.24</v>
      </c>
      <c r="J248" s="115"/>
    </row>
    <row r="249" spans="1:10" ht="252">
      <c r="A249" s="114"/>
      <c r="B249" s="107">
        <v>2</v>
      </c>
      <c r="C249" s="10" t="s">
        <v>825</v>
      </c>
      <c r="D249" s="118" t="s">
        <v>27</v>
      </c>
      <c r="E249" s="133" t="s">
        <v>214</v>
      </c>
      <c r="F249" s="134"/>
      <c r="G249" s="11" t="s">
        <v>1023</v>
      </c>
      <c r="H249" s="14">
        <v>5.12</v>
      </c>
      <c r="I249" s="109">
        <f t="shared" si="3"/>
        <v>10.24</v>
      </c>
      <c r="J249" s="115"/>
    </row>
    <row r="250" spans="1:10" ht="252">
      <c r="A250" s="114"/>
      <c r="B250" s="107">
        <v>2</v>
      </c>
      <c r="C250" s="10" t="s">
        <v>825</v>
      </c>
      <c r="D250" s="118" t="s">
        <v>27</v>
      </c>
      <c r="E250" s="133" t="s">
        <v>265</v>
      </c>
      <c r="F250" s="134"/>
      <c r="G250" s="11" t="s">
        <v>1023</v>
      </c>
      <c r="H250" s="14">
        <v>5.12</v>
      </c>
      <c r="I250" s="109">
        <f t="shared" si="3"/>
        <v>10.24</v>
      </c>
      <c r="J250" s="115"/>
    </row>
    <row r="251" spans="1:10" ht="252">
      <c r="A251" s="114"/>
      <c r="B251" s="107">
        <v>2</v>
      </c>
      <c r="C251" s="10" t="s">
        <v>825</v>
      </c>
      <c r="D251" s="118" t="s">
        <v>27</v>
      </c>
      <c r="E251" s="133" t="s">
        <v>266</v>
      </c>
      <c r="F251" s="134"/>
      <c r="G251" s="11" t="s">
        <v>1023</v>
      </c>
      <c r="H251" s="14">
        <v>5.12</v>
      </c>
      <c r="I251" s="109">
        <f t="shared" si="3"/>
        <v>10.24</v>
      </c>
      <c r="J251" s="115"/>
    </row>
    <row r="252" spans="1:10" ht="252">
      <c r="A252" s="114"/>
      <c r="B252" s="107">
        <v>2</v>
      </c>
      <c r="C252" s="10" t="s">
        <v>825</v>
      </c>
      <c r="D252" s="118" t="s">
        <v>27</v>
      </c>
      <c r="E252" s="133" t="s">
        <v>310</v>
      </c>
      <c r="F252" s="134"/>
      <c r="G252" s="11" t="s">
        <v>1023</v>
      </c>
      <c r="H252" s="14">
        <v>5.12</v>
      </c>
      <c r="I252" s="109">
        <f t="shared" si="3"/>
        <v>10.24</v>
      </c>
      <c r="J252" s="115"/>
    </row>
    <row r="253" spans="1:10" ht="252">
      <c r="A253" s="114"/>
      <c r="B253" s="107">
        <v>2</v>
      </c>
      <c r="C253" s="10" t="s">
        <v>825</v>
      </c>
      <c r="D253" s="118" t="s">
        <v>27</v>
      </c>
      <c r="E253" s="133" t="s">
        <v>269</v>
      </c>
      <c r="F253" s="134"/>
      <c r="G253" s="11" t="s">
        <v>1023</v>
      </c>
      <c r="H253" s="14">
        <v>5.12</v>
      </c>
      <c r="I253" s="109">
        <f t="shared" si="3"/>
        <v>10.24</v>
      </c>
      <c r="J253" s="115"/>
    </row>
    <row r="254" spans="1:10" ht="252">
      <c r="A254" s="114"/>
      <c r="B254" s="107">
        <v>2</v>
      </c>
      <c r="C254" s="10" t="s">
        <v>825</v>
      </c>
      <c r="D254" s="118" t="s">
        <v>28</v>
      </c>
      <c r="E254" s="133" t="s">
        <v>107</v>
      </c>
      <c r="F254" s="134"/>
      <c r="G254" s="11" t="s">
        <v>1023</v>
      </c>
      <c r="H254" s="14">
        <v>5.12</v>
      </c>
      <c r="I254" s="109">
        <f t="shared" si="3"/>
        <v>10.24</v>
      </c>
      <c r="J254" s="115"/>
    </row>
    <row r="255" spans="1:10" ht="252">
      <c r="A255" s="114"/>
      <c r="B255" s="107">
        <v>2</v>
      </c>
      <c r="C255" s="10" t="s">
        <v>825</v>
      </c>
      <c r="D255" s="118" t="s">
        <v>28</v>
      </c>
      <c r="E255" s="133" t="s">
        <v>210</v>
      </c>
      <c r="F255" s="134"/>
      <c r="G255" s="11" t="s">
        <v>1023</v>
      </c>
      <c r="H255" s="14">
        <v>5.12</v>
      </c>
      <c r="I255" s="109">
        <f t="shared" si="3"/>
        <v>10.24</v>
      </c>
      <c r="J255" s="115"/>
    </row>
    <row r="256" spans="1:10" ht="252">
      <c r="A256" s="114"/>
      <c r="B256" s="107">
        <v>2</v>
      </c>
      <c r="C256" s="10" t="s">
        <v>825</v>
      </c>
      <c r="D256" s="118" t="s">
        <v>28</v>
      </c>
      <c r="E256" s="133" t="s">
        <v>212</v>
      </c>
      <c r="F256" s="134"/>
      <c r="G256" s="11" t="s">
        <v>1023</v>
      </c>
      <c r="H256" s="14">
        <v>5.12</v>
      </c>
      <c r="I256" s="109">
        <f t="shared" si="3"/>
        <v>10.24</v>
      </c>
      <c r="J256" s="115"/>
    </row>
    <row r="257" spans="1:10" ht="252">
      <c r="A257" s="114"/>
      <c r="B257" s="107">
        <v>2</v>
      </c>
      <c r="C257" s="10" t="s">
        <v>825</v>
      </c>
      <c r="D257" s="118" t="s">
        <v>28</v>
      </c>
      <c r="E257" s="133" t="s">
        <v>269</v>
      </c>
      <c r="F257" s="134"/>
      <c r="G257" s="11" t="s">
        <v>1023</v>
      </c>
      <c r="H257" s="14">
        <v>5.12</v>
      </c>
      <c r="I257" s="109">
        <f t="shared" si="3"/>
        <v>10.24</v>
      </c>
      <c r="J257" s="115"/>
    </row>
    <row r="258" spans="1:10" ht="252">
      <c r="A258" s="114"/>
      <c r="B258" s="107">
        <v>2</v>
      </c>
      <c r="C258" s="10" t="s">
        <v>825</v>
      </c>
      <c r="D258" s="118" t="s">
        <v>29</v>
      </c>
      <c r="E258" s="133" t="s">
        <v>210</v>
      </c>
      <c r="F258" s="134"/>
      <c r="G258" s="11" t="s">
        <v>1023</v>
      </c>
      <c r="H258" s="14">
        <v>5.12</v>
      </c>
      <c r="I258" s="109">
        <f t="shared" si="3"/>
        <v>10.24</v>
      </c>
      <c r="J258" s="115"/>
    </row>
    <row r="259" spans="1:10" ht="252">
      <c r="A259" s="114"/>
      <c r="B259" s="107">
        <v>2</v>
      </c>
      <c r="C259" s="10" t="s">
        <v>825</v>
      </c>
      <c r="D259" s="118" t="s">
        <v>29</v>
      </c>
      <c r="E259" s="133" t="s">
        <v>212</v>
      </c>
      <c r="F259" s="134"/>
      <c r="G259" s="11" t="s">
        <v>1023</v>
      </c>
      <c r="H259" s="14">
        <v>5.12</v>
      </c>
      <c r="I259" s="109">
        <f t="shared" si="3"/>
        <v>10.24</v>
      </c>
      <c r="J259" s="115"/>
    </row>
    <row r="260" spans="1:10" ht="252">
      <c r="A260" s="114"/>
      <c r="B260" s="107">
        <v>2</v>
      </c>
      <c r="C260" s="10" t="s">
        <v>825</v>
      </c>
      <c r="D260" s="118" t="s">
        <v>29</v>
      </c>
      <c r="E260" s="133" t="s">
        <v>310</v>
      </c>
      <c r="F260" s="134"/>
      <c r="G260" s="11" t="s">
        <v>1023</v>
      </c>
      <c r="H260" s="14">
        <v>5.12</v>
      </c>
      <c r="I260" s="109">
        <f t="shared" si="3"/>
        <v>10.24</v>
      </c>
      <c r="J260" s="115"/>
    </row>
    <row r="261" spans="1:10" ht="252">
      <c r="A261" s="114"/>
      <c r="B261" s="107">
        <v>2</v>
      </c>
      <c r="C261" s="10" t="s">
        <v>825</v>
      </c>
      <c r="D261" s="118" t="s">
        <v>29</v>
      </c>
      <c r="E261" s="133" t="s">
        <v>269</v>
      </c>
      <c r="F261" s="134"/>
      <c r="G261" s="11" t="s">
        <v>1023</v>
      </c>
      <c r="H261" s="14">
        <v>5.12</v>
      </c>
      <c r="I261" s="109">
        <f t="shared" si="3"/>
        <v>10.24</v>
      </c>
      <c r="J261" s="115"/>
    </row>
    <row r="262" spans="1:10" ht="144">
      <c r="A262" s="114"/>
      <c r="B262" s="107">
        <v>1</v>
      </c>
      <c r="C262" s="10" t="s">
        <v>826</v>
      </c>
      <c r="D262" s="118" t="s">
        <v>27</v>
      </c>
      <c r="E262" s="133" t="s">
        <v>484</v>
      </c>
      <c r="F262" s="134"/>
      <c r="G262" s="11" t="s">
        <v>827</v>
      </c>
      <c r="H262" s="14">
        <v>11.53</v>
      </c>
      <c r="I262" s="109">
        <f t="shared" si="3"/>
        <v>11.53</v>
      </c>
      <c r="J262" s="115"/>
    </row>
    <row r="263" spans="1:10" ht="144">
      <c r="A263" s="114"/>
      <c r="B263" s="107">
        <v>1</v>
      </c>
      <c r="C263" s="10" t="s">
        <v>826</v>
      </c>
      <c r="D263" s="118" t="s">
        <v>27</v>
      </c>
      <c r="E263" s="133" t="s">
        <v>828</v>
      </c>
      <c r="F263" s="134"/>
      <c r="G263" s="11" t="s">
        <v>827</v>
      </c>
      <c r="H263" s="14">
        <v>11.53</v>
      </c>
      <c r="I263" s="109">
        <f t="shared" si="3"/>
        <v>11.53</v>
      </c>
      <c r="J263" s="115"/>
    </row>
    <row r="264" spans="1:10" ht="144">
      <c r="A264" s="114"/>
      <c r="B264" s="107">
        <v>1</v>
      </c>
      <c r="C264" s="10" t="s">
        <v>826</v>
      </c>
      <c r="D264" s="118" t="s">
        <v>27</v>
      </c>
      <c r="E264" s="133" t="s">
        <v>829</v>
      </c>
      <c r="F264" s="134"/>
      <c r="G264" s="11" t="s">
        <v>827</v>
      </c>
      <c r="H264" s="14">
        <v>11.53</v>
      </c>
      <c r="I264" s="109">
        <f t="shared" si="3"/>
        <v>11.53</v>
      </c>
      <c r="J264" s="115"/>
    </row>
    <row r="265" spans="1:10" ht="144">
      <c r="A265" s="114"/>
      <c r="B265" s="107">
        <v>1</v>
      </c>
      <c r="C265" s="10" t="s">
        <v>826</v>
      </c>
      <c r="D265" s="118" t="s">
        <v>28</v>
      </c>
      <c r="E265" s="133" t="s">
        <v>110</v>
      </c>
      <c r="F265" s="134"/>
      <c r="G265" s="11" t="s">
        <v>827</v>
      </c>
      <c r="H265" s="14">
        <v>11.53</v>
      </c>
      <c r="I265" s="109">
        <f t="shared" si="3"/>
        <v>11.53</v>
      </c>
      <c r="J265" s="115"/>
    </row>
    <row r="266" spans="1:10" ht="144">
      <c r="A266" s="114"/>
      <c r="B266" s="107">
        <v>2</v>
      </c>
      <c r="C266" s="10" t="s">
        <v>826</v>
      </c>
      <c r="D266" s="118" t="s">
        <v>28</v>
      </c>
      <c r="E266" s="133" t="s">
        <v>828</v>
      </c>
      <c r="F266" s="134"/>
      <c r="G266" s="11" t="s">
        <v>827</v>
      </c>
      <c r="H266" s="14">
        <v>11.53</v>
      </c>
      <c r="I266" s="109">
        <f t="shared" si="3"/>
        <v>23.06</v>
      </c>
      <c r="J266" s="115"/>
    </row>
    <row r="267" spans="1:10" ht="144">
      <c r="A267" s="114"/>
      <c r="B267" s="107">
        <v>1</v>
      </c>
      <c r="C267" s="10" t="s">
        <v>826</v>
      </c>
      <c r="D267" s="118" t="s">
        <v>29</v>
      </c>
      <c r="E267" s="133" t="s">
        <v>484</v>
      </c>
      <c r="F267" s="134"/>
      <c r="G267" s="11" t="s">
        <v>827</v>
      </c>
      <c r="H267" s="14">
        <v>11.53</v>
      </c>
      <c r="I267" s="109">
        <f t="shared" si="3"/>
        <v>11.53</v>
      </c>
      <c r="J267" s="115"/>
    </row>
    <row r="268" spans="1:10" ht="192">
      <c r="A268" s="114"/>
      <c r="B268" s="107">
        <v>2</v>
      </c>
      <c r="C268" s="10" t="s">
        <v>830</v>
      </c>
      <c r="D268" s="118" t="s">
        <v>27</v>
      </c>
      <c r="E268" s="133"/>
      <c r="F268" s="134"/>
      <c r="G268" s="11" t="s">
        <v>831</v>
      </c>
      <c r="H268" s="14">
        <v>2.56</v>
      </c>
      <c r="I268" s="109">
        <f t="shared" si="3"/>
        <v>5.12</v>
      </c>
      <c r="J268" s="115"/>
    </row>
    <row r="269" spans="1:10" ht="228">
      <c r="A269" s="114"/>
      <c r="B269" s="107">
        <v>2</v>
      </c>
      <c r="C269" s="10" t="s">
        <v>832</v>
      </c>
      <c r="D269" s="118" t="s">
        <v>27</v>
      </c>
      <c r="E269" s="133" t="s">
        <v>107</v>
      </c>
      <c r="F269" s="134"/>
      <c r="G269" s="11" t="s">
        <v>833</v>
      </c>
      <c r="H269" s="14">
        <v>3.79</v>
      </c>
      <c r="I269" s="109">
        <f t="shared" si="3"/>
        <v>7.58</v>
      </c>
      <c r="J269" s="115"/>
    </row>
    <row r="270" spans="1:10" ht="228">
      <c r="A270" s="114"/>
      <c r="B270" s="107">
        <v>2</v>
      </c>
      <c r="C270" s="10" t="s">
        <v>832</v>
      </c>
      <c r="D270" s="118" t="s">
        <v>27</v>
      </c>
      <c r="E270" s="133" t="s">
        <v>210</v>
      </c>
      <c r="F270" s="134"/>
      <c r="G270" s="11" t="s">
        <v>833</v>
      </c>
      <c r="H270" s="14">
        <v>3.79</v>
      </c>
      <c r="I270" s="109">
        <f t="shared" si="3"/>
        <v>7.58</v>
      </c>
      <c r="J270" s="115"/>
    </row>
    <row r="271" spans="1:10" ht="228">
      <c r="A271" s="114"/>
      <c r="B271" s="107">
        <v>2</v>
      </c>
      <c r="C271" s="10" t="s">
        <v>832</v>
      </c>
      <c r="D271" s="118" t="s">
        <v>28</v>
      </c>
      <c r="E271" s="133" t="s">
        <v>107</v>
      </c>
      <c r="F271" s="134"/>
      <c r="G271" s="11" t="s">
        <v>833</v>
      </c>
      <c r="H271" s="14">
        <v>3.79</v>
      </c>
      <c r="I271" s="109">
        <f t="shared" si="3"/>
        <v>7.58</v>
      </c>
      <c r="J271" s="115"/>
    </row>
    <row r="272" spans="1:10" ht="228">
      <c r="A272" s="114"/>
      <c r="B272" s="107">
        <v>2</v>
      </c>
      <c r="C272" s="10" t="s">
        <v>832</v>
      </c>
      <c r="D272" s="118" t="s">
        <v>28</v>
      </c>
      <c r="E272" s="133" t="s">
        <v>210</v>
      </c>
      <c r="F272" s="134"/>
      <c r="G272" s="11" t="s">
        <v>833</v>
      </c>
      <c r="H272" s="14">
        <v>3.79</v>
      </c>
      <c r="I272" s="109">
        <f t="shared" si="3"/>
        <v>7.58</v>
      </c>
      <c r="J272" s="115"/>
    </row>
    <row r="273" spans="1:10" ht="228">
      <c r="A273" s="114"/>
      <c r="B273" s="107">
        <v>2</v>
      </c>
      <c r="C273" s="10" t="s">
        <v>832</v>
      </c>
      <c r="D273" s="118" t="s">
        <v>29</v>
      </c>
      <c r="E273" s="133" t="s">
        <v>107</v>
      </c>
      <c r="F273" s="134"/>
      <c r="G273" s="11" t="s">
        <v>833</v>
      </c>
      <c r="H273" s="14">
        <v>3.79</v>
      </c>
      <c r="I273" s="109">
        <f t="shared" si="3"/>
        <v>7.58</v>
      </c>
      <c r="J273" s="115"/>
    </row>
    <row r="274" spans="1:10" ht="228">
      <c r="A274" s="114"/>
      <c r="B274" s="107">
        <v>2</v>
      </c>
      <c r="C274" s="10" t="s">
        <v>832</v>
      </c>
      <c r="D274" s="118" t="s">
        <v>29</v>
      </c>
      <c r="E274" s="133" t="s">
        <v>210</v>
      </c>
      <c r="F274" s="134"/>
      <c r="G274" s="11" t="s">
        <v>833</v>
      </c>
      <c r="H274" s="14">
        <v>3.79</v>
      </c>
      <c r="I274" s="109">
        <f t="shared" si="3"/>
        <v>7.58</v>
      </c>
      <c r="J274" s="115"/>
    </row>
    <row r="275" spans="1:10" ht="168">
      <c r="A275" s="114"/>
      <c r="B275" s="107">
        <v>2</v>
      </c>
      <c r="C275" s="10" t="s">
        <v>834</v>
      </c>
      <c r="D275" s="118" t="s">
        <v>28</v>
      </c>
      <c r="E275" s="133" t="s">
        <v>273</v>
      </c>
      <c r="F275" s="134"/>
      <c r="G275" s="11" t="s">
        <v>835</v>
      </c>
      <c r="H275" s="14">
        <v>3.71</v>
      </c>
      <c r="I275" s="109">
        <f t="shared" si="3"/>
        <v>7.42</v>
      </c>
      <c r="J275" s="115"/>
    </row>
    <row r="276" spans="1:10" ht="168">
      <c r="A276" s="114"/>
      <c r="B276" s="107">
        <v>1</v>
      </c>
      <c r="C276" s="10" t="s">
        <v>834</v>
      </c>
      <c r="D276" s="118" t="s">
        <v>29</v>
      </c>
      <c r="E276" s="133" t="s">
        <v>272</v>
      </c>
      <c r="F276" s="134"/>
      <c r="G276" s="11" t="s">
        <v>835</v>
      </c>
      <c r="H276" s="14">
        <v>3.71</v>
      </c>
      <c r="I276" s="109">
        <f t="shared" si="3"/>
        <v>3.71</v>
      </c>
      <c r="J276" s="115"/>
    </row>
    <row r="277" spans="1:10" ht="168">
      <c r="A277" s="114"/>
      <c r="B277" s="107">
        <v>5</v>
      </c>
      <c r="C277" s="10" t="s">
        <v>836</v>
      </c>
      <c r="D277" s="118" t="s">
        <v>271</v>
      </c>
      <c r="E277" s="133"/>
      <c r="F277" s="134"/>
      <c r="G277" s="11" t="s">
        <v>1024</v>
      </c>
      <c r="H277" s="14">
        <v>1.3</v>
      </c>
      <c r="I277" s="109">
        <f t="shared" si="3"/>
        <v>6.5</v>
      </c>
      <c r="J277" s="115"/>
    </row>
    <row r="278" spans="1:10" ht="168">
      <c r="A278" s="114"/>
      <c r="B278" s="107">
        <v>5</v>
      </c>
      <c r="C278" s="10" t="s">
        <v>836</v>
      </c>
      <c r="D278" s="118" t="s">
        <v>829</v>
      </c>
      <c r="E278" s="133"/>
      <c r="F278" s="134"/>
      <c r="G278" s="11" t="s">
        <v>1024</v>
      </c>
      <c r="H278" s="14">
        <v>1.1100000000000001</v>
      </c>
      <c r="I278" s="109">
        <f t="shared" ref="I278:I341" si="4">H278*B278</f>
        <v>5.5500000000000007</v>
      </c>
      <c r="J278" s="115"/>
    </row>
    <row r="279" spans="1:10" ht="168">
      <c r="A279" s="114"/>
      <c r="B279" s="107">
        <v>5</v>
      </c>
      <c r="C279" s="10" t="s">
        <v>836</v>
      </c>
      <c r="D279" s="118" t="s">
        <v>800</v>
      </c>
      <c r="E279" s="133"/>
      <c r="F279" s="134"/>
      <c r="G279" s="11" t="s">
        <v>1024</v>
      </c>
      <c r="H279" s="14">
        <v>1.1100000000000001</v>
      </c>
      <c r="I279" s="109">
        <f t="shared" si="4"/>
        <v>5.5500000000000007</v>
      </c>
      <c r="J279" s="115"/>
    </row>
    <row r="280" spans="1:10" ht="168">
      <c r="A280" s="114"/>
      <c r="B280" s="107">
        <v>5</v>
      </c>
      <c r="C280" s="10" t="s">
        <v>836</v>
      </c>
      <c r="D280" s="118" t="s">
        <v>837</v>
      </c>
      <c r="E280" s="133"/>
      <c r="F280" s="134"/>
      <c r="G280" s="11" t="s">
        <v>1024</v>
      </c>
      <c r="H280" s="14">
        <v>1.1100000000000001</v>
      </c>
      <c r="I280" s="109">
        <f t="shared" si="4"/>
        <v>5.5500000000000007</v>
      </c>
      <c r="J280" s="115"/>
    </row>
    <row r="281" spans="1:10" ht="168">
      <c r="A281" s="114"/>
      <c r="B281" s="107">
        <v>5</v>
      </c>
      <c r="C281" s="10" t="s">
        <v>581</v>
      </c>
      <c r="D281" s="118" t="s">
        <v>583</v>
      </c>
      <c r="E281" s="133"/>
      <c r="F281" s="134"/>
      <c r="G281" s="11" t="s">
        <v>1025</v>
      </c>
      <c r="H281" s="14">
        <v>1.21</v>
      </c>
      <c r="I281" s="109">
        <f t="shared" si="4"/>
        <v>6.05</v>
      </c>
      <c r="J281" s="115"/>
    </row>
    <row r="282" spans="1:10" ht="168">
      <c r="A282" s="114"/>
      <c r="B282" s="107">
        <v>10</v>
      </c>
      <c r="C282" s="10" t="s">
        <v>581</v>
      </c>
      <c r="D282" s="118" t="s">
        <v>673</v>
      </c>
      <c r="E282" s="133"/>
      <c r="F282" s="134"/>
      <c r="G282" s="11" t="s">
        <v>1025</v>
      </c>
      <c r="H282" s="14">
        <v>1.21</v>
      </c>
      <c r="I282" s="109">
        <f t="shared" si="4"/>
        <v>12.1</v>
      </c>
      <c r="J282" s="115"/>
    </row>
    <row r="283" spans="1:10" ht="168">
      <c r="A283" s="114"/>
      <c r="B283" s="107">
        <v>10</v>
      </c>
      <c r="C283" s="10" t="s">
        <v>581</v>
      </c>
      <c r="D283" s="118" t="s">
        <v>271</v>
      </c>
      <c r="E283" s="133"/>
      <c r="F283" s="134"/>
      <c r="G283" s="11" t="s">
        <v>1025</v>
      </c>
      <c r="H283" s="14">
        <v>1.42</v>
      </c>
      <c r="I283" s="109">
        <f t="shared" si="4"/>
        <v>14.2</v>
      </c>
      <c r="J283" s="115"/>
    </row>
    <row r="284" spans="1:10" ht="168">
      <c r="A284" s="114"/>
      <c r="B284" s="107">
        <v>8</v>
      </c>
      <c r="C284" s="10" t="s">
        <v>581</v>
      </c>
      <c r="D284" s="118" t="s">
        <v>838</v>
      </c>
      <c r="E284" s="133"/>
      <c r="F284" s="134"/>
      <c r="G284" s="11" t="s">
        <v>1025</v>
      </c>
      <c r="H284" s="14">
        <v>1.21</v>
      </c>
      <c r="I284" s="109">
        <f t="shared" si="4"/>
        <v>9.68</v>
      </c>
      <c r="J284" s="115"/>
    </row>
    <row r="285" spans="1:10" ht="168">
      <c r="A285" s="114"/>
      <c r="B285" s="107">
        <v>10</v>
      </c>
      <c r="C285" s="10" t="s">
        <v>581</v>
      </c>
      <c r="D285" s="118" t="s">
        <v>735</v>
      </c>
      <c r="E285" s="133"/>
      <c r="F285" s="134"/>
      <c r="G285" s="11" t="s">
        <v>1025</v>
      </c>
      <c r="H285" s="14">
        <v>1.21</v>
      </c>
      <c r="I285" s="109">
        <f t="shared" si="4"/>
        <v>12.1</v>
      </c>
      <c r="J285" s="115"/>
    </row>
    <row r="286" spans="1:10" ht="168">
      <c r="A286" s="114"/>
      <c r="B286" s="107">
        <v>10</v>
      </c>
      <c r="C286" s="10" t="s">
        <v>581</v>
      </c>
      <c r="D286" s="118" t="s">
        <v>829</v>
      </c>
      <c r="E286" s="133"/>
      <c r="F286" s="134"/>
      <c r="G286" s="11" t="s">
        <v>1025</v>
      </c>
      <c r="H286" s="14">
        <v>1.21</v>
      </c>
      <c r="I286" s="109">
        <f t="shared" si="4"/>
        <v>12.1</v>
      </c>
      <c r="J286" s="115"/>
    </row>
    <row r="287" spans="1:10" ht="168">
      <c r="A287" s="114"/>
      <c r="B287" s="107">
        <v>10</v>
      </c>
      <c r="C287" s="10" t="s">
        <v>581</v>
      </c>
      <c r="D287" s="118" t="s">
        <v>800</v>
      </c>
      <c r="E287" s="133"/>
      <c r="F287" s="134"/>
      <c r="G287" s="11" t="s">
        <v>1025</v>
      </c>
      <c r="H287" s="14">
        <v>1.21</v>
      </c>
      <c r="I287" s="109">
        <f t="shared" si="4"/>
        <v>12.1</v>
      </c>
      <c r="J287" s="115"/>
    </row>
    <row r="288" spans="1:10" ht="168">
      <c r="A288" s="114"/>
      <c r="B288" s="107">
        <v>8</v>
      </c>
      <c r="C288" s="10" t="s">
        <v>581</v>
      </c>
      <c r="D288" s="118" t="s">
        <v>837</v>
      </c>
      <c r="E288" s="133"/>
      <c r="F288" s="134"/>
      <c r="G288" s="11" t="s">
        <v>1025</v>
      </c>
      <c r="H288" s="14">
        <v>1.21</v>
      </c>
      <c r="I288" s="109">
        <f t="shared" si="4"/>
        <v>9.68</v>
      </c>
      <c r="J288" s="115"/>
    </row>
    <row r="289" spans="1:10" ht="192">
      <c r="A289" s="114"/>
      <c r="B289" s="107">
        <v>50</v>
      </c>
      <c r="C289" s="10" t="s">
        <v>839</v>
      </c>
      <c r="D289" s="118"/>
      <c r="E289" s="133"/>
      <c r="F289" s="134"/>
      <c r="G289" s="11" t="s">
        <v>1026</v>
      </c>
      <c r="H289" s="14">
        <v>1.21</v>
      </c>
      <c r="I289" s="109">
        <f t="shared" si="4"/>
        <v>60.5</v>
      </c>
      <c r="J289" s="115"/>
    </row>
    <row r="290" spans="1:10" ht="168">
      <c r="A290" s="114"/>
      <c r="B290" s="107">
        <v>5</v>
      </c>
      <c r="C290" s="10" t="s">
        <v>840</v>
      </c>
      <c r="D290" s="118" t="s">
        <v>583</v>
      </c>
      <c r="E290" s="133"/>
      <c r="F290" s="134"/>
      <c r="G290" s="11" t="s">
        <v>1027</v>
      </c>
      <c r="H290" s="14">
        <v>1.43</v>
      </c>
      <c r="I290" s="109">
        <f t="shared" si="4"/>
        <v>7.1499999999999995</v>
      </c>
      <c r="J290" s="115"/>
    </row>
    <row r="291" spans="1:10" ht="168">
      <c r="A291" s="114"/>
      <c r="B291" s="107">
        <v>4</v>
      </c>
      <c r="C291" s="10" t="s">
        <v>840</v>
      </c>
      <c r="D291" s="118" t="s">
        <v>838</v>
      </c>
      <c r="E291" s="133"/>
      <c r="F291" s="134"/>
      <c r="G291" s="11" t="s">
        <v>1027</v>
      </c>
      <c r="H291" s="14">
        <v>1.43</v>
      </c>
      <c r="I291" s="109">
        <f t="shared" si="4"/>
        <v>5.72</v>
      </c>
      <c r="J291" s="115"/>
    </row>
    <row r="292" spans="1:10" ht="132">
      <c r="A292" s="114"/>
      <c r="B292" s="107">
        <v>10</v>
      </c>
      <c r="C292" s="10" t="s">
        <v>125</v>
      </c>
      <c r="D292" s="118" t="s">
        <v>210</v>
      </c>
      <c r="E292" s="133"/>
      <c r="F292" s="134"/>
      <c r="G292" s="11" t="s">
        <v>841</v>
      </c>
      <c r="H292" s="14">
        <v>0.4</v>
      </c>
      <c r="I292" s="109">
        <f t="shared" si="4"/>
        <v>4</v>
      </c>
      <c r="J292" s="115"/>
    </row>
    <row r="293" spans="1:10" ht="132">
      <c r="A293" s="114"/>
      <c r="B293" s="107">
        <v>10</v>
      </c>
      <c r="C293" s="10" t="s">
        <v>125</v>
      </c>
      <c r="D293" s="118" t="s">
        <v>212</v>
      </c>
      <c r="E293" s="133"/>
      <c r="F293" s="134"/>
      <c r="G293" s="11" t="s">
        <v>841</v>
      </c>
      <c r="H293" s="14">
        <v>0.4</v>
      </c>
      <c r="I293" s="109">
        <f t="shared" si="4"/>
        <v>4</v>
      </c>
      <c r="J293" s="115"/>
    </row>
    <row r="294" spans="1:10" ht="132">
      <c r="A294" s="114"/>
      <c r="B294" s="107">
        <v>10</v>
      </c>
      <c r="C294" s="10" t="s">
        <v>125</v>
      </c>
      <c r="D294" s="118" t="s">
        <v>214</v>
      </c>
      <c r="E294" s="133"/>
      <c r="F294" s="134"/>
      <c r="G294" s="11" t="s">
        <v>841</v>
      </c>
      <c r="H294" s="14">
        <v>0.4</v>
      </c>
      <c r="I294" s="109">
        <f t="shared" si="4"/>
        <v>4</v>
      </c>
      <c r="J294" s="115"/>
    </row>
    <row r="295" spans="1:10" ht="132">
      <c r="A295" s="114"/>
      <c r="B295" s="107">
        <v>10</v>
      </c>
      <c r="C295" s="10" t="s">
        <v>125</v>
      </c>
      <c r="D295" s="118" t="s">
        <v>265</v>
      </c>
      <c r="E295" s="133"/>
      <c r="F295" s="134"/>
      <c r="G295" s="11" t="s">
        <v>841</v>
      </c>
      <c r="H295" s="14">
        <v>0.4</v>
      </c>
      <c r="I295" s="109">
        <f t="shared" si="4"/>
        <v>4</v>
      </c>
      <c r="J295" s="115"/>
    </row>
    <row r="296" spans="1:10" ht="132">
      <c r="A296" s="114"/>
      <c r="B296" s="107">
        <v>10</v>
      </c>
      <c r="C296" s="10" t="s">
        <v>125</v>
      </c>
      <c r="D296" s="118" t="s">
        <v>267</v>
      </c>
      <c r="E296" s="133"/>
      <c r="F296" s="134"/>
      <c r="G296" s="11" t="s">
        <v>841</v>
      </c>
      <c r="H296" s="14">
        <v>0.4</v>
      </c>
      <c r="I296" s="109">
        <f t="shared" si="4"/>
        <v>4</v>
      </c>
      <c r="J296" s="115"/>
    </row>
    <row r="297" spans="1:10" ht="132">
      <c r="A297" s="114"/>
      <c r="B297" s="107">
        <v>10</v>
      </c>
      <c r="C297" s="10" t="s">
        <v>125</v>
      </c>
      <c r="D297" s="118" t="s">
        <v>268</v>
      </c>
      <c r="E297" s="133"/>
      <c r="F297" s="134"/>
      <c r="G297" s="11" t="s">
        <v>841</v>
      </c>
      <c r="H297" s="14">
        <v>0.4</v>
      </c>
      <c r="I297" s="109">
        <f t="shared" si="4"/>
        <v>4</v>
      </c>
      <c r="J297" s="115"/>
    </row>
    <row r="298" spans="1:10" ht="108">
      <c r="A298" s="114"/>
      <c r="B298" s="107">
        <v>10</v>
      </c>
      <c r="C298" s="10" t="s">
        <v>625</v>
      </c>
      <c r="D298" s="118" t="s">
        <v>273</v>
      </c>
      <c r="E298" s="133"/>
      <c r="F298" s="134"/>
      <c r="G298" s="11" t="s">
        <v>842</v>
      </c>
      <c r="H298" s="14">
        <v>0.66</v>
      </c>
      <c r="I298" s="109">
        <f t="shared" si="4"/>
        <v>6.6000000000000005</v>
      </c>
      <c r="J298" s="115"/>
    </row>
    <row r="299" spans="1:10" ht="108">
      <c r="A299" s="114"/>
      <c r="B299" s="107">
        <v>10</v>
      </c>
      <c r="C299" s="10" t="s">
        <v>625</v>
      </c>
      <c r="D299" s="118" t="s">
        <v>673</v>
      </c>
      <c r="E299" s="133"/>
      <c r="F299" s="134"/>
      <c r="G299" s="11" t="s">
        <v>842</v>
      </c>
      <c r="H299" s="14">
        <v>0.66</v>
      </c>
      <c r="I299" s="109">
        <f t="shared" si="4"/>
        <v>6.6000000000000005</v>
      </c>
      <c r="J299" s="115"/>
    </row>
    <row r="300" spans="1:10" ht="108">
      <c r="A300" s="114"/>
      <c r="B300" s="107">
        <v>10</v>
      </c>
      <c r="C300" s="10" t="s">
        <v>625</v>
      </c>
      <c r="D300" s="118" t="s">
        <v>271</v>
      </c>
      <c r="E300" s="133"/>
      <c r="F300" s="134"/>
      <c r="G300" s="11" t="s">
        <v>842</v>
      </c>
      <c r="H300" s="14">
        <v>0.66</v>
      </c>
      <c r="I300" s="109">
        <f t="shared" si="4"/>
        <v>6.6000000000000005</v>
      </c>
      <c r="J300" s="115"/>
    </row>
    <row r="301" spans="1:10" ht="132">
      <c r="A301" s="114"/>
      <c r="B301" s="107">
        <v>5</v>
      </c>
      <c r="C301" s="10" t="s">
        <v>843</v>
      </c>
      <c r="D301" s="118" t="s">
        <v>273</v>
      </c>
      <c r="E301" s="133" t="s">
        <v>107</v>
      </c>
      <c r="F301" s="134"/>
      <c r="G301" s="11" t="s">
        <v>844</v>
      </c>
      <c r="H301" s="14">
        <v>0.74</v>
      </c>
      <c r="I301" s="109">
        <f t="shared" si="4"/>
        <v>3.7</v>
      </c>
      <c r="J301" s="115"/>
    </row>
    <row r="302" spans="1:10" ht="132">
      <c r="A302" s="114"/>
      <c r="B302" s="107">
        <v>5</v>
      </c>
      <c r="C302" s="10" t="s">
        <v>843</v>
      </c>
      <c r="D302" s="118" t="s">
        <v>673</v>
      </c>
      <c r="E302" s="133" t="s">
        <v>107</v>
      </c>
      <c r="F302" s="134"/>
      <c r="G302" s="11" t="s">
        <v>844</v>
      </c>
      <c r="H302" s="14">
        <v>0.74</v>
      </c>
      <c r="I302" s="109">
        <f t="shared" si="4"/>
        <v>3.7</v>
      </c>
      <c r="J302" s="115"/>
    </row>
    <row r="303" spans="1:10" ht="132">
      <c r="A303" s="114"/>
      <c r="B303" s="107">
        <v>10</v>
      </c>
      <c r="C303" s="10" t="s">
        <v>122</v>
      </c>
      <c r="D303" s="118" t="s">
        <v>348</v>
      </c>
      <c r="E303" s="133"/>
      <c r="F303" s="134"/>
      <c r="G303" s="11" t="s">
        <v>845</v>
      </c>
      <c r="H303" s="14">
        <v>0.99</v>
      </c>
      <c r="I303" s="109">
        <f t="shared" si="4"/>
        <v>9.9</v>
      </c>
      <c r="J303" s="115"/>
    </row>
    <row r="304" spans="1:10" ht="132">
      <c r="A304" s="114"/>
      <c r="B304" s="107">
        <v>10</v>
      </c>
      <c r="C304" s="10" t="s">
        <v>122</v>
      </c>
      <c r="D304" s="118" t="s">
        <v>846</v>
      </c>
      <c r="E304" s="133"/>
      <c r="F304" s="134"/>
      <c r="G304" s="11" t="s">
        <v>845</v>
      </c>
      <c r="H304" s="14">
        <v>0.99</v>
      </c>
      <c r="I304" s="109">
        <f t="shared" si="4"/>
        <v>9.9</v>
      </c>
      <c r="J304" s="115"/>
    </row>
    <row r="305" spans="1:10" ht="132">
      <c r="A305" s="114"/>
      <c r="B305" s="107">
        <v>10</v>
      </c>
      <c r="C305" s="10" t="s">
        <v>122</v>
      </c>
      <c r="D305" s="118" t="s">
        <v>847</v>
      </c>
      <c r="E305" s="133"/>
      <c r="F305" s="134"/>
      <c r="G305" s="11" t="s">
        <v>845</v>
      </c>
      <c r="H305" s="14">
        <v>0.99</v>
      </c>
      <c r="I305" s="109">
        <f t="shared" si="4"/>
        <v>9.9</v>
      </c>
      <c r="J305" s="115"/>
    </row>
    <row r="306" spans="1:10" ht="132">
      <c r="A306" s="114"/>
      <c r="B306" s="107">
        <v>10</v>
      </c>
      <c r="C306" s="10" t="s">
        <v>122</v>
      </c>
      <c r="D306" s="118" t="s">
        <v>848</v>
      </c>
      <c r="E306" s="133"/>
      <c r="F306" s="134"/>
      <c r="G306" s="11" t="s">
        <v>845</v>
      </c>
      <c r="H306" s="14">
        <v>0.99</v>
      </c>
      <c r="I306" s="109">
        <f t="shared" si="4"/>
        <v>9.9</v>
      </c>
      <c r="J306" s="115"/>
    </row>
    <row r="307" spans="1:10" ht="120">
      <c r="A307" s="114"/>
      <c r="B307" s="107">
        <v>10</v>
      </c>
      <c r="C307" s="10" t="s">
        <v>849</v>
      </c>
      <c r="D307" s="118" t="s">
        <v>348</v>
      </c>
      <c r="E307" s="133"/>
      <c r="F307" s="134"/>
      <c r="G307" s="11" t="s">
        <v>850</v>
      </c>
      <c r="H307" s="14">
        <v>0.99</v>
      </c>
      <c r="I307" s="109">
        <f t="shared" si="4"/>
        <v>9.9</v>
      </c>
      <c r="J307" s="115"/>
    </row>
    <row r="308" spans="1:10" ht="120">
      <c r="A308" s="114"/>
      <c r="B308" s="107">
        <v>10</v>
      </c>
      <c r="C308" s="10" t="s">
        <v>849</v>
      </c>
      <c r="D308" s="118" t="s">
        <v>528</v>
      </c>
      <c r="E308" s="133"/>
      <c r="F308" s="134"/>
      <c r="G308" s="11" t="s">
        <v>850</v>
      </c>
      <c r="H308" s="14">
        <v>0.99</v>
      </c>
      <c r="I308" s="109">
        <f t="shared" si="4"/>
        <v>9.9</v>
      </c>
      <c r="J308" s="115"/>
    </row>
    <row r="309" spans="1:10" ht="120">
      <c r="A309" s="114"/>
      <c r="B309" s="107">
        <v>10</v>
      </c>
      <c r="C309" s="10" t="s">
        <v>849</v>
      </c>
      <c r="D309" s="118" t="s">
        <v>846</v>
      </c>
      <c r="E309" s="133"/>
      <c r="F309" s="134"/>
      <c r="G309" s="11" t="s">
        <v>850</v>
      </c>
      <c r="H309" s="14">
        <v>0.99</v>
      </c>
      <c r="I309" s="109">
        <f t="shared" si="4"/>
        <v>9.9</v>
      </c>
      <c r="J309" s="115"/>
    </row>
    <row r="310" spans="1:10" ht="120">
      <c r="A310" s="114"/>
      <c r="B310" s="107">
        <v>10</v>
      </c>
      <c r="C310" s="10" t="s">
        <v>849</v>
      </c>
      <c r="D310" s="118" t="s">
        <v>847</v>
      </c>
      <c r="E310" s="133"/>
      <c r="F310" s="134"/>
      <c r="G310" s="11" t="s">
        <v>850</v>
      </c>
      <c r="H310" s="14">
        <v>0.99</v>
      </c>
      <c r="I310" s="109">
        <f t="shared" si="4"/>
        <v>9.9</v>
      </c>
      <c r="J310" s="115"/>
    </row>
    <row r="311" spans="1:10" ht="120">
      <c r="A311" s="114"/>
      <c r="B311" s="107">
        <v>10</v>
      </c>
      <c r="C311" s="10" t="s">
        <v>849</v>
      </c>
      <c r="D311" s="118" t="s">
        <v>848</v>
      </c>
      <c r="E311" s="133"/>
      <c r="F311" s="134"/>
      <c r="G311" s="11" t="s">
        <v>850</v>
      </c>
      <c r="H311" s="14">
        <v>0.99</v>
      </c>
      <c r="I311" s="109">
        <f t="shared" si="4"/>
        <v>9.9</v>
      </c>
      <c r="J311" s="115"/>
    </row>
    <row r="312" spans="1:10" ht="120">
      <c r="A312" s="114"/>
      <c r="B312" s="107">
        <v>10</v>
      </c>
      <c r="C312" s="10" t="s">
        <v>849</v>
      </c>
      <c r="D312" s="118" t="s">
        <v>851</v>
      </c>
      <c r="E312" s="133"/>
      <c r="F312" s="134"/>
      <c r="G312" s="11" t="s">
        <v>850</v>
      </c>
      <c r="H312" s="14">
        <v>0.99</v>
      </c>
      <c r="I312" s="109">
        <f t="shared" si="4"/>
        <v>9.9</v>
      </c>
      <c r="J312" s="115"/>
    </row>
    <row r="313" spans="1:10" ht="72">
      <c r="A313" s="114"/>
      <c r="B313" s="107">
        <v>6</v>
      </c>
      <c r="C313" s="10" t="s">
        <v>852</v>
      </c>
      <c r="D313" s="118" t="s">
        <v>273</v>
      </c>
      <c r="E313" s="133"/>
      <c r="F313" s="134"/>
      <c r="G313" s="11" t="s">
        <v>853</v>
      </c>
      <c r="H313" s="14">
        <v>2.68</v>
      </c>
      <c r="I313" s="109">
        <f t="shared" si="4"/>
        <v>16.080000000000002</v>
      </c>
      <c r="J313" s="115"/>
    </row>
    <row r="314" spans="1:10" ht="72">
      <c r="A314" s="114"/>
      <c r="B314" s="107">
        <v>10</v>
      </c>
      <c r="C314" s="10" t="s">
        <v>852</v>
      </c>
      <c r="D314" s="118" t="s">
        <v>110</v>
      </c>
      <c r="E314" s="133"/>
      <c r="F314" s="134"/>
      <c r="G314" s="11" t="s">
        <v>853</v>
      </c>
      <c r="H314" s="14">
        <v>2.68</v>
      </c>
      <c r="I314" s="109">
        <f t="shared" si="4"/>
        <v>26.8</v>
      </c>
      <c r="J314" s="115"/>
    </row>
    <row r="315" spans="1:10" ht="72">
      <c r="A315" s="114"/>
      <c r="B315" s="107">
        <v>5</v>
      </c>
      <c r="C315" s="10" t="s">
        <v>852</v>
      </c>
      <c r="D315" s="118" t="s">
        <v>484</v>
      </c>
      <c r="E315" s="133"/>
      <c r="F315" s="134"/>
      <c r="G315" s="11" t="s">
        <v>853</v>
      </c>
      <c r="H315" s="14">
        <v>2.68</v>
      </c>
      <c r="I315" s="109">
        <f t="shared" si="4"/>
        <v>13.4</v>
      </c>
      <c r="J315" s="115"/>
    </row>
    <row r="316" spans="1:10" ht="72">
      <c r="A316" s="114"/>
      <c r="B316" s="107">
        <v>5</v>
      </c>
      <c r="C316" s="10" t="s">
        <v>852</v>
      </c>
      <c r="D316" s="118" t="s">
        <v>828</v>
      </c>
      <c r="E316" s="133"/>
      <c r="F316" s="134"/>
      <c r="G316" s="11" t="s">
        <v>853</v>
      </c>
      <c r="H316" s="14">
        <v>2.68</v>
      </c>
      <c r="I316" s="109">
        <f t="shared" si="4"/>
        <v>13.4</v>
      </c>
      <c r="J316" s="115"/>
    </row>
    <row r="317" spans="1:10" ht="72">
      <c r="A317" s="114"/>
      <c r="B317" s="107">
        <v>5</v>
      </c>
      <c r="C317" s="10" t="s">
        <v>852</v>
      </c>
      <c r="D317" s="118" t="s">
        <v>829</v>
      </c>
      <c r="E317" s="133"/>
      <c r="F317" s="134"/>
      <c r="G317" s="11" t="s">
        <v>853</v>
      </c>
      <c r="H317" s="14">
        <v>2.68</v>
      </c>
      <c r="I317" s="109">
        <f t="shared" si="4"/>
        <v>13.4</v>
      </c>
      <c r="J317" s="115"/>
    </row>
    <row r="318" spans="1:10" ht="60">
      <c r="A318" s="114"/>
      <c r="B318" s="107">
        <v>2</v>
      </c>
      <c r="C318" s="10" t="s">
        <v>854</v>
      </c>
      <c r="D318" s="118" t="s">
        <v>795</v>
      </c>
      <c r="E318" s="133"/>
      <c r="F318" s="134"/>
      <c r="G318" s="11" t="s">
        <v>855</v>
      </c>
      <c r="H318" s="14">
        <v>0.99</v>
      </c>
      <c r="I318" s="109">
        <f t="shared" si="4"/>
        <v>1.98</v>
      </c>
      <c r="J318" s="115"/>
    </row>
    <row r="319" spans="1:10" ht="60">
      <c r="A319" s="114"/>
      <c r="B319" s="107">
        <v>2</v>
      </c>
      <c r="C319" s="10" t="s">
        <v>854</v>
      </c>
      <c r="D319" s="118" t="s">
        <v>729</v>
      </c>
      <c r="E319" s="133"/>
      <c r="F319" s="134"/>
      <c r="G319" s="11" t="s">
        <v>855</v>
      </c>
      <c r="H319" s="14">
        <v>1.42</v>
      </c>
      <c r="I319" s="109">
        <f t="shared" si="4"/>
        <v>2.84</v>
      </c>
      <c r="J319" s="115"/>
    </row>
    <row r="320" spans="1:10" ht="72">
      <c r="A320" s="114"/>
      <c r="B320" s="107">
        <v>2</v>
      </c>
      <c r="C320" s="10" t="s">
        <v>856</v>
      </c>
      <c r="D320" s="118" t="s">
        <v>795</v>
      </c>
      <c r="E320" s="133"/>
      <c r="F320" s="134"/>
      <c r="G320" s="11" t="s">
        <v>857</v>
      </c>
      <c r="H320" s="14">
        <v>1.1599999999999999</v>
      </c>
      <c r="I320" s="109">
        <f t="shared" si="4"/>
        <v>2.3199999999999998</v>
      </c>
      <c r="J320" s="115"/>
    </row>
    <row r="321" spans="1:10" ht="72">
      <c r="A321" s="114"/>
      <c r="B321" s="107">
        <v>2</v>
      </c>
      <c r="C321" s="10" t="s">
        <v>858</v>
      </c>
      <c r="D321" s="118" t="s">
        <v>726</v>
      </c>
      <c r="E321" s="133"/>
      <c r="F321" s="134"/>
      <c r="G321" s="11" t="s">
        <v>859</v>
      </c>
      <c r="H321" s="14">
        <v>1.36</v>
      </c>
      <c r="I321" s="109">
        <f t="shared" si="4"/>
        <v>2.72</v>
      </c>
      <c r="J321" s="115"/>
    </row>
    <row r="322" spans="1:10" ht="72">
      <c r="A322" s="114"/>
      <c r="B322" s="107">
        <v>2</v>
      </c>
      <c r="C322" s="10" t="s">
        <v>858</v>
      </c>
      <c r="D322" s="118" t="s">
        <v>860</v>
      </c>
      <c r="E322" s="133"/>
      <c r="F322" s="134"/>
      <c r="G322" s="11" t="s">
        <v>859</v>
      </c>
      <c r="H322" s="14">
        <v>4.45</v>
      </c>
      <c r="I322" s="109">
        <f t="shared" si="4"/>
        <v>8.9</v>
      </c>
      <c r="J322" s="115"/>
    </row>
    <row r="323" spans="1:10" ht="72">
      <c r="A323" s="114"/>
      <c r="B323" s="107">
        <v>2</v>
      </c>
      <c r="C323" s="10" t="s">
        <v>861</v>
      </c>
      <c r="D323" s="118" t="s">
        <v>795</v>
      </c>
      <c r="E323" s="133"/>
      <c r="F323" s="134"/>
      <c r="G323" s="11" t="s">
        <v>862</v>
      </c>
      <c r="H323" s="14">
        <v>1.1599999999999999</v>
      </c>
      <c r="I323" s="109">
        <f t="shared" si="4"/>
        <v>2.3199999999999998</v>
      </c>
      <c r="J323" s="115"/>
    </row>
    <row r="324" spans="1:10" ht="72">
      <c r="A324" s="114"/>
      <c r="B324" s="107">
        <v>2</v>
      </c>
      <c r="C324" s="10" t="s">
        <v>861</v>
      </c>
      <c r="D324" s="118" t="s">
        <v>726</v>
      </c>
      <c r="E324" s="133"/>
      <c r="F324" s="134"/>
      <c r="G324" s="11" t="s">
        <v>862</v>
      </c>
      <c r="H324" s="14">
        <v>1.36</v>
      </c>
      <c r="I324" s="109">
        <f t="shared" si="4"/>
        <v>2.72</v>
      </c>
      <c r="J324" s="115"/>
    </row>
    <row r="325" spans="1:10" ht="72">
      <c r="A325" s="114"/>
      <c r="B325" s="107">
        <v>2</v>
      </c>
      <c r="C325" s="10" t="s">
        <v>861</v>
      </c>
      <c r="D325" s="118" t="s">
        <v>728</v>
      </c>
      <c r="E325" s="133"/>
      <c r="F325" s="134"/>
      <c r="G325" s="11" t="s">
        <v>862</v>
      </c>
      <c r="H325" s="14">
        <v>1.5</v>
      </c>
      <c r="I325" s="109">
        <f t="shared" si="4"/>
        <v>3</v>
      </c>
      <c r="J325" s="115"/>
    </row>
    <row r="326" spans="1:10" ht="72">
      <c r="A326" s="114"/>
      <c r="B326" s="107">
        <v>4</v>
      </c>
      <c r="C326" s="10" t="s">
        <v>861</v>
      </c>
      <c r="D326" s="118" t="s">
        <v>773</v>
      </c>
      <c r="E326" s="133"/>
      <c r="F326" s="134"/>
      <c r="G326" s="11" t="s">
        <v>862</v>
      </c>
      <c r="H326" s="14">
        <v>2.2599999999999998</v>
      </c>
      <c r="I326" s="109">
        <f t="shared" si="4"/>
        <v>9.0399999999999991</v>
      </c>
      <c r="J326" s="115"/>
    </row>
    <row r="327" spans="1:10" ht="72">
      <c r="A327" s="114"/>
      <c r="B327" s="107">
        <v>2</v>
      </c>
      <c r="C327" s="10" t="s">
        <v>861</v>
      </c>
      <c r="D327" s="118" t="s">
        <v>782</v>
      </c>
      <c r="E327" s="133"/>
      <c r="F327" s="134"/>
      <c r="G327" s="11" t="s">
        <v>862</v>
      </c>
      <c r="H327" s="14">
        <v>2.59</v>
      </c>
      <c r="I327" s="109">
        <f t="shared" si="4"/>
        <v>5.18</v>
      </c>
      <c r="J327" s="115"/>
    </row>
    <row r="328" spans="1:10" ht="60">
      <c r="A328" s="114"/>
      <c r="B328" s="107">
        <v>2</v>
      </c>
      <c r="C328" s="10" t="s">
        <v>863</v>
      </c>
      <c r="D328" s="118" t="s">
        <v>730</v>
      </c>
      <c r="E328" s="133"/>
      <c r="F328" s="134"/>
      <c r="G328" s="11" t="s">
        <v>864</v>
      </c>
      <c r="H328" s="14">
        <v>5.04</v>
      </c>
      <c r="I328" s="109">
        <f t="shared" si="4"/>
        <v>10.08</v>
      </c>
      <c r="J328" s="115"/>
    </row>
    <row r="329" spans="1:10" ht="48">
      <c r="A329" s="114"/>
      <c r="B329" s="107">
        <v>4</v>
      </c>
      <c r="C329" s="10" t="s">
        <v>865</v>
      </c>
      <c r="D329" s="118" t="s">
        <v>730</v>
      </c>
      <c r="E329" s="133"/>
      <c r="F329" s="134"/>
      <c r="G329" s="11" t="s">
        <v>866</v>
      </c>
      <c r="H329" s="14">
        <v>2.34</v>
      </c>
      <c r="I329" s="109">
        <f t="shared" si="4"/>
        <v>9.36</v>
      </c>
      <c r="J329" s="115"/>
    </row>
    <row r="330" spans="1:10" ht="60">
      <c r="A330" s="114"/>
      <c r="B330" s="107">
        <v>2</v>
      </c>
      <c r="C330" s="10" t="s">
        <v>867</v>
      </c>
      <c r="D330" s="118" t="s">
        <v>728</v>
      </c>
      <c r="E330" s="133"/>
      <c r="F330" s="134"/>
      <c r="G330" s="11" t="s">
        <v>868</v>
      </c>
      <c r="H330" s="14">
        <v>1.58</v>
      </c>
      <c r="I330" s="109">
        <f t="shared" si="4"/>
        <v>3.16</v>
      </c>
      <c r="J330" s="115"/>
    </row>
    <row r="331" spans="1:10" ht="60">
      <c r="A331" s="114"/>
      <c r="B331" s="107">
        <v>4</v>
      </c>
      <c r="C331" s="10" t="s">
        <v>867</v>
      </c>
      <c r="D331" s="118" t="s">
        <v>773</v>
      </c>
      <c r="E331" s="133"/>
      <c r="F331" s="134"/>
      <c r="G331" s="11" t="s">
        <v>868</v>
      </c>
      <c r="H331" s="14">
        <v>1.75</v>
      </c>
      <c r="I331" s="109">
        <f t="shared" si="4"/>
        <v>7</v>
      </c>
      <c r="J331" s="115"/>
    </row>
    <row r="332" spans="1:10" ht="96">
      <c r="A332" s="114"/>
      <c r="B332" s="107">
        <v>3</v>
      </c>
      <c r="C332" s="10" t="s">
        <v>649</v>
      </c>
      <c r="D332" s="118" t="s">
        <v>651</v>
      </c>
      <c r="E332" s="133"/>
      <c r="F332" s="134"/>
      <c r="G332" s="11" t="s">
        <v>652</v>
      </c>
      <c r="H332" s="14">
        <v>2.59</v>
      </c>
      <c r="I332" s="109">
        <f t="shared" si="4"/>
        <v>7.77</v>
      </c>
      <c r="J332" s="115"/>
    </row>
    <row r="333" spans="1:10" ht="96">
      <c r="A333" s="114"/>
      <c r="B333" s="107">
        <v>2</v>
      </c>
      <c r="C333" s="10" t="s">
        <v>649</v>
      </c>
      <c r="D333" s="118" t="s">
        <v>25</v>
      </c>
      <c r="E333" s="133"/>
      <c r="F333" s="134"/>
      <c r="G333" s="11" t="s">
        <v>652</v>
      </c>
      <c r="H333" s="14">
        <v>2.59</v>
      </c>
      <c r="I333" s="109">
        <f t="shared" si="4"/>
        <v>5.18</v>
      </c>
      <c r="J333" s="115"/>
    </row>
    <row r="334" spans="1:10" ht="96">
      <c r="A334" s="114"/>
      <c r="B334" s="107">
        <v>2</v>
      </c>
      <c r="C334" s="10" t="s">
        <v>649</v>
      </c>
      <c r="D334" s="118" t="s">
        <v>29</v>
      </c>
      <c r="E334" s="133"/>
      <c r="F334" s="134"/>
      <c r="G334" s="11" t="s">
        <v>652</v>
      </c>
      <c r="H334" s="14">
        <v>2.59</v>
      </c>
      <c r="I334" s="109">
        <f t="shared" si="4"/>
        <v>5.18</v>
      </c>
      <c r="J334" s="115"/>
    </row>
    <row r="335" spans="1:10" ht="96">
      <c r="A335" s="114"/>
      <c r="B335" s="107">
        <v>15</v>
      </c>
      <c r="C335" s="10" t="s">
        <v>65</v>
      </c>
      <c r="D335" s="118" t="s">
        <v>23</v>
      </c>
      <c r="E335" s="133"/>
      <c r="F335" s="134"/>
      <c r="G335" s="11" t="s">
        <v>869</v>
      </c>
      <c r="H335" s="14">
        <v>2.68</v>
      </c>
      <c r="I335" s="109">
        <f t="shared" si="4"/>
        <v>40.200000000000003</v>
      </c>
      <c r="J335" s="115"/>
    </row>
    <row r="336" spans="1:10" ht="96">
      <c r="A336" s="114"/>
      <c r="B336" s="107">
        <v>15</v>
      </c>
      <c r="C336" s="10" t="s">
        <v>65</v>
      </c>
      <c r="D336" s="118" t="s">
        <v>651</v>
      </c>
      <c r="E336" s="133"/>
      <c r="F336" s="134"/>
      <c r="G336" s="11" t="s">
        <v>869</v>
      </c>
      <c r="H336" s="14">
        <v>2.68</v>
      </c>
      <c r="I336" s="109">
        <f t="shared" si="4"/>
        <v>40.200000000000003</v>
      </c>
      <c r="J336" s="115"/>
    </row>
    <row r="337" spans="1:10" ht="96">
      <c r="A337" s="114"/>
      <c r="B337" s="107">
        <v>20</v>
      </c>
      <c r="C337" s="10" t="s">
        <v>65</v>
      </c>
      <c r="D337" s="118" t="s">
        <v>25</v>
      </c>
      <c r="E337" s="133"/>
      <c r="F337" s="134"/>
      <c r="G337" s="11" t="s">
        <v>869</v>
      </c>
      <c r="H337" s="14">
        <v>2.68</v>
      </c>
      <c r="I337" s="109">
        <f t="shared" si="4"/>
        <v>53.6</v>
      </c>
      <c r="J337" s="115"/>
    </row>
    <row r="338" spans="1:10" ht="96">
      <c r="A338" s="114"/>
      <c r="B338" s="107">
        <v>20</v>
      </c>
      <c r="C338" s="10" t="s">
        <v>65</v>
      </c>
      <c r="D338" s="118" t="s">
        <v>67</v>
      </c>
      <c r="E338" s="133"/>
      <c r="F338" s="134"/>
      <c r="G338" s="11" t="s">
        <v>869</v>
      </c>
      <c r="H338" s="14">
        <v>2.68</v>
      </c>
      <c r="I338" s="109">
        <f t="shared" si="4"/>
        <v>53.6</v>
      </c>
      <c r="J338" s="115"/>
    </row>
    <row r="339" spans="1:10" ht="96">
      <c r="A339" s="114"/>
      <c r="B339" s="107">
        <v>20</v>
      </c>
      <c r="C339" s="10" t="s">
        <v>65</v>
      </c>
      <c r="D339" s="118" t="s">
        <v>26</v>
      </c>
      <c r="E339" s="133"/>
      <c r="F339" s="134"/>
      <c r="G339" s="11" t="s">
        <v>869</v>
      </c>
      <c r="H339" s="14">
        <v>2.68</v>
      </c>
      <c r="I339" s="109">
        <f t="shared" si="4"/>
        <v>53.6</v>
      </c>
      <c r="J339" s="115"/>
    </row>
    <row r="340" spans="1:10" ht="96">
      <c r="A340" s="114"/>
      <c r="B340" s="107">
        <v>12</v>
      </c>
      <c r="C340" s="10" t="s">
        <v>65</v>
      </c>
      <c r="D340" s="118" t="s">
        <v>27</v>
      </c>
      <c r="E340" s="133"/>
      <c r="F340" s="134"/>
      <c r="G340" s="11" t="s">
        <v>869</v>
      </c>
      <c r="H340" s="14">
        <v>2.68</v>
      </c>
      <c r="I340" s="109">
        <f t="shared" si="4"/>
        <v>32.160000000000004</v>
      </c>
      <c r="J340" s="115"/>
    </row>
    <row r="341" spans="1:10" ht="96">
      <c r="A341" s="114"/>
      <c r="B341" s="107">
        <v>8</v>
      </c>
      <c r="C341" s="10" t="s">
        <v>870</v>
      </c>
      <c r="D341" s="118" t="s">
        <v>23</v>
      </c>
      <c r="E341" s="133"/>
      <c r="F341" s="134"/>
      <c r="G341" s="11" t="s">
        <v>871</v>
      </c>
      <c r="H341" s="14">
        <v>2.85</v>
      </c>
      <c r="I341" s="109">
        <f t="shared" si="4"/>
        <v>22.8</v>
      </c>
      <c r="J341" s="115"/>
    </row>
    <row r="342" spans="1:10" ht="96">
      <c r="A342" s="114"/>
      <c r="B342" s="107">
        <v>8</v>
      </c>
      <c r="C342" s="10" t="s">
        <v>870</v>
      </c>
      <c r="D342" s="118" t="s">
        <v>651</v>
      </c>
      <c r="E342" s="133"/>
      <c r="F342" s="134"/>
      <c r="G342" s="11" t="s">
        <v>871</v>
      </c>
      <c r="H342" s="14">
        <v>2.85</v>
      </c>
      <c r="I342" s="109">
        <f t="shared" ref="I342:I405" si="5">H342*B342</f>
        <v>22.8</v>
      </c>
      <c r="J342" s="115"/>
    </row>
    <row r="343" spans="1:10" ht="96">
      <c r="A343" s="114"/>
      <c r="B343" s="107">
        <v>5</v>
      </c>
      <c r="C343" s="10" t="s">
        <v>870</v>
      </c>
      <c r="D343" s="118" t="s">
        <v>25</v>
      </c>
      <c r="E343" s="133"/>
      <c r="F343" s="134"/>
      <c r="G343" s="11" t="s">
        <v>871</v>
      </c>
      <c r="H343" s="14">
        <v>2.85</v>
      </c>
      <c r="I343" s="109">
        <f t="shared" si="5"/>
        <v>14.25</v>
      </c>
      <c r="J343" s="115"/>
    </row>
    <row r="344" spans="1:10" ht="96">
      <c r="A344" s="114"/>
      <c r="B344" s="107">
        <v>30</v>
      </c>
      <c r="C344" s="10" t="s">
        <v>872</v>
      </c>
      <c r="D344" s="118" t="s">
        <v>23</v>
      </c>
      <c r="E344" s="133"/>
      <c r="F344" s="134"/>
      <c r="G344" s="11" t="s">
        <v>873</v>
      </c>
      <c r="H344" s="14">
        <v>3.52</v>
      </c>
      <c r="I344" s="109">
        <f t="shared" si="5"/>
        <v>105.6</v>
      </c>
      <c r="J344" s="115"/>
    </row>
    <row r="345" spans="1:10" ht="96">
      <c r="A345" s="114"/>
      <c r="B345" s="107">
        <v>40</v>
      </c>
      <c r="C345" s="10" t="s">
        <v>872</v>
      </c>
      <c r="D345" s="118" t="s">
        <v>651</v>
      </c>
      <c r="E345" s="133"/>
      <c r="F345" s="134"/>
      <c r="G345" s="11" t="s">
        <v>873</v>
      </c>
      <c r="H345" s="14">
        <v>3.52</v>
      </c>
      <c r="I345" s="109">
        <f t="shared" si="5"/>
        <v>140.80000000000001</v>
      </c>
      <c r="J345" s="115"/>
    </row>
    <row r="346" spans="1:10" ht="96">
      <c r="A346" s="114"/>
      <c r="B346" s="107">
        <v>20</v>
      </c>
      <c r="C346" s="10" t="s">
        <v>872</v>
      </c>
      <c r="D346" s="118" t="s">
        <v>25</v>
      </c>
      <c r="E346" s="133"/>
      <c r="F346" s="134"/>
      <c r="G346" s="11" t="s">
        <v>873</v>
      </c>
      <c r="H346" s="14">
        <v>3.52</v>
      </c>
      <c r="I346" s="109">
        <f t="shared" si="5"/>
        <v>70.400000000000006</v>
      </c>
      <c r="J346" s="115"/>
    </row>
    <row r="347" spans="1:10" ht="96">
      <c r="A347" s="114"/>
      <c r="B347" s="107">
        <v>3</v>
      </c>
      <c r="C347" s="10" t="s">
        <v>874</v>
      </c>
      <c r="D347" s="118" t="s">
        <v>67</v>
      </c>
      <c r="E347" s="133" t="s">
        <v>273</v>
      </c>
      <c r="F347" s="134"/>
      <c r="G347" s="11" t="s">
        <v>875</v>
      </c>
      <c r="H347" s="14">
        <v>3.35</v>
      </c>
      <c r="I347" s="109">
        <f t="shared" si="5"/>
        <v>10.050000000000001</v>
      </c>
      <c r="J347" s="115"/>
    </row>
    <row r="348" spans="1:10" ht="96">
      <c r="A348" s="114"/>
      <c r="B348" s="107">
        <v>4</v>
      </c>
      <c r="C348" s="10" t="s">
        <v>68</v>
      </c>
      <c r="D348" s="118" t="s">
        <v>23</v>
      </c>
      <c r="E348" s="133" t="s">
        <v>271</v>
      </c>
      <c r="F348" s="134"/>
      <c r="G348" s="11" t="s">
        <v>876</v>
      </c>
      <c r="H348" s="14">
        <v>3.27</v>
      </c>
      <c r="I348" s="109">
        <f t="shared" si="5"/>
        <v>13.08</v>
      </c>
      <c r="J348" s="115"/>
    </row>
    <row r="349" spans="1:10" ht="96">
      <c r="A349" s="114"/>
      <c r="B349" s="107">
        <v>6</v>
      </c>
      <c r="C349" s="10" t="s">
        <v>68</v>
      </c>
      <c r="D349" s="118" t="s">
        <v>651</v>
      </c>
      <c r="E349" s="133" t="s">
        <v>271</v>
      </c>
      <c r="F349" s="134"/>
      <c r="G349" s="11" t="s">
        <v>876</v>
      </c>
      <c r="H349" s="14">
        <v>3.27</v>
      </c>
      <c r="I349" s="109">
        <f t="shared" si="5"/>
        <v>19.62</v>
      </c>
      <c r="J349" s="115"/>
    </row>
    <row r="350" spans="1:10" ht="96">
      <c r="A350" s="114"/>
      <c r="B350" s="107">
        <v>8</v>
      </c>
      <c r="C350" s="10" t="s">
        <v>68</v>
      </c>
      <c r="D350" s="118" t="s">
        <v>651</v>
      </c>
      <c r="E350" s="133" t="s">
        <v>272</v>
      </c>
      <c r="F350" s="134"/>
      <c r="G350" s="11" t="s">
        <v>876</v>
      </c>
      <c r="H350" s="14">
        <v>3.27</v>
      </c>
      <c r="I350" s="109">
        <f t="shared" si="5"/>
        <v>26.16</v>
      </c>
      <c r="J350" s="115"/>
    </row>
    <row r="351" spans="1:10" ht="96">
      <c r="A351" s="114"/>
      <c r="B351" s="107">
        <v>8</v>
      </c>
      <c r="C351" s="10" t="s">
        <v>68</v>
      </c>
      <c r="D351" s="118" t="s">
        <v>25</v>
      </c>
      <c r="E351" s="133" t="s">
        <v>273</v>
      </c>
      <c r="F351" s="134"/>
      <c r="G351" s="11" t="s">
        <v>876</v>
      </c>
      <c r="H351" s="14">
        <v>3.27</v>
      </c>
      <c r="I351" s="109">
        <f t="shared" si="5"/>
        <v>26.16</v>
      </c>
      <c r="J351" s="115"/>
    </row>
    <row r="352" spans="1:10" ht="96">
      <c r="A352" s="114"/>
      <c r="B352" s="107">
        <v>4</v>
      </c>
      <c r="C352" s="10" t="s">
        <v>68</v>
      </c>
      <c r="D352" s="118" t="s">
        <v>25</v>
      </c>
      <c r="E352" s="133" t="s">
        <v>673</v>
      </c>
      <c r="F352" s="134"/>
      <c r="G352" s="11" t="s">
        <v>876</v>
      </c>
      <c r="H352" s="14">
        <v>3.27</v>
      </c>
      <c r="I352" s="109">
        <f t="shared" si="5"/>
        <v>13.08</v>
      </c>
      <c r="J352" s="115"/>
    </row>
    <row r="353" spans="1:10" ht="96">
      <c r="A353" s="114"/>
      <c r="B353" s="107">
        <v>4</v>
      </c>
      <c r="C353" s="10" t="s">
        <v>68</v>
      </c>
      <c r="D353" s="118" t="s">
        <v>25</v>
      </c>
      <c r="E353" s="133" t="s">
        <v>271</v>
      </c>
      <c r="F353" s="134"/>
      <c r="G353" s="11" t="s">
        <v>876</v>
      </c>
      <c r="H353" s="14">
        <v>3.27</v>
      </c>
      <c r="I353" s="109">
        <f t="shared" si="5"/>
        <v>13.08</v>
      </c>
      <c r="J353" s="115"/>
    </row>
    <row r="354" spans="1:10" ht="96">
      <c r="A354" s="114"/>
      <c r="B354" s="107">
        <v>8</v>
      </c>
      <c r="C354" s="10" t="s">
        <v>68</v>
      </c>
      <c r="D354" s="118" t="s">
        <v>26</v>
      </c>
      <c r="E354" s="133" t="s">
        <v>273</v>
      </c>
      <c r="F354" s="134"/>
      <c r="G354" s="11" t="s">
        <v>876</v>
      </c>
      <c r="H354" s="14">
        <v>3.27</v>
      </c>
      <c r="I354" s="109">
        <f t="shared" si="5"/>
        <v>26.16</v>
      </c>
      <c r="J354" s="115"/>
    </row>
    <row r="355" spans="1:10" ht="96">
      <c r="A355" s="114"/>
      <c r="B355" s="107">
        <v>4</v>
      </c>
      <c r="C355" s="10" t="s">
        <v>68</v>
      </c>
      <c r="D355" s="118" t="s">
        <v>26</v>
      </c>
      <c r="E355" s="133" t="s">
        <v>673</v>
      </c>
      <c r="F355" s="134"/>
      <c r="G355" s="11" t="s">
        <v>876</v>
      </c>
      <c r="H355" s="14">
        <v>3.27</v>
      </c>
      <c r="I355" s="109">
        <f t="shared" si="5"/>
        <v>13.08</v>
      </c>
      <c r="J355" s="115"/>
    </row>
    <row r="356" spans="1:10" ht="96">
      <c r="A356" s="114"/>
      <c r="B356" s="107">
        <v>6</v>
      </c>
      <c r="C356" s="10" t="s">
        <v>68</v>
      </c>
      <c r="D356" s="118" t="s">
        <v>26</v>
      </c>
      <c r="E356" s="133" t="s">
        <v>271</v>
      </c>
      <c r="F356" s="134"/>
      <c r="G356" s="11" t="s">
        <v>876</v>
      </c>
      <c r="H356" s="14">
        <v>3.27</v>
      </c>
      <c r="I356" s="109">
        <f t="shared" si="5"/>
        <v>19.62</v>
      </c>
      <c r="J356" s="115"/>
    </row>
    <row r="357" spans="1:10" ht="96">
      <c r="A357" s="114"/>
      <c r="B357" s="107">
        <v>4</v>
      </c>
      <c r="C357" s="10" t="s">
        <v>68</v>
      </c>
      <c r="D357" s="118" t="s">
        <v>27</v>
      </c>
      <c r="E357" s="133" t="s">
        <v>673</v>
      </c>
      <c r="F357" s="134"/>
      <c r="G357" s="11" t="s">
        <v>876</v>
      </c>
      <c r="H357" s="14">
        <v>3.27</v>
      </c>
      <c r="I357" s="109">
        <f t="shared" si="5"/>
        <v>13.08</v>
      </c>
      <c r="J357" s="115"/>
    </row>
    <row r="358" spans="1:10" ht="96">
      <c r="A358" s="114"/>
      <c r="B358" s="107">
        <v>6</v>
      </c>
      <c r="C358" s="10" t="s">
        <v>68</v>
      </c>
      <c r="D358" s="118" t="s">
        <v>27</v>
      </c>
      <c r="E358" s="133" t="s">
        <v>271</v>
      </c>
      <c r="F358" s="134"/>
      <c r="G358" s="11" t="s">
        <v>876</v>
      </c>
      <c r="H358" s="14">
        <v>3.27</v>
      </c>
      <c r="I358" s="109">
        <f t="shared" si="5"/>
        <v>19.62</v>
      </c>
      <c r="J358" s="115"/>
    </row>
    <row r="359" spans="1:10" ht="96">
      <c r="A359" s="114"/>
      <c r="B359" s="107">
        <v>15</v>
      </c>
      <c r="C359" s="10" t="s">
        <v>473</v>
      </c>
      <c r="D359" s="118" t="s">
        <v>23</v>
      </c>
      <c r="E359" s="133" t="s">
        <v>736</v>
      </c>
      <c r="F359" s="134"/>
      <c r="G359" s="11" t="s">
        <v>475</v>
      </c>
      <c r="H359" s="14">
        <v>3.77</v>
      </c>
      <c r="I359" s="109">
        <f t="shared" si="5"/>
        <v>56.55</v>
      </c>
      <c r="J359" s="115"/>
    </row>
    <row r="360" spans="1:10" ht="96">
      <c r="A360" s="114"/>
      <c r="B360" s="107">
        <v>30</v>
      </c>
      <c r="C360" s="10" t="s">
        <v>473</v>
      </c>
      <c r="D360" s="118" t="s">
        <v>651</v>
      </c>
      <c r="E360" s="133" t="s">
        <v>273</v>
      </c>
      <c r="F360" s="134"/>
      <c r="G360" s="11" t="s">
        <v>475</v>
      </c>
      <c r="H360" s="14">
        <v>3.77</v>
      </c>
      <c r="I360" s="109">
        <f t="shared" si="5"/>
        <v>113.1</v>
      </c>
      <c r="J360" s="115"/>
    </row>
    <row r="361" spans="1:10" ht="96">
      <c r="A361" s="114"/>
      <c r="B361" s="107">
        <v>10</v>
      </c>
      <c r="C361" s="10" t="s">
        <v>473</v>
      </c>
      <c r="D361" s="118" t="s">
        <v>651</v>
      </c>
      <c r="E361" s="133" t="s">
        <v>673</v>
      </c>
      <c r="F361" s="134"/>
      <c r="G361" s="11" t="s">
        <v>475</v>
      </c>
      <c r="H361" s="14">
        <v>3.77</v>
      </c>
      <c r="I361" s="109">
        <f t="shared" si="5"/>
        <v>37.700000000000003</v>
      </c>
      <c r="J361" s="115"/>
    </row>
    <row r="362" spans="1:10" ht="96">
      <c r="A362" s="114"/>
      <c r="B362" s="107">
        <v>8</v>
      </c>
      <c r="C362" s="10" t="s">
        <v>473</v>
      </c>
      <c r="D362" s="118" t="s">
        <v>651</v>
      </c>
      <c r="E362" s="133" t="s">
        <v>271</v>
      </c>
      <c r="F362" s="134"/>
      <c r="G362" s="11" t="s">
        <v>475</v>
      </c>
      <c r="H362" s="14">
        <v>3.77</v>
      </c>
      <c r="I362" s="109">
        <f t="shared" si="5"/>
        <v>30.16</v>
      </c>
      <c r="J362" s="115"/>
    </row>
    <row r="363" spans="1:10" ht="96">
      <c r="A363" s="114"/>
      <c r="B363" s="107">
        <v>15</v>
      </c>
      <c r="C363" s="10" t="s">
        <v>473</v>
      </c>
      <c r="D363" s="118" t="s">
        <v>651</v>
      </c>
      <c r="E363" s="133" t="s">
        <v>736</v>
      </c>
      <c r="F363" s="134"/>
      <c r="G363" s="11" t="s">
        <v>475</v>
      </c>
      <c r="H363" s="14">
        <v>3.77</v>
      </c>
      <c r="I363" s="109">
        <f t="shared" si="5"/>
        <v>56.55</v>
      </c>
      <c r="J363" s="115"/>
    </row>
    <row r="364" spans="1:10" ht="96">
      <c r="A364" s="114"/>
      <c r="B364" s="107">
        <v>10</v>
      </c>
      <c r="C364" s="10" t="s">
        <v>473</v>
      </c>
      <c r="D364" s="118" t="s">
        <v>25</v>
      </c>
      <c r="E364" s="133" t="s">
        <v>673</v>
      </c>
      <c r="F364" s="134"/>
      <c r="G364" s="11" t="s">
        <v>475</v>
      </c>
      <c r="H364" s="14">
        <v>3.77</v>
      </c>
      <c r="I364" s="109">
        <f t="shared" si="5"/>
        <v>37.700000000000003</v>
      </c>
      <c r="J364" s="115"/>
    </row>
    <row r="365" spans="1:10" ht="96">
      <c r="A365" s="114"/>
      <c r="B365" s="107">
        <v>10</v>
      </c>
      <c r="C365" s="10" t="s">
        <v>473</v>
      </c>
      <c r="D365" s="118" t="s">
        <v>25</v>
      </c>
      <c r="E365" s="133" t="s">
        <v>271</v>
      </c>
      <c r="F365" s="134"/>
      <c r="G365" s="11" t="s">
        <v>475</v>
      </c>
      <c r="H365" s="14">
        <v>3.77</v>
      </c>
      <c r="I365" s="109">
        <f t="shared" si="5"/>
        <v>37.700000000000003</v>
      </c>
      <c r="J365" s="115"/>
    </row>
    <row r="366" spans="1:10" ht="96">
      <c r="A366" s="114"/>
      <c r="B366" s="107">
        <v>20</v>
      </c>
      <c r="C366" s="10" t="s">
        <v>473</v>
      </c>
      <c r="D366" s="118" t="s">
        <v>25</v>
      </c>
      <c r="E366" s="133" t="s">
        <v>736</v>
      </c>
      <c r="F366" s="134"/>
      <c r="G366" s="11" t="s">
        <v>475</v>
      </c>
      <c r="H366" s="14">
        <v>3.77</v>
      </c>
      <c r="I366" s="109">
        <f t="shared" si="5"/>
        <v>75.400000000000006</v>
      </c>
      <c r="J366" s="115"/>
    </row>
    <row r="367" spans="1:10" ht="96">
      <c r="A367" s="114"/>
      <c r="B367" s="107">
        <v>15</v>
      </c>
      <c r="C367" s="10" t="s">
        <v>473</v>
      </c>
      <c r="D367" s="118" t="s">
        <v>67</v>
      </c>
      <c r="E367" s="133" t="s">
        <v>273</v>
      </c>
      <c r="F367" s="134"/>
      <c r="G367" s="11" t="s">
        <v>475</v>
      </c>
      <c r="H367" s="14">
        <v>3.77</v>
      </c>
      <c r="I367" s="109">
        <f t="shared" si="5"/>
        <v>56.55</v>
      </c>
      <c r="J367" s="115"/>
    </row>
    <row r="368" spans="1:10" ht="96">
      <c r="A368" s="114"/>
      <c r="B368" s="107">
        <v>8</v>
      </c>
      <c r="C368" s="10" t="s">
        <v>473</v>
      </c>
      <c r="D368" s="118" t="s">
        <v>67</v>
      </c>
      <c r="E368" s="133" t="s">
        <v>673</v>
      </c>
      <c r="F368" s="134"/>
      <c r="G368" s="11" t="s">
        <v>475</v>
      </c>
      <c r="H368" s="14">
        <v>3.77</v>
      </c>
      <c r="I368" s="109">
        <f t="shared" si="5"/>
        <v>30.16</v>
      </c>
      <c r="J368" s="115"/>
    </row>
    <row r="369" spans="1:10" ht="96">
      <c r="A369" s="114"/>
      <c r="B369" s="107">
        <v>5</v>
      </c>
      <c r="C369" s="10" t="s">
        <v>473</v>
      </c>
      <c r="D369" s="118" t="s">
        <v>67</v>
      </c>
      <c r="E369" s="133" t="s">
        <v>271</v>
      </c>
      <c r="F369" s="134"/>
      <c r="G369" s="11" t="s">
        <v>475</v>
      </c>
      <c r="H369" s="14">
        <v>3.77</v>
      </c>
      <c r="I369" s="109">
        <f t="shared" si="5"/>
        <v>18.850000000000001</v>
      </c>
      <c r="J369" s="115"/>
    </row>
    <row r="370" spans="1:10" ht="96">
      <c r="A370" s="114"/>
      <c r="B370" s="107">
        <v>15</v>
      </c>
      <c r="C370" s="10" t="s">
        <v>473</v>
      </c>
      <c r="D370" s="118" t="s">
        <v>67</v>
      </c>
      <c r="E370" s="133" t="s">
        <v>736</v>
      </c>
      <c r="F370" s="134"/>
      <c r="G370" s="11" t="s">
        <v>475</v>
      </c>
      <c r="H370" s="14">
        <v>3.77</v>
      </c>
      <c r="I370" s="109">
        <f t="shared" si="5"/>
        <v>56.55</v>
      </c>
      <c r="J370" s="115"/>
    </row>
    <row r="371" spans="1:10" ht="96">
      <c r="A371" s="114"/>
      <c r="B371" s="107">
        <v>8</v>
      </c>
      <c r="C371" s="10" t="s">
        <v>473</v>
      </c>
      <c r="D371" s="118" t="s">
        <v>26</v>
      </c>
      <c r="E371" s="133" t="s">
        <v>673</v>
      </c>
      <c r="F371" s="134"/>
      <c r="G371" s="11" t="s">
        <v>475</v>
      </c>
      <c r="H371" s="14">
        <v>3.77</v>
      </c>
      <c r="I371" s="109">
        <f t="shared" si="5"/>
        <v>30.16</v>
      </c>
      <c r="J371" s="115"/>
    </row>
    <row r="372" spans="1:10" ht="96">
      <c r="A372" s="114"/>
      <c r="B372" s="107">
        <v>8</v>
      </c>
      <c r="C372" s="10" t="s">
        <v>473</v>
      </c>
      <c r="D372" s="118" t="s">
        <v>26</v>
      </c>
      <c r="E372" s="133" t="s">
        <v>271</v>
      </c>
      <c r="F372" s="134"/>
      <c r="G372" s="11" t="s">
        <v>475</v>
      </c>
      <c r="H372" s="14">
        <v>3.77</v>
      </c>
      <c r="I372" s="109">
        <f t="shared" si="5"/>
        <v>30.16</v>
      </c>
      <c r="J372" s="115"/>
    </row>
    <row r="373" spans="1:10" ht="96">
      <c r="A373" s="114"/>
      <c r="B373" s="107">
        <v>20</v>
      </c>
      <c r="C373" s="10" t="s">
        <v>473</v>
      </c>
      <c r="D373" s="118" t="s">
        <v>298</v>
      </c>
      <c r="E373" s="133" t="s">
        <v>273</v>
      </c>
      <c r="F373" s="134"/>
      <c r="G373" s="11" t="s">
        <v>475</v>
      </c>
      <c r="H373" s="14">
        <v>3.77</v>
      </c>
      <c r="I373" s="109">
        <f t="shared" si="5"/>
        <v>75.400000000000006</v>
      </c>
      <c r="J373" s="115"/>
    </row>
    <row r="374" spans="1:10" ht="96">
      <c r="A374" s="114"/>
      <c r="B374" s="107">
        <v>15</v>
      </c>
      <c r="C374" s="10" t="s">
        <v>473</v>
      </c>
      <c r="D374" s="118" t="s">
        <v>298</v>
      </c>
      <c r="E374" s="133" t="s">
        <v>272</v>
      </c>
      <c r="F374" s="134"/>
      <c r="G374" s="11" t="s">
        <v>475</v>
      </c>
      <c r="H374" s="14">
        <v>3.77</v>
      </c>
      <c r="I374" s="109">
        <f t="shared" si="5"/>
        <v>56.55</v>
      </c>
      <c r="J374" s="115"/>
    </row>
    <row r="375" spans="1:10" ht="96">
      <c r="A375" s="114"/>
      <c r="B375" s="107">
        <v>30</v>
      </c>
      <c r="C375" s="10" t="s">
        <v>473</v>
      </c>
      <c r="D375" s="118" t="s">
        <v>294</v>
      </c>
      <c r="E375" s="133" t="s">
        <v>273</v>
      </c>
      <c r="F375" s="134"/>
      <c r="G375" s="11" t="s">
        <v>475</v>
      </c>
      <c r="H375" s="14">
        <v>3.77</v>
      </c>
      <c r="I375" s="109">
        <f t="shared" si="5"/>
        <v>113.1</v>
      </c>
      <c r="J375" s="115"/>
    </row>
    <row r="376" spans="1:10" ht="96">
      <c r="A376" s="114"/>
      <c r="B376" s="107">
        <v>15</v>
      </c>
      <c r="C376" s="10" t="s">
        <v>473</v>
      </c>
      <c r="D376" s="118" t="s">
        <v>314</v>
      </c>
      <c r="E376" s="133" t="s">
        <v>273</v>
      </c>
      <c r="F376" s="134"/>
      <c r="G376" s="11" t="s">
        <v>475</v>
      </c>
      <c r="H376" s="14">
        <v>3.77</v>
      </c>
      <c r="I376" s="109">
        <f t="shared" si="5"/>
        <v>56.55</v>
      </c>
      <c r="J376" s="115"/>
    </row>
    <row r="377" spans="1:10" ht="192">
      <c r="A377" s="114"/>
      <c r="B377" s="107">
        <v>2</v>
      </c>
      <c r="C377" s="10" t="s">
        <v>877</v>
      </c>
      <c r="D377" s="118" t="s">
        <v>26</v>
      </c>
      <c r="E377" s="133"/>
      <c r="F377" s="134"/>
      <c r="G377" s="11" t="s">
        <v>878</v>
      </c>
      <c r="H377" s="14">
        <v>11.69</v>
      </c>
      <c r="I377" s="109">
        <f t="shared" si="5"/>
        <v>23.38</v>
      </c>
      <c r="J377" s="115"/>
    </row>
    <row r="378" spans="1:10" ht="252">
      <c r="A378" s="114"/>
      <c r="B378" s="107">
        <v>3</v>
      </c>
      <c r="C378" s="10" t="s">
        <v>879</v>
      </c>
      <c r="D378" s="118" t="s">
        <v>25</v>
      </c>
      <c r="E378" s="133"/>
      <c r="F378" s="134"/>
      <c r="G378" s="11" t="s">
        <v>880</v>
      </c>
      <c r="H378" s="14">
        <v>12.45</v>
      </c>
      <c r="I378" s="109">
        <f t="shared" si="5"/>
        <v>37.349999999999994</v>
      </c>
      <c r="J378" s="115"/>
    </row>
    <row r="379" spans="1:10" ht="252">
      <c r="A379" s="114"/>
      <c r="B379" s="107">
        <v>3</v>
      </c>
      <c r="C379" s="10" t="s">
        <v>879</v>
      </c>
      <c r="D379" s="118" t="s">
        <v>26</v>
      </c>
      <c r="E379" s="133"/>
      <c r="F379" s="134"/>
      <c r="G379" s="11" t="s">
        <v>880</v>
      </c>
      <c r="H379" s="14">
        <v>13.29</v>
      </c>
      <c r="I379" s="109">
        <f t="shared" si="5"/>
        <v>39.869999999999997</v>
      </c>
      <c r="J379" s="115"/>
    </row>
    <row r="380" spans="1:10" ht="240">
      <c r="A380" s="114"/>
      <c r="B380" s="107">
        <v>2</v>
      </c>
      <c r="C380" s="10" t="s">
        <v>881</v>
      </c>
      <c r="D380" s="118" t="s">
        <v>25</v>
      </c>
      <c r="E380" s="133"/>
      <c r="F380" s="134"/>
      <c r="G380" s="11" t="s">
        <v>882</v>
      </c>
      <c r="H380" s="14">
        <v>13.46</v>
      </c>
      <c r="I380" s="109">
        <f t="shared" si="5"/>
        <v>26.92</v>
      </c>
      <c r="J380" s="115"/>
    </row>
    <row r="381" spans="1:10" ht="240">
      <c r="A381" s="114"/>
      <c r="B381" s="107">
        <v>2</v>
      </c>
      <c r="C381" s="10" t="s">
        <v>881</v>
      </c>
      <c r="D381" s="118" t="s">
        <v>26</v>
      </c>
      <c r="E381" s="133"/>
      <c r="F381" s="134"/>
      <c r="G381" s="11" t="s">
        <v>882</v>
      </c>
      <c r="H381" s="14">
        <v>14.14</v>
      </c>
      <c r="I381" s="109">
        <f t="shared" si="5"/>
        <v>28.28</v>
      </c>
      <c r="J381" s="115"/>
    </row>
    <row r="382" spans="1:10" ht="168">
      <c r="A382" s="114"/>
      <c r="B382" s="107">
        <v>4</v>
      </c>
      <c r="C382" s="10" t="s">
        <v>883</v>
      </c>
      <c r="D382" s="118" t="s">
        <v>25</v>
      </c>
      <c r="E382" s="133"/>
      <c r="F382" s="134"/>
      <c r="G382" s="11" t="s">
        <v>884</v>
      </c>
      <c r="H382" s="14">
        <v>3.69</v>
      </c>
      <c r="I382" s="109">
        <f t="shared" si="5"/>
        <v>14.76</v>
      </c>
      <c r="J382" s="115"/>
    </row>
    <row r="383" spans="1:10" ht="168">
      <c r="A383" s="114"/>
      <c r="B383" s="107">
        <v>4</v>
      </c>
      <c r="C383" s="10" t="s">
        <v>883</v>
      </c>
      <c r="D383" s="118" t="s">
        <v>26</v>
      </c>
      <c r="E383" s="133"/>
      <c r="F383" s="134"/>
      <c r="G383" s="11" t="s">
        <v>884</v>
      </c>
      <c r="H383" s="14">
        <v>3.69</v>
      </c>
      <c r="I383" s="109">
        <f t="shared" si="5"/>
        <v>14.76</v>
      </c>
      <c r="J383" s="115"/>
    </row>
    <row r="384" spans="1:10" ht="252">
      <c r="A384" s="114"/>
      <c r="B384" s="107">
        <v>2</v>
      </c>
      <c r="C384" s="10" t="s">
        <v>885</v>
      </c>
      <c r="D384" s="118" t="s">
        <v>25</v>
      </c>
      <c r="E384" s="133" t="s">
        <v>273</v>
      </c>
      <c r="F384" s="134"/>
      <c r="G384" s="11" t="s">
        <v>886</v>
      </c>
      <c r="H384" s="14">
        <v>13.29</v>
      </c>
      <c r="I384" s="109">
        <f t="shared" si="5"/>
        <v>26.58</v>
      </c>
      <c r="J384" s="115"/>
    </row>
    <row r="385" spans="1:10" ht="252">
      <c r="A385" s="114"/>
      <c r="B385" s="107">
        <v>2</v>
      </c>
      <c r="C385" s="10" t="s">
        <v>885</v>
      </c>
      <c r="D385" s="118" t="s">
        <v>25</v>
      </c>
      <c r="E385" s="133" t="s">
        <v>272</v>
      </c>
      <c r="F385" s="134"/>
      <c r="G385" s="11" t="s">
        <v>886</v>
      </c>
      <c r="H385" s="14">
        <v>13.29</v>
      </c>
      <c r="I385" s="109">
        <f t="shared" si="5"/>
        <v>26.58</v>
      </c>
      <c r="J385" s="115"/>
    </row>
    <row r="386" spans="1:10" ht="252">
      <c r="A386" s="114"/>
      <c r="B386" s="107">
        <v>2</v>
      </c>
      <c r="C386" s="10" t="s">
        <v>885</v>
      </c>
      <c r="D386" s="118" t="s">
        <v>25</v>
      </c>
      <c r="E386" s="133" t="s">
        <v>736</v>
      </c>
      <c r="F386" s="134"/>
      <c r="G386" s="11" t="s">
        <v>886</v>
      </c>
      <c r="H386" s="14">
        <v>13.29</v>
      </c>
      <c r="I386" s="109">
        <f t="shared" si="5"/>
        <v>26.58</v>
      </c>
      <c r="J386" s="115"/>
    </row>
    <row r="387" spans="1:10" ht="252">
      <c r="A387" s="114"/>
      <c r="B387" s="107">
        <v>2</v>
      </c>
      <c r="C387" s="10" t="s">
        <v>885</v>
      </c>
      <c r="D387" s="118" t="s">
        <v>26</v>
      </c>
      <c r="E387" s="133" t="s">
        <v>273</v>
      </c>
      <c r="F387" s="134"/>
      <c r="G387" s="11" t="s">
        <v>886</v>
      </c>
      <c r="H387" s="14">
        <v>14.14</v>
      </c>
      <c r="I387" s="109">
        <f t="shared" si="5"/>
        <v>28.28</v>
      </c>
      <c r="J387" s="115"/>
    </row>
    <row r="388" spans="1:10" ht="252">
      <c r="A388" s="114"/>
      <c r="B388" s="107">
        <v>2</v>
      </c>
      <c r="C388" s="10" t="s">
        <v>885</v>
      </c>
      <c r="D388" s="118" t="s">
        <v>26</v>
      </c>
      <c r="E388" s="133" t="s">
        <v>272</v>
      </c>
      <c r="F388" s="134"/>
      <c r="G388" s="11" t="s">
        <v>886</v>
      </c>
      <c r="H388" s="14">
        <v>14.14</v>
      </c>
      <c r="I388" s="109">
        <f t="shared" si="5"/>
        <v>28.28</v>
      </c>
      <c r="J388" s="115"/>
    </row>
    <row r="389" spans="1:10" ht="252">
      <c r="A389" s="114"/>
      <c r="B389" s="107">
        <v>2</v>
      </c>
      <c r="C389" s="10" t="s">
        <v>885</v>
      </c>
      <c r="D389" s="118" t="s">
        <v>26</v>
      </c>
      <c r="E389" s="133" t="s">
        <v>736</v>
      </c>
      <c r="F389" s="134"/>
      <c r="G389" s="11" t="s">
        <v>886</v>
      </c>
      <c r="H389" s="14">
        <v>14.14</v>
      </c>
      <c r="I389" s="109">
        <f t="shared" si="5"/>
        <v>28.28</v>
      </c>
      <c r="J389" s="115"/>
    </row>
    <row r="390" spans="1:10" ht="168">
      <c r="A390" s="114"/>
      <c r="B390" s="107">
        <v>4</v>
      </c>
      <c r="C390" s="10" t="s">
        <v>887</v>
      </c>
      <c r="D390" s="118" t="s">
        <v>888</v>
      </c>
      <c r="E390" s="133"/>
      <c r="F390" s="134"/>
      <c r="G390" s="11" t="s">
        <v>889</v>
      </c>
      <c r="H390" s="14">
        <v>7.3</v>
      </c>
      <c r="I390" s="109">
        <f t="shared" si="5"/>
        <v>29.2</v>
      </c>
      <c r="J390" s="115"/>
    </row>
    <row r="391" spans="1:10" ht="180">
      <c r="A391" s="114"/>
      <c r="B391" s="107">
        <v>2</v>
      </c>
      <c r="C391" s="10" t="s">
        <v>890</v>
      </c>
      <c r="D391" s="118" t="s">
        <v>891</v>
      </c>
      <c r="E391" s="133"/>
      <c r="F391" s="134"/>
      <c r="G391" s="11" t="s">
        <v>892</v>
      </c>
      <c r="H391" s="14">
        <v>8.0399999999999991</v>
      </c>
      <c r="I391" s="109">
        <f t="shared" si="5"/>
        <v>16.079999999999998</v>
      </c>
      <c r="J391" s="115"/>
    </row>
    <row r="392" spans="1:10" ht="180">
      <c r="A392" s="114"/>
      <c r="B392" s="107">
        <v>2</v>
      </c>
      <c r="C392" s="10" t="s">
        <v>890</v>
      </c>
      <c r="D392" s="118" t="s">
        <v>893</v>
      </c>
      <c r="E392" s="133"/>
      <c r="F392" s="134"/>
      <c r="G392" s="11" t="s">
        <v>892</v>
      </c>
      <c r="H392" s="14">
        <v>8.0399999999999991</v>
      </c>
      <c r="I392" s="109">
        <f t="shared" si="5"/>
        <v>16.079999999999998</v>
      </c>
      <c r="J392" s="115"/>
    </row>
    <row r="393" spans="1:10" ht="180">
      <c r="A393" s="114"/>
      <c r="B393" s="107">
        <v>2</v>
      </c>
      <c r="C393" s="10" t="s">
        <v>890</v>
      </c>
      <c r="D393" s="118" t="s">
        <v>894</v>
      </c>
      <c r="E393" s="133"/>
      <c r="F393" s="134"/>
      <c r="G393" s="11" t="s">
        <v>892</v>
      </c>
      <c r="H393" s="14">
        <v>8.0399999999999991</v>
      </c>
      <c r="I393" s="109">
        <f t="shared" si="5"/>
        <v>16.079999999999998</v>
      </c>
      <c r="J393" s="115"/>
    </row>
    <row r="394" spans="1:10" ht="180">
      <c r="A394" s="114"/>
      <c r="B394" s="107">
        <v>2</v>
      </c>
      <c r="C394" s="10" t="s">
        <v>890</v>
      </c>
      <c r="D394" s="118" t="s">
        <v>895</v>
      </c>
      <c r="E394" s="133"/>
      <c r="F394" s="134"/>
      <c r="G394" s="11" t="s">
        <v>892</v>
      </c>
      <c r="H394" s="14">
        <v>8.0399999999999991</v>
      </c>
      <c r="I394" s="109">
        <f t="shared" si="5"/>
        <v>16.079999999999998</v>
      </c>
      <c r="J394" s="115"/>
    </row>
    <row r="395" spans="1:10" ht="72">
      <c r="A395" s="114"/>
      <c r="B395" s="107">
        <v>2</v>
      </c>
      <c r="C395" s="10" t="s">
        <v>896</v>
      </c>
      <c r="D395" s="118" t="s">
        <v>728</v>
      </c>
      <c r="E395" s="133" t="s">
        <v>110</v>
      </c>
      <c r="F395" s="134"/>
      <c r="G395" s="11" t="s">
        <v>897</v>
      </c>
      <c r="H395" s="14">
        <v>0.78</v>
      </c>
      <c r="I395" s="109">
        <f t="shared" si="5"/>
        <v>1.56</v>
      </c>
      <c r="J395" s="115"/>
    </row>
    <row r="396" spans="1:10" ht="72">
      <c r="A396" s="114"/>
      <c r="B396" s="107">
        <v>4</v>
      </c>
      <c r="C396" s="10" t="s">
        <v>896</v>
      </c>
      <c r="D396" s="118" t="s">
        <v>729</v>
      </c>
      <c r="E396" s="133" t="s">
        <v>110</v>
      </c>
      <c r="F396" s="134"/>
      <c r="G396" s="11" t="s">
        <v>897</v>
      </c>
      <c r="H396" s="14">
        <v>0.81</v>
      </c>
      <c r="I396" s="109">
        <f t="shared" si="5"/>
        <v>3.24</v>
      </c>
      <c r="J396" s="115"/>
    </row>
    <row r="397" spans="1:10" ht="72">
      <c r="A397" s="114"/>
      <c r="B397" s="107">
        <v>4</v>
      </c>
      <c r="C397" s="10" t="s">
        <v>896</v>
      </c>
      <c r="D397" s="118" t="s">
        <v>729</v>
      </c>
      <c r="E397" s="133" t="s">
        <v>898</v>
      </c>
      <c r="F397" s="134"/>
      <c r="G397" s="11" t="s">
        <v>897</v>
      </c>
      <c r="H397" s="14">
        <v>0.81</v>
      </c>
      <c r="I397" s="109">
        <f t="shared" si="5"/>
        <v>3.24</v>
      </c>
      <c r="J397" s="115"/>
    </row>
    <row r="398" spans="1:10" ht="72">
      <c r="A398" s="114"/>
      <c r="B398" s="107">
        <v>2</v>
      </c>
      <c r="C398" s="10" t="s">
        <v>896</v>
      </c>
      <c r="D398" s="118" t="s">
        <v>779</v>
      </c>
      <c r="E398" s="133" t="s">
        <v>583</v>
      </c>
      <c r="F398" s="134"/>
      <c r="G398" s="11" t="s">
        <v>897</v>
      </c>
      <c r="H398" s="14">
        <v>1.1100000000000001</v>
      </c>
      <c r="I398" s="109">
        <f t="shared" si="5"/>
        <v>2.2200000000000002</v>
      </c>
      <c r="J398" s="115"/>
    </row>
    <row r="399" spans="1:10" ht="72">
      <c r="A399" s="114"/>
      <c r="B399" s="107">
        <v>2</v>
      </c>
      <c r="C399" s="10" t="s">
        <v>896</v>
      </c>
      <c r="D399" s="118" t="s">
        <v>899</v>
      </c>
      <c r="E399" s="133" t="s">
        <v>583</v>
      </c>
      <c r="F399" s="134"/>
      <c r="G399" s="11" t="s">
        <v>897</v>
      </c>
      <c r="H399" s="14">
        <v>1.1599999999999999</v>
      </c>
      <c r="I399" s="109">
        <f t="shared" si="5"/>
        <v>2.3199999999999998</v>
      </c>
      <c r="J399" s="115"/>
    </row>
    <row r="400" spans="1:10" ht="132">
      <c r="A400" s="114"/>
      <c r="B400" s="107">
        <v>2</v>
      </c>
      <c r="C400" s="10" t="s">
        <v>900</v>
      </c>
      <c r="D400" s="118" t="s">
        <v>723</v>
      </c>
      <c r="E400" s="133" t="s">
        <v>271</v>
      </c>
      <c r="F400" s="134"/>
      <c r="G400" s="11" t="s">
        <v>901</v>
      </c>
      <c r="H400" s="14">
        <v>1.84</v>
      </c>
      <c r="I400" s="109">
        <f t="shared" si="5"/>
        <v>3.68</v>
      </c>
      <c r="J400" s="115"/>
    </row>
    <row r="401" spans="1:10" ht="132">
      <c r="A401" s="114"/>
      <c r="B401" s="107">
        <v>4</v>
      </c>
      <c r="C401" s="10" t="s">
        <v>900</v>
      </c>
      <c r="D401" s="118" t="s">
        <v>795</v>
      </c>
      <c r="E401" s="133" t="s">
        <v>272</v>
      </c>
      <c r="F401" s="134"/>
      <c r="G401" s="11" t="s">
        <v>901</v>
      </c>
      <c r="H401" s="14">
        <v>1.84</v>
      </c>
      <c r="I401" s="109">
        <f t="shared" si="5"/>
        <v>7.36</v>
      </c>
      <c r="J401" s="115"/>
    </row>
    <row r="402" spans="1:10" ht="132">
      <c r="A402" s="114"/>
      <c r="B402" s="107">
        <v>2</v>
      </c>
      <c r="C402" s="10" t="s">
        <v>900</v>
      </c>
      <c r="D402" s="118" t="s">
        <v>728</v>
      </c>
      <c r="E402" s="133" t="s">
        <v>271</v>
      </c>
      <c r="F402" s="134"/>
      <c r="G402" s="11" t="s">
        <v>901</v>
      </c>
      <c r="H402" s="14">
        <v>2.0099999999999998</v>
      </c>
      <c r="I402" s="109">
        <f t="shared" si="5"/>
        <v>4.0199999999999996</v>
      </c>
      <c r="J402" s="115"/>
    </row>
    <row r="403" spans="1:10" ht="132">
      <c r="A403" s="114"/>
      <c r="B403" s="107">
        <v>2</v>
      </c>
      <c r="C403" s="10" t="s">
        <v>900</v>
      </c>
      <c r="D403" s="118" t="s">
        <v>728</v>
      </c>
      <c r="E403" s="133" t="s">
        <v>272</v>
      </c>
      <c r="F403" s="134"/>
      <c r="G403" s="11" t="s">
        <v>901</v>
      </c>
      <c r="H403" s="14">
        <v>2.0099999999999998</v>
      </c>
      <c r="I403" s="109">
        <f t="shared" si="5"/>
        <v>4.0199999999999996</v>
      </c>
      <c r="J403" s="115"/>
    </row>
    <row r="404" spans="1:10" ht="132">
      <c r="A404" s="114"/>
      <c r="B404" s="107">
        <v>2</v>
      </c>
      <c r="C404" s="10" t="s">
        <v>900</v>
      </c>
      <c r="D404" s="118" t="s">
        <v>860</v>
      </c>
      <c r="E404" s="133" t="s">
        <v>272</v>
      </c>
      <c r="F404" s="134"/>
      <c r="G404" s="11" t="s">
        <v>901</v>
      </c>
      <c r="H404" s="14">
        <v>4.1100000000000003</v>
      </c>
      <c r="I404" s="109">
        <f t="shared" si="5"/>
        <v>8.2200000000000006</v>
      </c>
      <c r="J404" s="115"/>
    </row>
    <row r="405" spans="1:10" ht="72">
      <c r="A405" s="114"/>
      <c r="B405" s="107">
        <v>2</v>
      </c>
      <c r="C405" s="10" t="s">
        <v>902</v>
      </c>
      <c r="D405" s="118" t="s">
        <v>795</v>
      </c>
      <c r="E405" s="133"/>
      <c r="F405" s="134"/>
      <c r="G405" s="11" t="s">
        <v>903</v>
      </c>
      <c r="H405" s="14">
        <v>1.67</v>
      </c>
      <c r="I405" s="109">
        <f t="shared" si="5"/>
        <v>3.34</v>
      </c>
      <c r="J405" s="115"/>
    </row>
    <row r="406" spans="1:10" ht="72">
      <c r="A406" s="114"/>
      <c r="B406" s="107">
        <v>2</v>
      </c>
      <c r="C406" s="10" t="s">
        <v>902</v>
      </c>
      <c r="D406" s="118" t="s">
        <v>726</v>
      </c>
      <c r="E406" s="133"/>
      <c r="F406" s="134"/>
      <c r="G406" s="11" t="s">
        <v>903</v>
      </c>
      <c r="H406" s="14">
        <v>1.75</v>
      </c>
      <c r="I406" s="109">
        <f t="shared" ref="I406:I438" si="6">H406*B406</f>
        <v>3.5</v>
      </c>
      <c r="J406" s="115"/>
    </row>
    <row r="407" spans="1:10" ht="72">
      <c r="A407" s="114"/>
      <c r="B407" s="107">
        <v>3</v>
      </c>
      <c r="C407" s="10" t="s">
        <v>902</v>
      </c>
      <c r="D407" s="118" t="s">
        <v>728</v>
      </c>
      <c r="E407" s="133"/>
      <c r="F407" s="134"/>
      <c r="G407" s="11" t="s">
        <v>903</v>
      </c>
      <c r="H407" s="14">
        <v>1.92</v>
      </c>
      <c r="I407" s="109">
        <f t="shared" si="6"/>
        <v>5.76</v>
      </c>
      <c r="J407" s="115"/>
    </row>
    <row r="408" spans="1:10" ht="72">
      <c r="A408" s="114"/>
      <c r="B408" s="107">
        <v>2</v>
      </c>
      <c r="C408" s="10" t="s">
        <v>902</v>
      </c>
      <c r="D408" s="118" t="s">
        <v>729</v>
      </c>
      <c r="E408" s="133"/>
      <c r="F408" s="134"/>
      <c r="G408" s="11" t="s">
        <v>903</v>
      </c>
      <c r="H408" s="14">
        <v>2.17</v>
      </c>
      <c r="I408" s="109">
        <f t="shared" si="6"/>
        <v>4.34</v>
      </c>
      <c r="J408" s="115"/>
    </row>
    <row r="409" spans="1:10" ht="72">
      <c r="A409" s="114"/>
      <c r="B409" s="107">
        <v>2</v>
      </c>
      <c r="C409" s="10" t="s">
        <v>902</v>
      </c>
      <c r="D409" s="118" t="s">
        <v>782</v>
      </c>
      <c r="E409" s="133"/>
      <c r="F409" s="134"/>
      <c r="G409" s="11" t="s">
        <v>903</v>
      </c>
      <c r="H409" s="14">
        <v>2.76</v>
      </c>
      <c r="I409" s="109">
        <f t="shared" si="6"/>
        <v>5.52</v>
      </c>
      <c r="J409" s="115"/>
    </row>
    <row r="410" spans="1:10" ht="72">
      <c r="A410" s="114"/>
      <c r="B410" s="107">
        <v>1</v>
      </c>
      <c r="C410" s="10" t="s">
        <v>902</v>
      </c>
      <c r="D410" s="118" t="s">
        <v>730</v>
      </c>
      <c r="E410" s="133"/>
      <c r="F410" s="134"/>
      <c r="G410" s="11" t="s">
        <v>903</v>
      </c>
      <c r="H410" s="14">
        <v>3.18</v>
      </c>
      <c r="I410" s="109">
        <f t="shared" si="6"/>
        <v>3.18</v>
      </c>
      <c r="J410" s="115"/>
    </row>
    <row r="411" spans="1:10" ht="60">
      <c r="A411" s="114"/>
      <c r="B411" s="107">
        <v>2</v>
      </c>
      <c r="C411" s="10" t="s">
        <v>904</v>
      </c>
      <c r="D411" s="118" t="s">
        <v>723</v>
      </c>
      <c r="E411" s="133" t="s">
        <v>110</v>
      </c>
      <c r="F411" s="134"/>
      <c r="G411" s="11" t="s">
        <v>905</v>
      </c>
      <c r="H411" s="14">
        <v>0.66</v>
      </c>
      <c r="I411" s="109">
        <f t="shared" si="6"/>
        <v>1.32</v>
      </c>
      <c r="J411" s="115"/>
    </row>
    <row r="412" spans="1:10" ht="60">
      <c r="A412" s="114"/>
      <c r="B412" s="107">
        <v>2</v>
      </c>
      <c r="C412" s="10" t="s">
        <v>904</v>
      </c>
      <c r="D412" s="118" t="s">
        <v>723</v>
      </c>
      <c r="E412" s="133" t="s">
        <v>673</v>
      </c>
      <c r="F412" s="134"/>
      <c r="G412" s="11" t="s">
        <v>905</v>
      </c>
      <c r="H412" s="14">
        <v>0.66</v>
      </c>
      <c r="I412" s="109">
        <f t="shared" si="6"/>
        <v>1.32</v>
      </c>
      <c r="J412" s="115"/>
    </row>
    <row r="413" spans="1:10" ht="60">
      <c r="A413" s="114"/>
      <c r="B413" s="107">
        <v>2</v>
      </c>
      <c r="C413" s="10" t="s">
        <v>904</v>
      </c>
      <c r="D413" s="118" t="s">
        <v>728</v>
      </c>
      <c r="E413" s="133" t="s">
        <v>735</v>
      </c>
      <c r="F413" s="134"/>
      <c r="G413" s="11" t="s">
        <v>905</v>
      </c>
      <c r="H413" s="14">
        <v>0.83</v>
      </c>
      <c r="I413" s="109">
        <f t="shared" si="6"/>
        <v>1.66</v>
      </c>
      <c r="J413" s="115"/>
    </row>
    <row r="414" spans="1:10" ht="60">
      <c r="A414" s="114"/>
      <c r="B414" s="107">
        <v>2</v>
      </c>
      <c r="C414" s="10" t="s">
        <v>904</v>
      </c>
      <c r="D414" s="118" t="s">
        <v>728</v>
      </c>
      <c r="E414" s="133" t="s">
        <v>837</v>
      </c>
      <c r="F414" s="134"/>
      <c r="G414" s="11" t="s">
        <v>905</v>
      </c>
      <c r="H414" s="14">
        <v>0.83</v>
      </c>
      <c r="I414" s="109">
        <f t="shared" si="6"/>
        <v>1.66</v>
      </c>
      <c r="J414" s="115"/>
    </row>
    <row r="415" spans="1:10" ht="60">
      <c r="A415" s="114"/>
      <c r="B415" s="107">
        <v>2</v>
      </c>
      <c r="C415" s="10" t="s">
        <v>904</v>
      </c>
      <c r="D415" s="118" t="s">
        <v>773</v>
      </c>
      <c r="E415" s="133" t="s">
        <v>735</v>
      </c>
      <c r="F415" s="134"/>
      <c r="G415" s="11" t="s">
        <v>905</v>
      </c>
      <c r="H415" s="14">
        <v>0.99</v>
      </c>
      <c r="I415" s="109">
        <f t="shared" si="6"/>
        <v>1.98</v>
      </c>
      <c r="J415" s="115"/>
    </row>
    <row r="416" spans="1:10" ht="60">
      <c r="A416" s="114"/>
      <c r="B416" s="107">
        <v>2</v>
      </c>
      <c r="C416" s="10" t="s">
        <v>904</v>
      </c>
      <c r="D416" s="118" t="s">
        <v>782</v>
      </c>
      <c r="E416" s="133" t="s">
        <v>735</v>
      </c>
      <c r="F416" s="134"/>
      <c r="G416" s="11" t="s">
        <v>905</v>
      </c>
      <c r="H416" s="14">
        <v>1.1599999999999999</v>
      </c>
      <c r="I416" s="109">
        <f t="shared" si="6"/>
        <v>2.3199999999999998</v>
      </c>
      <c r="J416" s="115"/>
    </row>
    <row r="417" spans="1:10" ht="60">
      <c r="A417" s="114"/>
      <c r="B417" s="107">
        <v>2</v>
      </c>
      <c r="C417" s="10" t="s">
        <v>904</v>
      </c>
      <c r="D417" s="118" t="s">
        <v>782</v>
      </c>
      <c r="E417" s="133" t="s">
        <v>837</v>
      </c>
      <c r="F417" s="134"/>
      <c r="G417" s="11" t="s">
        <v>905</v>
      </c>
      <c r="H417" s="14">
        <v>1.1599999999999999</v>
      </c>
      <c r="I417" s="109">
        <f t="shared" si="6"/>
        <v>2.3199999999999998</v>
      </c>
      <c r="J417" s="115"/>
    </row>
    <row r="418" spans="1:10" ht="228">
      <c r="A418" s="114"/>
      <c r="B418" s="107">
        <v>2</v>
      </c>
      <c r="C418" s="10" t="s">
        <v>906</v>
      </c>
      <c r="D418" s="118" t="s">
        <v>907</v>
      </c>
      <c r="E418" s="133"/>
      <c r="F418" s="134"/>
      <c r="G418" s="11" t="s">
        <v>908</v>
      </c>
      <c r="H418" s="14">
        <v>7.48</v>
      </c>
      <c r="I418" s="109">
        <f t="shared" si="6"/>
        <v>14.96</v>
      </c>
      <c r="J418" s="115"/>
    </row>
    <row r="419" spans="1:10" ht="228">
      <c r="A419" s="114"/>
      <c r="B419" s="107">
        <v>2</v>
      </c>
      <c r="C419" s="10" t="s">
        <v>906</v>
      </c>
      <c r="D419" s="118" t="s">
        <v>909</v>
      </c>
      <c r="E419" s="133"/>
      <c r="F419" s="134"/>
      <c r="G419" s="11" t="s">
        <v>908</v>
      </c>
      <c r="H419" s="14">
        <v>7.48</v>
      </c>
      <c r="I419" s="109">
        <f t="shared" si="6"/>
        <v>14.96</v>
      </c>
      <c r="J419" s="115"/>
    </row>
    <row r="420" spans="1:10" ht="228">
      <c r="A420" s="114"/>
      <c r="B420" s="107">
        <v>1</v>
      </c>
      <c r="C420" s="10" t="s">
        <v>906</v>
      </c>
      <c r="D420" s="118" t="s">
        <v>910</v>
      </c>
      <c r="E420" s="133"/>
      <c r="F420" s="134"/>
      <c r="G420" s="11" t="s">
        <v>908</v>
      </c>
      <c r="H420" s="14">
        <v>7.48</v>
      </c>
      <c r="I420" s="109">
        <f t="shared" si="6"/>
        <v>7.48</v>
      </c>
      <c r="J420" s="115"/>
    </row>
    <row r="421" spans="1:10" ht="84">
      <c r="A421" s="114"/>
      <c r="B421" s="107">
        <v>2</v>
      </c>
      <c r="C421" s="10" t="s">
        <v>911</v>
      </c>
      <c r="D421" s="118" t="s">
        <v>723</v>
      </c>
      <c r="E421" s="133"/>
      <c r="F421" s="134"/>
      <c r="G421" s="11" t="s">
        <v>912</v>
      </c>
      <c r="H421" s="14">
        <v>5.71</v>
      </c>
      <c r="I421" s="109">
        <f t="shared" si="6"/>
        <v>11.42</v>
      </c>
      <c r="J421" s="115"/>
    </row>
    <row r="422" spans="1:10" ht="204">
      <c r="A422" s="114"/>
      <c r="B422" s="107">
        <v>2</v>
      </c>
      <c r="C422" s="10" t="s">
        <v>913</v>
      </c>
      <c r="D422" s="118" t="s">
        <v>25</v>
      </c>
      <c r="E422" s="133"/>
      <c r="F422" s="134"/>
      <c r="G422" s="11" t="s">
        <v>914</v>
      </c>
      <c r="H422" s="14">
        <v>10.09</v>
      </c>
      <c r="I422" s="109">
        <f t="shared" si="6"/>
        <v>20.18</v>
      </c>
      <c r="J422" s="115"/>
    </row>
    <row r="423" spans="1:10" ht="204">
      <c r="A423" s="114"/>
      <c r="B423" s="107">
        <v>2</v>
      </c>
      <c r="C423" s="10" t="s">
        <v>913</v>
      </c>
      <c r="D423" s="118" t="s">
        <v>26</v>
      </c>
      <c r="E423" s="133"/>
      <c r="F423" s="134"/>
      <c r="G423" s="11" t="s">
        <v>914</v>
      </c>
      <c r="H423" s="14">
        <v>11.1</v>
      </c>
      <c r="I423" s="109">
        <f t="shared" si="6"/>
        <v>22.2</v>
      </c>
      <c r="J423" s="115"/>
    </row>
    <row r="424" spans="1:10" ht="204">
      <c r="A424" s="114"/>
      <c r="B424" s="107">
        <v>1</v>
      </c>
      <c r="C424" s="10" t="s">
        <v>915</v>
      </c>
      <c r="D424" s="118" t="s">
        <v>888</v>
      </c>
      <c r="E424" s="133"/>
      <c r="F424" s="134"/>
      <c r="G424" s="11" t="s">
        <v>916</v>
      </c>
      <c r="H424" s="14">
        <v>13.82</v>
      </c>
      <c r="I424" s="109">
        <f t="shared" si="6"/>
        <v>13.82</v>
      </c>
      <c r="J424" s="115"/>
    </row>
    <row r="425" spans="1:10" ht="204">
      <c r="A425" s="114"/>
      <c r="B425" s="107">
        <v>1</v>
      </c>
      <c r="C425" s="10" t="s">
        <v>915</v>
      </c>
      <c r="D425" s="118" t="s">
        <v>891</v>
      </c>
      <c r="E425" s="133"/>
      <c r="F425" s="134"/>
      <c r="G425" s="11" t="s">
        <v>916</v>
      </c>
      <c r="H425" s="14">
        <v>13.82</v>
      </c>
      <c r="I425" s="109">
        <f t="shared" si="6"/>
        <v>13.82</v>
      </c>
      <c r="J425" s="115"/>
    </row>
    <row r="426" spans="1:10" ht="204">
      <c r="A426" s="114"/>
      <c r="B426" s="107">
        <v>1</v>
      </c>
      <c r="C426" s="10" t="s">
        <v>915</v>
      </c>
      <c r="D426" s="118" t="s">
        <v>894</v>
      </c>
      <c r="E426" s="133"/>
      <c r="F426" s="134"/>
      <c r="G426" s="11" t="s">
        <v>916</v>
      </c>
      <c r="H426" s="14">
        <v>13.82</v>
      </c>
      <c r="I426" s="109">
        <f t="shared" si="6"/>
        <v>13.82</v>
      </c>
      <c r="J426" s="115"/>
    </row>
    <row r="427" spans="1:10" ht="120">
      <c r="A427" s="114"/>
      <c r="B427" s="107">
        <v>2</v>
      </c>
      <c r="C427" s="10" t="s">
        <v>917</v>
      </c>
      <c r="D427" s="118" t="s">
        <v>273</v>
      </c>
      <c r="E427" s="133"/>
      <c r="F427" s="134"/>
      <c r="G427" s="11" t="s">
        <v>918</v>
      </c>
      <c r="H427" s="14">
        <v>3.29</v>
      </c>
      <c r="I427" s="109">
        <f t="shared" si="6"/>
        <v>6.58</v>
      </c>
      <c r="J427" s="115"/>
    </row>
    <row r="428" spans="1:10" ht="120">
      <c r="A428" s="114"/>
      <c r="B428" s="107">
        <v>1</v>
      </c>
      <c r="C428" s="10" t="s">
        <v>917</v>
      </c>
      <c r="D428" s="118" t="s">
        <v>673</v>
      </c>
      <c r="E428" s="133"/>
      <c r="F428" s="134"/>
      <c r="G428" s="11" t="s">
        <v>918</v>
      </c>
      <c r="H428" s="14">
        <v>3.29</v>
      </c>
      <c r="I428" s="109">
        <f t="shared" si="6"/>
        <v>3.29</v>
      </c>
      <c r="J428" s="115"/>
    </row>
    <row r="429" spans="1:10" ht="120">
      <c r="A429" s="114"/>
      <c r="B429" s="107">
        <v>3</v>
      </c>
      <c r="C429" s="10" t="s">
        <v>917</v>
      </c>
      <c r="D429" s="118" t="s">
        <v>272</v>
      </c>
      <c r="E429" s="133"/>
      <c r="F429" s="134"/>
      <c r="G429" s="11" t="s">
        <v>918</v>
      </c>
      <c r="H429" s="14">
        <v>3.29</v>
      </c>
      <c r="I429" s="109">
        <f t="shared" si="6"/>
        <v>9.870000000000001</v>
      </c>
      <c r="J429" s="115"/>
    </row>
    <row r="430" spans="1:10" ht="156">
      <c r="A430" s="114"/>
      <c r="B430" s="107">
        <v>1</v>
      </c>
      <c r="C430" s="10" t="s">
        <v>919</v>
      </c>
      <c r="D430" s="118" t="s">
        <v>212</v>
      </c>
      <c r="E430" s="133"/>
      <c r="F430" s="134"/>
      <c r="G430" s="11" t="s">
        <v>920</v>
      </c>
      <c r="H430" s="14">
        <v>6.23</v>
      </c>
      <c r="I430" s="109">
        <f t="shared" si="6"/>
        <v>6.23</v>
      </c>
      <c r="J430" s="115"/>
    </row>
    <row r="431" spans="1:10" ht="156">
      <c r="A431" s="114"/>
      <c r="B431" s="107">
        <v>1</v>
      </c>
      <c r="C431" s="10" t="s">
        <v>919</v>
      </c>
      <c r="D431" s="118" t="s">
        <v>213</v>
      </c>
      <c r="E431" s="133"/>
      <c r="F431" s="134"/>
      <c r="G431" s="11" t="s">
        <v>920</v>
      </c>
      <c r="H431" s="14">
        <v>6.23</v>
      </c>
      <c r="I431" s="109">
        <f t="shared" si="6"/>
        <v>6.23</v>
      </c>
      <c r="J431" s="115"/>
    </row>
    <row r="432" spans="1:10" ht="156">
      <c r="A432" s="114"/>
      <c r="B432" s="107">
        <v>1</v>
      </c>
      <c r="C432" s="10" t="s">
        <v>919</v>
      </c>
      <c r="D432" s="118" t="s">
        <v>214</v>
      </c>
      <c r="E432" s="133"/>
      <c r="F432" s="134"/>
      <c r="G432" s="11" t="s">
        <v>920</v>
      </c>
      <c r="H432" s="14">
        <v>6.23</v>
      </c>
      <c r="I432" s="109">
        <f t="shared" si="6"/>
        <v>6.23</v>
      </c>
      <c r="J432" s="115"/>
    </row>
    <row r="433" spans="1:10" ht="156">
      <c r="A433" s="114"/>
      <c r="B433" s="107">
        <v>2</v>
      </c>
      <c r="C433" s="10" t="s">
        <v>919</v>
      </c>
      <c r="D433" s="118" t="s">
        <v>265</v>
      </c>
      <c r="E433" s="133"/>
      <c r="F433" s="134"/>
      <c r="G433" s="11" t="s">
        <v>920</v>
      </c>
      <c r="H433" s="14">
        <v>6.23</v>
      </c>
      <c r="I433" s="109">
        <f t="shared" si="6"/>
        <v>12.46</v>
      </c>
      <c r="J433" s="115"/>
    </row>
    <row r="434" spans="1:10" ht="156">
      <c r="A434" s="114"/>
      <c r="B434" s="107">
        <v>1</v>
      </c>
      <c r="C434" s="10" t="s">
        <v>919</v>
      </c>
      <c r="D434" s="118" t="s">
        <v>268</v>
      </c>
      <c r="E434" s="133"/>
      <c r="F434" s="134"/>
      <c r="G434" s="11" t="s">
        <v>920</v>
      </c>
      <c r="H434" s="14">
        <v>6.23</v>
      </c>
      <c r="I434" s="109">
        <f t="shared" si="6"/>
        <v>6.23</v>
      </c>
      <c r="J434" s="115"/>
    </row>
    <row r="435" spans="1:10" ht="156">
      <c r="A435" s="114"/>
      <c r="B435" s="107">
        <v>1</v>
      </c>
      <c r="C435" s="10" t="s">
        <v>919</v>
      </c>
      <c r="D435" s="118" t="s">
        <v>310</v>
      </c>
      <c r="E435" s="133"/>
      <c r="F435" s="134"/>
      <c r="G435" s="11" t="s">
        <v>920</v>
      </c>
      <c r="H435" s="14">
        <v>6.23</v>
      </c>
      <c r="I435" s="109">
        <f t="shared" si="6"/>
        <v>6.23</v>
      </c>
      <c r="J435" s="115"/>
    </row>
    <row r="436" spans="1:10" ht="144">
      <c r="A436" s="114"/>
      <c r="B436" s="107">
        <v>2</v>
      </c>
      <c r="C436" s="10" t="s">
        <v>921</v>
      </c>
      <c r="D436" s="118" t="s">
        <v>212</v>
      </c>
      <c r="E436" s="133"/>
      <c r="F436" s="134"/>
      <c r="G436" s="11" t="s">
        <v>922</v>
      </c>
      <c r="H436" s="14">
        <v>4.04</v>
      </c>
      <c r="I436" s="109">
        <f t="shared" si="6"/>
        <v>8.08</v>
      </c>
      <c r="J436" s="115"/>
    </row>
    <row r="437" spans="1:10" ht="144">
      <c r="A437" s="114"/>
      <c r="B437" s="107">
        <v>2</v>
      </c>
      <c r="C437" s="10" t="s">
        <v>921</v>
      </c>
      <c r="D437" s="118" t="s">
        <v>265</v>
      </c>
      <c r="E437" s="133"/>
      <c r="F437" s="134"/>
      <c r="G437" s="11" t="s">
        <v>922</v>
      </c>
      <c r="H437" s="14">
        <v>4.04</v>
      </c>
      <c r="I437" s="109">
        <f t="shared" si="6"/>
        <v>8.08</v>
      </c>
      <c r="J437" s="115"/>
    </row>
    <row r="438" spans="1:10" ht="144">
      <c r="A438" s="114"/>
      <c r="B438" s="108">
        <v>2</v>
      </c>
      <c r="C438" s="12" t="s">
        <v>921</v>
      </c>
      <c r="D438" s="119" t="s">
        <v>270</v>
      </c>
      <c r="E438" s="135"/>
      <c r="F438" s="136"/>
      <c r="G438" s="13" t="s">
        <v>922</v>
      </c>
      <c r="H438" s="15">
        <v>4.04</v>
      </c>
      <c r="I438" s="110">
        <f t="shared" si="6"/>
        <v>8.08</v>
      </c>
      <c r="J438" s="115"/>
    </row>
  </sheetData>
  <mergeCells count="42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45:F145"/>
    <mergeCell ref="E146:F146"/>
    <mergeCell ref="E147:F147"/>
    <mergeCell ref="E148:F148"/>
    <mergeCell ref="E149:F149"/>
    <mergeCell ref="E140:F140"/>
    <mergeCell ref="E141:F141"/>
    <mergeCell ref="E142:F142"/>
    <mergeCell ref="E143:F143"/>
    <mergeCell ref="E144:F144"/>
    <mergeCell ref="E155:F155"/>
    <mergeCell ref="E156:F156"/>
    <mergeCell ref="E157:F157"/>
    <mergeCell ref="E158:F158"/>
    <mergeCell ref="E159:F159"/>
    <mergeCell ref="E150:F150"/>
    <mergeCell ref="E151:F151"/>
    <mergeCell ref="E152:F152"/>
    <mergeCell ref="E153:F153"/>
    <mergeCell ref="E154:F154"/>
    <mergeCell ref="E165:F165"/>
    <mergeCell ref="E166:F166"/>
    <mergeCell ref="E167:F167"/>
    <mergeCell ref="E168:F168"/>
    <mergeCell ref="E169:F169"/>
    <mergeCell ref="E160:F160"/>
    <mergeCell ref="E161:F161"/>
    <mergeCell ref="E162:F162"/>
    <mergeCell ref="E163:F163"/>
    <mergeCell ref="E164:F164"/>
    <mergeCell ref="E175:F175"/>
    <mergeCell ref="E176:F176"/>
    <mergeCell ref="E177:F177"/>
    <mergeCell ref="E178:F178"/>
    <mergeCell ref="E179:F179"/>
    <mergeCell ref="E170:F170"/>
    <mergeCell ref="E171:F171"/>
    <mergeCell ref="E172:F172"/>
    <mergeCell ref="E173:F173"/>
    <mergeCell ref="E174:F174"/>
    <mergeCell ref="E185:F185"/>
    <mergeCell ref="E186:F186"/>
    <mergeCell ref="E187:F187"/>
    <mergeCell ref="E188:F188"/>
    <mergeCell ref="E189:F189"/>
    <mergeCell ref="E180:F180"/>
    <mergeCell ref="E181:F181"/>
    <mergeCell ref="E182:F182"/>
    <mergeCell ref="E183:F183"/>
    <mergeCell ref="E184:F184"/>
    <mergeCell ref="E195:F195"/>
    <mergeCell ref="E196:F196"/>
    <mergeCell ref="E197:F197"/>
    <mergeCell ref="E198:F198"/>
    <mergeCell ref="E199:F199"/>
    <mergeCell ref="E190:F190"/>
    <mergeCell ref="E191:F191"/>
    <mergeCell ref="E192:F192"/>
    <mergeCell ref="E193:F193"/>
    <mergeCell ref="E194:F194"/>
    <mergeCell ref="E205:F205"/>
    <mergeCell ref="E206:F206"/>
    <mergeCell ref="E207:F207"/>
    <mergeCell ref="E208:F208"/>
    <mergeCell ref="E209:F209"/>
    <mergeCell ref="E200:F200"/>
    <mergeCell ref="E201:F201"/>
    <mergeCell ref="E202:F202"/>
    <mergeCell ref="E203:F203"/>
    <mergeCell ref="E204:F204"/>
    <mergeCell ref="E215:F215"/>
    <mergeCell ref="E216:F216"/>
    <mergeCell ref="E217:F217"/>
    <mergeCell ref="E218:F218"/>
    <mergeCell ref="E219:F219"/>
    <mergeCell ref="E210:F210"/>
    <mergeCell ref="E211:F211"/>
    <mergeCell ref="E212:F212"/>
    <mergeCell ref="E213:F213"/>
    <mergeCell ref="E214:F214"/>
    <mergeCell ref="E225:F225"/>
    <mergeCell ref="E226:F226"/>
    <mergeCell ref="E227:F227"/>
    <mergeCell ref="E228:F228"/>
    <mergeCell ref="E229:F229"/>
    <mergeCell ref="E220:F220"/>
    <mergeCell ref="E221:F221"/>
    <mergeCell ref="E222:F222"/>
    <mergeCell ref="E223:F223"/>
    <mergeCell ref="E224:F224"/>
    <mergeCell ref="E235:F235"/>
    <mergeCell ref="E236:F236"/>
    <mergeCell ref="E237:F237"/>
    <mergeCell ref="E238:F238"/>
    <mergeCell ref="E239:F239"/>
    <mergeCell ref="E230:F230"/>
    <mergeCell ref="E231:F231"/>
    <mergeCell ref="E232:F232"/>
    <mergeCell ref="E233:F233"/>
    <mergeCell ref="E234:F234"/>
    <mergeCell ref="E245:F245"/>
    <mergeCell ref="E246:F246"/>
    <mergeCell ref="E247:F247"/>
    <mergeCell ref="E248:F248"/>
    <mergeCell ref="E249:F249"/>
    <mergeCell ref="E240:F240"/>
    <mergeCell ref="E241:F241"/>
    <mergeCell ref="E242:F242"/>
    <mergeCell ref="E243:F243"/>
    <mergeCell ref="E244:F244"/>
    <mergeCell ref="E255:F255"/>
    <mergeCell ref="E256:F256"/>
    <mergeCell ref="E257:F257"/>
    <mergeCell ref="E258:F258"/>
    <mergeCell ref="E259:F259"/>
    <mergeCell ref="E250:F250"/>
    <mergeCell ref="E251:F251"/>
    <mergeCell ref="E252:F252"/>
    <mergeCell ref="E253:F253"/>
    <mergeCell ref="E254:F254"/>
    <mergeCell ref="E265:F265"/>
    <mergeCell ref="E266:F266"/>
    <mergeCell ref="E267:F267"/>
    <mergeCell ref="E268:F268"/>
    <mergeCell ref="E269:F269"/>
    <mergeCell ref="E260:F260"/>
    <mergeCell ref="E261:F261"/>
    <mergeCell ref="E262:F262"/>
    <mergeCell ref="E263:F263"/>
    <mergeCell ref="E264:F264"/>
    <mergeCell ref="E275:F275"/>
    <mergeCell ref="E276:F276"/>
    <mergeCell ref="E277:F277"/>
    <mergeCell ref="E278:F278"/>
    <mergeCell ref="E279:F279"/>
    <mergeCell ref="E270:F270"/>
    <mergeCell ref="E271:F271"/>
    <mergeCell ref="E272:F272"/>
    <mergeCell ref="E273:F273"/>
    <mergeCell ref="E274:F274"/>
    <mergeCell ref="E285:F285"/>
    <mergeCell ref="E286:F286"/>
    <mergeCell ref="E287:F287"/>
    <mergeCell ref="E288:F288"/>
    <mergeCell ref="E289:F289"/>
    <mergeCell ref="E280:F280"/>
    <mergeCell ref="E281:F281"/>
    <mergeCell ref="E282:F282"/>
    <mergeCell ref="E283:F283"/>
    <mergeCell ref="E284:F284"/>
    <mergeCell ref="E295:F295"/>
    <mergeCell ref="E296:F296"/>
    <mergeCell ref="E297:F297"/>
    <mergeCell ref="E298:F298"/>
    <mergeCell ref="E299:F299"/>
    <mergeCell ref="E290:F290"/>
    <mergeCell ref="E291:F291"/>
    <mergeCell ref="E292:F292"/>
    <mergeCell ref="E293:F293"/>
    <mergeCell ref="E294:F294"/>
    <mergeCell ref="E305:F305"/>
    <mergeCell ref="E306:F306"/>
    <mergeCell ref="E307:F307"/>
    <mergeCell ref="E308:F308"/>
    <mergeCell ref="E309:F309"/>
    <mergeCell ref="E300:F300"/>
    <mergeCell ref="E301:F301"/>
    <mergeCell ref="E302:F302"/>
    <mergeCell ref="E303:F303"/>
    <mergeCell ref="E304:F304"/>
    <mergeCell ref="E315:F315"/>
    <mergeCell ref="E316:F316"/>
    <mergeCell ref="E317:F317"/>
    <mergeCell ref="E318:F318"/>
    <mergeCell ref="E319:F319"/>
    <mergeCell ref="E310:F310"/>
    <mergeCell ref="E311:F311"/>
    <mergeCell ref="E312:F312"/>
    <mergeCell ref="E313:F313"/>
    <mergeCell ref="E314:F314"/>
    <mergeCell ref="E325:F325"/>
    <mergeCell ref="E326:F326"/>
    <mergeCell ref="E327:F327"/>
    <mergeCell ref="E328:F328"/>
    <mergeCell ref="E329:F329"/>
    <mergeCell ref="E320:F320"/>
    <mergeCell ref="E321:F321"/>
    <mergeCell ref="E322:F322"/>
    <mergeCell ref="E323:F323"/>
    <mergeCell ref="E324:F324"/>
    <mergeCell ref="E335:F335"/>
    <mergeCell ref="E336:F336"/>
    <mergeCell ref="E337:F337"/>
    <mergeCell ref="E338:F338"/>
    <mergeCell ref="E339:F339"/>
    <mergeCell ref="E330:F330"/>
    <mergeCell ref="E331:F331"/>
    <mergeCell ref="E332:F332"/>
    <mergeCell ref="E333:F333"/>
    <mergeCell ref="E334:F334"/>
    <mergeCell ref="E345:F345"/>
    <mergeCell ref="E346:F346"/>
    <mergeCell ref="E347:F347"/>
    <mergeCell ref="E348:F348"/>
    <mergeCell ref="E349:F349"/>
    <mergeCell ref="E340:F340"/>
    <mergeCell ref="E341:F341"/>
    <mergeCell ref="E342:F342"/>
    <mergeCell ref="E343:F343"/>
    <mergeCell ref="E344:F344"/>
    <mergeCell ref="E355:F355"/>
    <mergeCell ref="E356:F356"/>
    <mergeCell ref="E357:F357"/>
    <mergeCell ref="E358:F358"/>
    <mergeCell ref="E359:F359"/>
    <mergeCell ref="E350:F350"/>
    <mergeCell ref="E351:F351"/>
    <mergeCell ref="E352:F352"/>
    <mergeCell ref="E353:F353"/>
    <mergeCell ref="E354:F354"/>
    <mergeCell ref="E365:F365"/>
    <mergeCell ref="E366:F366"/>
    <mergeCell ref="E367:F367"/>
    <mergeCell ref="E368:F368"/>
    <mergeCell ref="E369:F369"/>
    <mergeCell ref="E360:F360"/>
    <mergeCell ref="E361:F361"/>
    <mergeCell ref="E362:F362"/>
    <mergeCell ref="E363:F363"/>
    <mergeCell ref="E364:F364"/>
    <mergeCell ref="E375:F375"/>
    <mergeCell ref="E376:F376"/>
    <mergeCell ref="E377:F377"/>
    <mergeCell ref="E378:F378"/>
    <mergeCell ref="E379:F379"/>
    <mergeCell ref="E370:F370"/>
    <mergeCell ref="E371:F371"/>
    <mergeCell ref="E372:F372"/>
    <mergeCell ref="E373:F373"/>
    <mergeCell ref="E374:F374"/>
    <mergeCell ref="E385:F385"/>
    <mergeCell ref="E386:F386"/>
    <mergeCell ref="E387:F387"/>
    <mergeCell ref="E388:F388"/>
    <mergeCell ref="E389:F389"/>
    <mergeCell ref="E380:F380"/>
    <mergeCell ref="E381:F381"/>
    <mergeCell ref="E382:F382"/>
    <mergeCell ref="E383:F383"/>
    <mergeCell ref="E384:F384"/>
    <mergeCell ref="E395:F395"/>
    <mergeCell ref="E396:F396"/>
    <mergeCell ref="E397:F397"/>
    <mergeCell ref="E398:F398"/>
    <mergeCell ref="E399:F399"/>
    <mergeCell ref="E390:F390"/>
    <mergeCell ref="E391:F391"/>
    <mergeCell ref="E392:F392"/>
    <mergeCell ref="E393:F393"/>
    <mergeCell ref="E394:F394"/>
    <mergeCell ref="E405:F405"/>
    <mergeCell ref="E406:F406"/>
    <mergeCell ref="E407:F407"/>
    <mergeCell ref="E408:F408"/>
    <mergeCell ref="E409:F409"/>
    <mergeCell ref="E400:F400"/>
    <mergeCell ref="E401:F401"/>
    <mergeCell ref="E402:F402"/>
    <mergeCell ref="E403:F403"/>
    <mergeCell ref="E404:F404"/>
    <mergeCell ref="E415:F415"/>
    <mergeCell ref="E416:F416"/>
    <mergeCell ref="E417:F417"/>
    <mergeCell ref="E418:F418"/>
    <mergeCell ref="E419:F419"/>
    <mergeCell ref="E410:F410"/>
    <mergeCell ref="E411:F411"/>
    <mergeCell ref="E412:F412"/>
    <mergeCell ref="E413:F413"/>
    <mergeCell ref="E414:F414"/>
    <mergeCell ref="E425:F425"/>
    <mergeCell ref="E426:F426"/>
    <mergeCell ref="E427:F427"/>
    <mergeCell ref="E428:F428"/>
    <mergeCell ref="E429:F429"/>
    <mergeCell ref="E420:F420"/>
    <mergeCell ref="E421:F421"/>
    <mergeCell ref="E422:F422"/>
    <mergeCell ref="E423:F423"/>
    <mergeCell ref="E424:F424"/>
    <mergeCell ref="E435:F435"/>
    <mergeCell ref="E436:F436"/>
    <mergeCell ref="E437:F437"/>
    <mergeCell ref="E438:F438"/>
    <mergeCell ref="E430:F430"/>
    <mergeCell ref="E431:F431"/>
    <mergeCell ref="E432:F432"/>
    <mergeCell ref="E433:F433"/>
    <mergeCell ref="E434:F4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50"/>
  <sheetViews>
    <sheetView topLeftCell="A18" zoomScale="90" zoomScaleNormal="90" workbookViewId="0">
      <selection activeCell="T30" sqref="T3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5490.2399999999916</v>
      </c>
      <c r="O2" t="s">
        <v>182</v>
      </c>
    </row>
    <row r="3" spans="1:15" ht="12.75" customHeight="1">
      <c r="A3" s="114"/>
      <c r="B3" s="121" t="s">
        <v>135</v>
      </c>
      <c r="C3" s="120"/>
      <c r="D3" s="120"/>
      <c r="E3" s="120"/>
      <c r="F3" s="120"/>
      <c r="G3" s="120"/>
      <c r="H3" s="120"/>
      <c r="I3" s="120"/>
      <c r="J3" s="120"/>
      <c r="K3" s="120"/>
      <c r="L3" s="115"/>
      <c r="N3">
        <v>5490.2399999999916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714</v>
      </c>
      <c r="C10" s="120"/>
      <c r="D10" s="120"/>
      <c r="E10" s="120"/>
      <c r="F10" s="115"/>
      <c r="G10" s="116"/>
      <c r="H10" s="116" t="s">
        <v>714</v>
      </c>
      <c r="I10" s="120"/>
      <c r="J10" s="120"/>
      <c r="K10" s="137">
        <f>IF(Invoice!J10&lt;&gt;"",Invoice!J10,"")</f>
        <v>52884</v>
      </c>
      <c r="L10" s="115"/>
    </row>
    <row r="11" spans="1:15" ht="12.75" customHeight="1">
      <c r="A11" s="114"/>
      <c r="B11" s="114" t="s">
        <v>715</v>
      </c>
      <c r="C11" s="120"/>
      <c r="D11" s="120"/>
      <c r="E11" s="120"/>
      <c r="F11" s="115"/>
      <c r="G11" s="116"/>
      <c r="H11" s="116" t="s">
        <v>715</v>
      </c>
      <c r="I11" s="120"/>
      <c r="J11" s="120"/>
      <c r="K11" s="138"/>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1029</v>
      </c>
      <c r="C13" s="120"/>
      <c r="D13" s="120"/>
      <c r="E13" s="120"/>
      <c r="F13" s="115"/>
      <c r="G13" s="116"/>
      <c r="H13" s="116" t="s">
        <v>1029</v>
      </c>
      <c r="I13" s="120"/>
      <c r="J13" s="120"/>
      <c r="K13" s="99" t="s">
        <v>11</v>
      </c>
      <c r="L13" s="115"/>
    </row>
    <row r="14" spans="1:15" ht="15" customHeight="1">
      <c r="A14" s="114"/>
      <c r="B14" s="114" t="s">
        <v>710</v>
      </c>
      <c r="C14" s="120"/>
      <c r="D14" s="120"/>
      <c r="E14" s="120"/>
      <c r="F14" s="115"/>
      <c r="G14" s="116"/>
      <c r="H14" s="116" t="s">
        <v>710</v>
      </c>
      <c r="I14" s="120"/>
      <c r="J14" s="120"/>
      <c r="K14" s="139">
        <f>Invoice!J14</f>
        <v>45306</v>
      </c>
      <c r="L14" s="115"/>
    </row>
    <row r="15" spans="1:15" ht="15" customHeight="1">
      <c r="A15" s="114"/>
      <c r="B15" s="6" t="s">
        <v>6</v>
      </c>
      <c r="C15" s="7"/>
      <c r="D15" s="7"/>
      <c r="E15" s="7"/>
      <c r="F15" s="8"/>
      <c r="G15" s="116"/>
      <c r="H15" s="9" t="s">
        <v>6</v>
      </c>
      <c r="I15" s="120"/>
      <c r="J15" s="120"/>
      <c r="K15" s="140"/>
      <c r="L15" s="115"/>
    </row>
    <row r="16" spans="1:15" ht="15" customHeight="1">
      <c r="A16" s="114"/>
      <c r="B16" s="120"/>
      <c r="C16" s="120"/>
      <c r="D16" s="120"/>
      <c r="E16" s="120"/>
      <c r="F16" s="120"/>
      <c r="G16" s="120"/>
      <c r="H16" s="120"/>
      <c r="I16" s="123" t="s">
        <v>142</v>
      </c>
      <c r="J16" s="123" t="s">
        <v>142</v>
      </c>
      <c r="K16" s="129">
        <v>41389</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36" customHeight="1">
      <c r="A22" s="114"/>
      <c r="B22" s="107">
        <f>'Tax Invoice'!D18</f>
        <v>1</v>
      </c>
      <c r="C22" s="10" t="s">
        <v>718</v>
      </c>
      <c r="D22" s="10" t="s">
        <v>718</v>
      </c>
      <c r="E22" s="118"/>
      <c r="F22" s="133"/>
      <c r="G22" s="134"/>
      <c r="H22" s="11" t="s">
        <v>719</v>
      </c>
      <c r="I22" s="14">
        <f t="shared" ref="I22:I85" si="0">J22*$N$1</f>
        <v>11.297999999999998</v>
      </c>
      <c r="J22" s="14">
        <v>37.659999999999997</v>
      </c>
      <c r="K22" s="109">
        <f t="shared" ref="K22:K85" si="1">I22*B22</f>
        <v>11.297999999999998</v>
      </c>
      <c r="L22" s="115"/>
    </row>
    <row r="23" spans="1:12" ht="36" customHeight="1">
      <c r="A23" s="114"/>
      <c r="B23" s="107">
        <f>'Tax Invoice'!D19</f>
        <v>1</v>
      </c>
      <c r="C23" s="10" t="s">
        <v>720</v>
      </c>
      <c r="D23" s="10" t="s">
        <v>720</v>
      </c>
      <c r="E23" s="118"/>
      <c r="F23" s="133"/>
      <c r="G23" s="134"/>
      <c r="H23" s="11" t="s">
        <v>721</v>
      </c>
      <c r="I23" s="14">
        <f t="shared" si="0"/>
        <v>11.589</v>
      </c>
      <c r="J23" s="14">
        <v>38.630000000000003</v>
      </c>
      <c r="K23" s="109">
        <f t="shared" si="1"/>
        <v>11.589</v>
      </c>
      <c r="L23" s="115"/>
    </row>
    <row r="24" spans="1:12" ht="12.75" customHeight="1">
      <c r="A24" s="114"/>
      <c r="B24" s="107">
        <f>'Tax Invoice'!D20</f>
        <v>2</v>
      </c>
      <c r="C24" s="10" t="s">
        <v>722</v>
      </c>
      <c r="D24" s="10" t="s">
        <v>923</v>
      </c>
      <c r="E24" s="118" t="s">
        <v>723</v>
      </c>
      <c r="F24" s="133" t="s">
        <v>110</v>
      </c>
      <c r="G24" s="134"/>
      <c r="H24" s="11" t="s">
        <v>724</v>
      </c>
      <c r="I24" s="14">
        <f t="shared" si="0"/>
        <v>0.252</v>
      </c>
      <c r="J24" s="14">
        <v>0.84</v>
      </c>
      <c r="K24" s="109">
        <f t="shared" si="1"/>
        <v>0.504</v>
      </c>
      <c r="L24" s="115"/>
    </row>
    <row r="25" spans="1:12" ht="12.75" customHeight="1">
      <c r="A25" s="114"/>
      <c r="B25" s="107">
        <f>'Tax Invoice'!D21</f>
        <v>2</v>
      </c>
      <c r="C25" s="10" t="s">
        <v>725</v>
      </c>
      <c r="D25" s="10" t="s">
        <v>924</v>
      </c>
      <c r="E25" s="118" t="s">
        <v>726</v>
      </c>
      <c r="F25" s="133" t="s">
        <v>273</v>
      </c>
      <c r="G25" s="134"/>
      <c r="H25" s="11" t="s">
        <v>727</v>
      </c>
      <c r="I25" s="14">
        <f t="shared" si="0"/>
        <v>0.375</v>
      </c>
      <c r="J25" s="14">
        <v>1.25</v>
      </c>
      <c r="K25" s="109">
        <f t="shared" si="1"/>
        <v>0.75</v>
      </c>
      <c r="L25" s="115"/>
    </row>
    <row r="26" spans="1:12" ht="12.75" customHeight="1">
      <c r="A26" s="114"/>
      <c r="B26" s="107">
        <f>'Tax Invoice'!D22</f>
        <v>2</v>
      </c>
      <c r="C26" s="10" t="s">
        <v>725</v>
      </c>
      <c r="D26" s="10" t="s">
        <v>925</v>
      </c>
      <c r="E26" s="118" t="s">
        <v>728</v>
      </c>
      <c r="F26" s="133" t="s">
        <v>273</v>
      </c>
      <c r="G26" s="134"/>
      <c r="H26" s="11" t="s">
        <v>727</v>
      </c>
      <c r="I26" s="14">
        <f t="shared" si="0"/>
        <v>0.39900000000000002</v>
      </c>
      <c r="J26" s="14">
        <v>1.33</v>
      </c>
      <c r="K26" s="109">
        <f t="shared" si="1"/>
        <v>0.79800000000000004</v>
      </c>
      <c r="L26" s="115"/>
    </row>
    <row r="27" spans="1:12" ht="12.75" customHeight="1">
      <c r="A27" s="114"/>
      <c r="B27" s="107">
        <f>'Tax Invoice'!D23</f>
        <v>2</v>
      </c>
      <c r="C27" s="10" t="s">
        <v>725</v>
      </c>
      <c r="D27" s="10" t="s">
        <v>925</v>
      </c>
      <c r="E27" s="118" t="s">
        <v>728</v>
      </c>
      <c r="F27" s="133" t="s">
        <v>583</v>
      </c>
      <c r="G27" s="134"/>
      <c r="H27" s="11" t="s">
        <v>727</v>
      </c>
      <c r="I27" s="14">
        <f t="shared" si="0"/>
        <v>0.39900000000000002</v>
      </c>
      <c r="J27" s="14">
        <v>1.33</v>
      </c>
      <c r="K27" s="109">
        <f t="shared" si="1"/>
        <v>0.79800000000000004</v>
      </c>
      <c r="L27" s="115"/>
    </row>
    <row r="28" spans="1:12" ht="12.75" customHeight="1">
      <c r="A28" s="114"/>
      <c r="B28" s="107">
        <f>'Tax Invoice'!D24</f>
        <v>2</v>
      </c>
      <c r="C28" s="10" t="s">
        <v>725</v>
      </c>
      <c r="D28" s="10" t="s">
        <v>926</v>
      </c>
      <c r="E28" s="118" t="s">
        <v>729</v>
      </c>
      <c r="F28" s="133" t="s">
        <v>273</v>
      </c>
      <c r="G28" s="134"/>
      <c r="H28" s="11" t="s">
        <v>727</v>
      </c>
      <c r="I28" s="14">
        <f t="shared" si="0"/>
        <v>0.42599999999999999</v>
      </c>
      <c r="J28" s="14">
        <v>1.42</v>
      </c>
      <c r="K28" s="109">
        <f t="shared" si="1"/>
        <v>0.85199999999999998</v>
      </c>
      <c r="L28" s="115"/>
    </row>
    <row r="29" spans="1:12" ht="12.75" customHeight="1">
      <c r="A29" s="114"/>
      <c r="B29" s="107">
        <f>'Tax Invoice'!D25</f>
        <v>2</v>
      </c>
      <c r="C29" s="10" t="s">
        <v>725</v>
      </c>
      <c r="D29" s="10" t="s">
        <v>926</v>
      </c>
      <c r="E29" s="118" t="s">
        <v>729</v>
      </c>
      <c r="F29" s="133" t="s">
        <v>583</v>
      </c>
      <c r="G29" s="134"/>
      <c r="H29" s="11" t="s">
        <v>727</v>
      </c>
      <c r="I29" s="14">
        <f t="shared" si="0"/>
        <v>0.42599999999999999</v>
      </c>
      <c r="J29" s="14">
        <v>1.42</v>
      </c>
      <c r="K29" s="109">
        <f t="shared" si="1"/>
        <v>0.85199999999999998</v>
      </c>
      <c r="L29" s="115"/>
    </row>
    <row r="30" spans="1:12" ht="12.75" customHeight="1">
      <c r="A30" s="114"/>
      <c r="B30" s="107">
        <f>'Tax Invoice'!D26</f>
        <v>2</v>
      </c>
      <c r="C30" s="10" t="s">
        <v>725</v>
      </c>
      <c r="D30" s="10" t="s">
        <v>927</v>
      </c>
      <c r="E30" s="118" t="s">
        <v>730</v>
      </c>
      <c r="F30" s="133" t="s">
        <v>583</v>
      </c>
      <c r="G30" s="134"/>
      <c r="H30" s="11" t="s">
        <v>727</v>
      </c>
      <c r="I30" s="14">
        <f t="shared" si="0"/>
        <v>0.60599999999999998</v>
      </c>
      <c r="J30" s="14">
        <v>2.02</v>
      </c>
      <c r="K30" s="109">
        <f t="shared" si="1"/>
        <v>1.212</v>
      </c>
      <c r="L30" s="115"/>
    </row>
    <row r="31" spans="1:12" ht="24" customHeight="1">
      <c r="A31" s="114"/>
      <c r="B31" s="107">
        <f>'Tax Invoice'!D27</f>
        <v>3</v>
      </c>
      <c r="C31" s="10" t="s">
        <v>102</v>
      </c>
      <c r="D31" s="10" t="s">
        <v>102</v>
      </c>
      <c r="E31" s="118" t="s">
        <v>35</v>
      </c>
      <c r="F31" s="133" t="s">
        <v>107</v>
      </c>
      <c r="G31" s="134"/>
      <c r="H31" s="11" t="s">
        <v>731</v>
      </c>
      <c r="I31" s="14">
        <f t="shared" si="0"/>
        <v>0.501</v>
      </c>
      <c r="J31" s="14">
        <v>1.67</v>
      </c>
      <c r="K31" s="109">
        <f t="shared" si="1"/>
        <v>1.5030000000000001</v>
      </c>
      <c r="L31" s="115"/>
    </row>
    <row r="32" spans="1:12" ht="24" customHeight="1">
      <c r="A32" s="114"/>
      <c r="B32" s="107">
        <f>'Tax Invoice'!D28</f>
        <v>3</v>
      </c>
      <c r="C32" s="10" t="s">
        <v>102</v>
      </c>
      <c r="D32" s="10" t="s">
        <v>102</v>
      </c>
      <c r="E32" s="118" t="s">
        <v>35</v>
      </c>
      <c r="F32" s="133" t="s">
        <v>210</v>
      </c>
      <c r="G32" s="134"/>
      <c r="H32" s="11" t="s">
        <v>731</v>
      </c>
      <c r="I32" s="14">
        <f t="shared" si="0"/>
        <v>0.501</v>
      </c>
      <c r="J32" s="14">
        <v>1.67</v>
      </c>
      <c r="K32" s="109">
        <f t="shared" si="1"/>
        <v>1.5030000000000001</v>
      </c>
      <c r="L32" s="115"/>
    </row>
    <row r="33" spans="1:12" ht="24" customHeight="1">
      <c r="A33" s="114"/>
      <c r="B33" s="107">
        <f>'Tax Invoice'!D29</f>
        <v>3</v>
      </c>
      <c r="C33" s="10" t="s">
        <v>102</v>
      </c>
      <c r="D33" s="10" t="s">
        <v>102</v>
      </c>
      <c r="E33" s="118" t="s">
        <v>35</v>
      </c>
      <c r="F33" s="133" t="s">
        <v>212</v>
      </c>
      <c r="G33" s="134"/>
      <c r="H33" s="11" t="s">
        <v>731</v>
      </c>
      <c r="I33" s="14">
        <f t="shared" si="0"/>
        <v>0.501</v>
      </c>
      <c r="J33" s="14">
        <v>1.67</v>
      </c>
      <c r="K33" s="109">
        <f t="shared" si="1"/>
        <v>1.5030000000000001</v>
      </c>
      <c r="L33" s="115"/>
    </row>
    <row r="34" spans="1:12" ht="24" customHeight="1">
      <c r="A34" s="114"/>
      <c r="B34" s="107">
        <f>'Tax Invoice'!D30</f>
        <v>3</v>
      </c>
      <c r="C34" s="10" t="s">
        <v>102</v>
      </c>
      <c r="D34" s="10" t="s">
        <v>102</v>
      </c>
      <c r="E34" s="118" t="s">
        <v>35</v>
      </c>
      <c r="F34" s="133" t="s">
        <v>213</v>
      </c>
      <c r="G34" s="134"/>
      <c r="H34" s="11" t="s">
        <v>731</v>
      </c>
      <c r="I34" s="14">
        <f t="shared" si="0"/>
        <v>0.501</v>
      </c>
      <c r="J34" s="14">
        <v>1.67</v>
      </c>
      <c r="K34" s="109">
        <f t="shared" si="1"/>
        <v>1.5030000000000001</v>
      </c>
      <c r="L34" s="115"/>
    </row>
    <row r="35" spans="1:12" ht="24" customHeight="1">
      <c r="A35" s="114"/>
      <c r="B35" s="107">
        <f>'Tax Invoice'!D31</f>
        <v>3</v>
      </c>
      <c r="C35" s="10" t="s">
        <v>102</v>
      </c>
      <c r="D35" s="10" t="s">
        <v>102</v>
      </c>
      <c r="E35" s="118" t="s">
        <v>35</v>
      </c>
      <c r="F35" s="133" t="s">
        <v>214</v>
      </c>
      <c r="G35" s="134"/>
      <c r="H35" s="11" t="s">
        <v>731</v>
      </c>
      <c r="I35" s="14">
        <f t="shared" si="0"/>
        <v>0.501</v>
      </c>
      <c r="J35" s="14">
        <v>1.67</v>
      </c>
      <c r="K35" s="109">
        <f t="shared" si="1"/>
        <v>1.5030000000000001</v>
      </c>
      <c r="L35" s="115"/>
    </row>
    <row r="36" spans="1:12" ht="24" customHeight="1">
      <c r="A36" s="114"/>
      <c r="B36" s="107">
        <f>'Tax Invoice'!D32</f>
        <v>3</v>
      </c>
      <c r="C36" s="10" t="s">
        <v>102</v>
      </c>
      <c r="D36" s="10" t="s">
        <v>102</v>
      </c>
      <c r="E36" s="118" t="s">
        <v>35</v>
      </c>
      <c r="F36" s="133" t="s">
        <v>265</v>
      </c>
      <c r="G36" s="134"/>
      <c r="H36" s="11" t="s">
        <v>731</v>
      </c>
      <c r="I36" s="14">
        <f t="shared" si="0"/>
        <v>0.501</v>
      </c>
      <c r="J36" s="14">
        <v>1.67</v>
      </c>
      <c r="K36" s="109">
        <f t="shared" si="1"/>
        <v>1.5030000000000001</v>
      </c>
      <c r="L36" s="115"/>
    </row>
    <row r="37" spans="1:12" ht="24" customHeight="1">
      <c r="A37" s="114"/>
      <c r="B37" s="107">
        <f>'Tax Invoice'!D33</f>
        <v>3</v>
      </c>
      <c r="C37" s="10" t="s">
        <v>102</v>
      </c>
      <c r="D37" s="10" t="s">
        <v>102</v>
      </c>
      <c r="E37" s="118" t="s">
        <v>35</v>
      </c>
      <c r="F37" s="133" t="s">
        <v>310</v>
      </c>
      <c r="G37" s="134"/>
      <c r="H37" s="11" t="s">
        <v>731</v>
      </c>
      <c r="I37" s="14">
        <f t="shared" si="0"/>
        <v>0.501</v>
      </c>
      <c r="J37" s="14">
        <v>1.67</v>
      </c>
      <c r="K37" s="109">
        <f t="shared" si="1"/>
        <v>1.5030000000000001</v>
      </c>
      <c r="L37" s="115"/>
    </row>
    <row r="38" spans="1:12" ht="24" customHeight="1">
      <c r="A38" s="114"/>
      <c r="B38" s="107">
        <f>'Tax Invoice'!D34</f>
        <v>1</v>
      </c>
      <c r="C38" s="10" t="s">
        <v>102</v>
      </c>
      <c r="D38" s="10" t="s">
        <v>102</v>
      </c>
      <c r="E38" s="118" t="s">
        <v>37</v>
      </c>
      <c r="F38" s="133" t="s">
        <v>210</v>
      </c>
      <c r="G38" s="134"/>
      <c r="H38" s="11" t="s">
        <v>731</v>
      </c>
      <c r="I38" s="14">
        <f t="shared" si="0"/>
        <v>0.501</v>
      </c>
      <c r="J38" s="14">
        <v>1.67</v>
      </c>
      <c r="K38" s="109">
        <f t="shared" si="1"/>
        <v>0.501</v>
      </c>
      <c r="L38" s="115"/>
    </row>
    <row r="39" spans="1:12" ht="24" customHeight="1">
      <c r="A39" s="114"/>
      <c r="B39" s="107">
        <f>'Tax Invoice'!D35</f>
        <v>1</v>
      </c>
      <c r="C39" s="10" t="s">
        <v>102</v>
      </c>
      <c r="D39" s="10" t="s">
        <v>102</v>
      </c>
      <c r="E39" s="118" t="s">
        <v>37</v>
      </c>
      <c r="F39" s="133" t="s">
        <v>212</v>
      </c>
      <c r="G39" s="134"/>
      <c r="H39" s="11" t="s">
        <v>731</v>
      </c>
      <c r="I39" s="14">
        <f t="shared" si="0"/>
        <v>0.501</v>
      </c>
      <c r="J39" s="14">
        <v>1.67</v>
      </c>
      <c r="K39" s="109">
        <f t="shared" si="1"/>
        <v>0.501</v>
      </c>
      <c r="L39" s="115"/>
    </row>
    <row r="40" spans="1:12" ht="24" customHeight="1">
      <c r="A40" s="114"/>
      <c r="B40" s="107">
        <f>'Tax Invoice'!D36</f>
        <v>1</v>
      </c>
      <c r="C40" s="10" t="s">
        <v>102</v>
      </c>
      <c r="D40" s="10" t="s">
        <v>102</v>
      </c>
      <c r="E40" s="118" t="s">
        <v>37</v>
      </c>
      <c r="F40" s="133" t="s">
        <v>310</v>
      </c>
      <c r="G40" s="134"/>
      <c r="H40" s="11" t="s">
        <v>731</v>
      </c>
      <c r="I40" s="14">
        <f t="shared" si="0"/>
        <v>0.501</v>
      </c>
      <c r="J40" s="14">
        <v>1.67</v>
      </c>
      <c r="K40" s="109">
        <f t="shared" si="1"/>
        <v>0.501</v>
      </c>
      <c r="L40" s="115"/>
    </row>
    <row r="41" spans="1:12" ht="12.75" customHeight="1">
      <c r="A41" s="114"/>
      <c r="B41" s="107">
        <f>'Tax Invoice'!D37</f>
        <v>15</v>
      </c>
      <c r="C41" s="10" t="s">
        <v>30</v>
      </c>
      <c r="D41" s="10" t="s">
        <v>928</v>
      </c>
      <c r="E41" s="118" t="s">
        <v>34</v>
      </c>
      <c r="F41" s="133"/>
      <c r="G41" s="134"/>
      <c r="H41" s="11" t="s">
        <v>732</v>
      </c>
      <c r="I41" s="14">
        <f t="shared" si="0"/>
        <v>0.126</v>
      </c>
      <c r="J41" s="14">
        <v>0.42</v>
      </c>
      <c r="K41" s="109">
        <f t="shared" si="1"/>
        <v>1.8900000000000001</v>
      </c>
      <c r="L41" s="115"/>
    </row>
    <row r="42" spans="1:12" ht="12.75" customHeight="1">
      <c r="A42" s="114"/>
      <c r="B42" s="107">
        <f>'Tax Invoice'!D38</f>
        <v>10</v>
      </c>
      <c r="C42" s="10" t="s">
        <v>30</v>
      </c>
      <c r="D42" s="10" t="s">
        <v>928</v>
      </c>
      <c r="E42" s="118" t="s">
        <v>35</v>
      </c>
      <c r="F42" s="133"/>
      <c r="G42" s="134"/>
      <c r="H42" s="11" t="s">
        <v>732</v>
      </c>
      <c r="I42" s="14">
        <f t="shared" si="0"/>
        <v>0.126</v>
      </c>
      <c r="J42" s="14">
        <v>0.42</v>
      </c>
      <c r="K42" s="109">
        <f t="shared" si="1"/>
        <v>1.26</v>
      </c>
      <c r="L42" s="115"/>
    </row>
    <row r="43" spans="1:12" ht="24" customHeight="1">
      <c r="A43" s="114"/>
      <c r="B43" s="107">
        <f>'Tax Invoice'!D39</f>
        <v>4</v>
      </c>
      <c r="C43" s="10" t="s">
        <v>733</v>
      </c>
      <c r="D43" s="10" t="s">
        <v>733</v>
      </c>
      <c r="E43" s="118" t="s">
        <v>34</v>
      </c>
      <c r="F43" s="133" t="s">
        <v>673</v>
      </c>
      <c r="G43" s="134"/>
      <c r="H43" s="11" t="s">
        <v>734</v>
      </c>
      <c r="I43" s="14">
        <f t="shared" si="0"/>
        <v>0.375</v>
      </c>
      <c r="J43" s="14">
        <v>1.25</v>
      </c>
      <c r="K43" s="109">
        <f t="shared" si="1"/>
        <v>1.5</v>
      </c>
      <c r="L43" s="115"/>
    </row>
    <row r="44" spans="1:12" ht="24" customHeight="1">
      <c r="A44" s="114"/>
      <c r="B44" s="107">
        <f>'Tax Invoice'!D40</f>
        <v>3</v>
      </c>
      <c r="C44" s="10" t="s">
        <v>733</v>
      </c>
      <c r="D44" s="10" t="s">
        <v>733</v>
      </c>
      <c r="E44" s="118" t="s">
        <v>34</v>
      </c>
      <c r="F44" s="133" t="s">
        <v>271</v>
      </c>
      <c r="G44" s="134"/>
      <c r="H44" s="11" t="s">
        <v>734</v>
      </c>
      <c r="I44" s="14">
        <f t="shared" si="0"/>
        <v>0.375</v>
      </c>
      <c r="J44" s="14">
        <v>1.25</v>
      </c>
      <c r="K44" s="109">
        <f t="shared" si="1"/>
        <v>1.125</v>
      </c>
      <c r="L44" s="115"/>
    </row>
    <row r="45" spans="1:12" ht="24" customHeight="1">
      <c r="A45" s="114"/>
      <c r="B45" s="107">
        <f>'Tax Invoice'!D41</f>
        <v>4</v>
      </c>
      <c r="C45" s="10" t="s">
        <v>733</v>
      </c>
      <c r="D45" s="10" t="s">
        <v>733</v>
      </c>
      <c r="E45" s="118" t="s">
        <v>35</v>
      </c>
      <c r="F45" s="133" t="s">
        <v>272</v>
      </c>
      <c r="G45" s="134"/>
      <c r="H45" s="11" t="s">
        <v>734</v>
      </c>
      <c r="I45" s="14">
        <f t="shared" si="0"/>
        <v>0.375</v>
      </c>
      <c r="J45" s="14">
        <v>1.25</v>
      </c>
      <c r="K45" s="109">
        <f t="shared" si="1"/>
        <v>1.5</v>
      </c>
      <c r="L45" s="115"/>
    </row>
    <row r="46" spans="1:12" ht="24" customHeight="1">
      <c r="A46" s="114"/>
      <c r="B46" s="107">
        <f>'Tax Invoice'!D42</f>
        <v>4</v>
      </c>
      <c r="C46" s="10" t="s">
        <v>733</v>
      </c>
      <c r="D46" s="10" t="s">
        <v>733</v>
      </c>
      <c r="E46" s="118" t="s">
        <v>37</v>
      </c>
      <c r="F46" s="133" t="s">
        <v>273</v>
      </c>
      <c r="G46" s="134"/>
      <c r="H46" s="11" t="s">
        <v>734</v>
      </c>
      <c r="I46" s="14">
        <f t="shared" si="0"/>
        <v>0.375</v>
      </c>
      <c r="J46" s="14">
        <v>1.25</v>
      </c>
      <c r="K46" s="109">
        <f t="shared" si="1"/>
        <v>1.5</v>
      </c>
      <c r="L46" s="115"/>
    </row>
    <row r="47" spans="1:12" ht="24" customHeight="1">
      <c r="A47" s="114"/>
      <c r="B47" s="107">
        <f>'Tax Invoice'!D43</f>
        <v>2</v>
      </c>
      <c r="C47" s="10" t="s">
        <v>733</v>
      </c>
      <c r="D47" s="10" t="s">
        <v>733</v>
      </c>
      <c r="E47" s="118" t="s">
        <v>37</v>
      </c>
      <c r="F47" s="133" t="s">
        <v>735</v>
      </c>
      <c r="G47" s="134"/>
      <c r="H47" s="11" t="s">
        <v>734</v>
      </c>
      <c r="I47" s="14">
        <f t="shared" si="0"/>
        <v>0.375</v>
      </c>
      <c r="J47" s="14">
        <v>1.25</v>
      </c>
      <c r="K47" s="109">
        <f t="shared" si="1"/>
        <v>0.75</v>
      </c>
      <c r="L47" s="115"/>
    </row>
    <row r="48" spans="1:12" ht="24" customHeight="1">
      <c r="A48" s="114"/>
      <c r="B48" s="107">
        <f>'Tax Invoice'!D44</f>
        <v>2</v>
      </c>
      <c r="C48" s="10" t="s">
        <v>733</v>
      </c>
      <c r="D48" s="10" t="s">
        <v>733</v>
      </c>
      <c r="E48" s="118" t="s">
        <v>37</v>
      </c>
      <c r="F48" s="133" t="s">
        <v>736</v>
      </c>
      <c r="G48" s="134"/>
      <c r="H48" s="11" t="s">
        <v>734</v>
      </c>
      <c r="I48" s="14">
        <f t="shared" si="0"/>
        <v>0.375</v>
      </c>
      <c r="J48" s="14">
        <v>1.25</v>
      </c>
      <c r="K48" s="109">
        <f t="shared" si="1"/>
        <v>0.75</v>
      </c>
      <c r="L48" s="115"/>
    </row>
    <row r="49" spans="1:12" ht="24" customHeight="1">
      <c r="A49" s="114"/>
      <c r="B49" s="107">
        <f>'Tax Invoice'!D45</f>
        <v>2</v>
      </c>
      <c r="C49" s="10" t="s">
        <v>100</v>
      </c>
      <c r="D49" s="10" t="s">
        <v>100</v>
      </c>
      <c r="E49" s="118" t="s">
        <v>737</v>
      </c>
      <c r="F49" s="133" t="s">
        <v>107</v>
      </c>
      <c r="G49" s="134"/>
      <c r="H49" s="11" t="s">
        <v>738</v>
      </c>
      <c r="I49" s="14">
        <f t="shared" si="0"/>
        <v>0.501</v>
      </c>
      <c r="J49" s="14">
        <v>1.67</v>
      </c>
      <c r="K49" s="109">
        <f t="shared" si="1"/>
        <v>1.002</v>
      </c>
      <c r="L49" s="115"/>
    </row>
    <row r="50" spans="1:12" ht="24" customHeight="1">
      <c r="A50" s="114"/>
      <c r="B50" s="107">
        <f>'Tax Invoice'!D46</f>
        <v>2</v>
      </c>
      <c r="C50" s="10" t="s">
        <v>100</v>
      </c>
      <c r="D50" s="10" t="s">
        <v>100</v>
      </c>
      <c r="E50" s="118" t="s">
        <v>737</v>
      </c>
      <c r="F50" s="133" t="s">
        <v>210</v>
      </c>
      <c r="G50" s="134"/>
      <c r="H50" s="11" t="s">
        <v>738</v>
      </c>
      <c r="I50" s="14">
        <f t="shared" si="0"/>
        <v>0.501</v>
      </c>
      <c r="J50" s="14">
        <v>1.67</v>
      </c>
      <c r="K50" s="109">
        <f t="shared" si="1"/>
        <v>1.002</v>
      </c>
      <c r="L50" s="115"/>
    </row>
    <row r="51" spans="1:12" ht="24" customHeight="1">
      <c r="A51" s="114"/>
      <c r="B51" s="107">
        <f>'Tax Invoice'!D47</f>
        <v>2</v>
      </c>
      <c r="C51" s="10" t="s">
        <v>100</v>
      </c>
      <c r="D51" s="10" t="s">
        <v>100</v>
      </c>
      <c r="E51" s="118" t="s">
        <v>737</v>
      </c>
      <c r="F51" s="133" t="s">
        <v>213</v>
      </c>
      <c r="G51" s="134"/>
      <c r="H51" s="11" t="s">
        <v>738</v>
      </c>
      <c r="I51" s="14">
        <f t="shared" si="0"/>
        <v>0.501</v>
      </c>
      <c r="J51" s="14">
        <v>1.67</v>
      </c>
      <c r="K51" s="109">
        <f t="shared" si="1"/>
        <v>1.002</v>
      </c>
      <c r="L51" s="115"/>
    </row>
    <row r="52" spans="1:12" ht="24" customHeight="1">
      <c r="A52" s="114"/>
      <c r="B52" s="107">
        <f>'Tax Invoice'!D48</f>
        <v>2</v>
      </c>
      <c r="C52" s="10" t="s">
        <v>100</v>
      </c>
      <c r="D52" s="10" t="s">
        <v>100</v>
      </c>
      <c r="E52" s="118" t="s">
        <v>737</v>
      </c>
      <c r="F52" s="133" t="s">
        <v>263</v>
      </c>
      <c r="G52" s="134"/>
      <c r="H52" s="11" t="s">
        <v>738</v>
      </c>
      <c r="I52" s="14">
        <f t="shared" si="0"/>
        <v>0.501</v>
      </c>
      <c r="J52" s="14">
        <v>1.67</v>
      </c>
      <c r="K52" s="109">
        <f t="shared" si="1"/>
        <v>1.002</v>
      </c>
      <c r="L52" s="115"/>
    </row>
    <row r="53" spans="1:12" ht="24" customHeight="1">
      <c r="A53" s="114"/>
      <c r="B53" s="107">
        <f>'Tax Invoice'!D49</f>
        <v>2</v>
      </c>
      <c r="C53" s="10" t="s">
        <v>100</v>
      </c>
      <c r="D53" s="10" t="s">
        <v>100</v>
      </c>
      <c r="E53" s="118" t="s">
        <v>737</v>
      </c>
      <c r="F53" s="133" t="s">
        <v>214</v>
      </c>
      <c r="G53" s="134"/>
      <c r="H53" s="11" t="s">
        <v>738</v>
      </c>
      <c r="I53" s="14">
        <f t="shared" si="0"/>
        <v>0.501</v>
      </c>
      <c r="J53" s="14">
        <v>1.67</v>
      </c>
      <c r="K53" s="109">
        <f t="shared" si="1"/>
        <v>1.002</v>
      </c>
      <c r="L53" s="115"/>
    </row>
    <row r="54" spans="1:12" ht="24" customHeight="1">
      <c r="A54" s="114"/>
      <c r="B54" s="107">
        <f>'Tax Invoice'!D50</f>
        <v>2</v>
      </c>
      <c r="C54" s="10" t="s">
        <v>100</v>
      </c>
      <c r="D54" s="10" t="s">
        <v>100</v>
      </c>
      <c r="E54" s="118" t="s">
        <v>737</v>
      </c>
      <c r="F54" s="133" t="s">
        <v>265</v>
      </c>
      <c r="G54" s="134"/>
      <c r="H54" s="11" t="s">
        <v>738</v>
      </c>
      <c r="I54" s="14">
        <f t="shared" si="0"/>
        <v>0.501</v>
      </c>
      <c r="J54" s="14">
        <v>1.67</v>
      </c>
      <c r="K54" s="109">
        <f t="shared" si="1"/>
        <v>1.002</v>
      </c>
      <c r="L54" s="115"/>
    </row>
    <row r="55" spans="1:12" ht="24" customHeight="1">
      <c r="A55" s="114"/>
      <c r="B55" s="107">
        <f>'Tax Invoice'!D51</f>
        <v>2</v>
      </c>
      <c r="C55" s="10" t="s">
        <v>100</v>
      </c>
      <c r="D55" s="10" t="s">
        <v>100</v>
      </c>
      <c r="E55" s="118" t="s">
        <v>739</v>
      </c>
      <c r="F55" s="133" t="s">
        <v>107</v>
      </c>
      <c r="G55" s="134"/>
      <c r="H55" s="11" t="s">
        <v>738</v>
      </c>
      <c r="I55" s="14">
        <f t="shared" si="0"/>
        <v>0.501</v>
      </c>
      <c r="J55" s="14">
        <v>1.67</v>
      </c>
      <c r="K55" s="109">
        <f t="shared" si="1"/>
        <v>1.002</v>
      </c>
      <c r="L55" s="115"/>
    </row>
    <row r="56" spans="1:12" ht="24" customHeight="1">
      <c r="A56" s="114"/>
      <c r="B56" s="107">
        <f>'Tax Invoice'!D52</f>
        <v>2</v>
      </c>
      <c r="C56" s="10" t="s">
        <v>100</v>
      </c>
      <c r="D56" s="10" t="s">
        <v>100</v>
      </c>
      <c r="E56" s="118" t="s">
        <v>739</v>
      </c>
      <c r="F56" s="133" t="s">
        <v>212</v>
      </c>
      <c r="G56" s="134"/>
      <c r="H56" s="11" t="s">
        <v>738</v>
      </c>
      <c r="I56" s="14">
        <f t="shared" si="0"/>
        <v>0.501</v>
      </c>
      <c r="J56" s="14">
        <v>1.67</v>
      </c>
      <c r="K56" s="109">
        <f t="shared" si="1"/>
        <v>1.002</v>
      </c>
      <c r="L56" s="115"/>
    </row>
    <row r="57" spans="1:12" ht="24" customHeight="1">
      <c r="A57" s="114"/>
      <c r="B57" s="107">
        <f>'Tax Invoice'!D53</f>
        <v>2</v>
      </c>
      <c r="C57" s="10" t="s">
        <v>100</v>
      </c>
      <c r="D57" s="10" t="s">
        <v>100</v>
      </c>
      <c r="E57" s="118" t="s">
        <v>739</v>
      </c>
      <c r="F57" s="133" t="s">
        <v>213</v>
      </c>
      <c r="G57" s="134"/>
      <c r="H57" s="11" t="s">
        <v>738</v>
      </c>
      <c r="I57" s="14">
        <f t="shared" si="0"/>
        <v>0.501</v>
      </c>
      <c r="J57" s="14">
        <v>1.67</v>
      </c>
      <c r="K57" s="109">
        <f t="shared" si="1"/>
        <v>1.002</v>
      </c>
      <c r="L57" s="115"/>
    </row>
    <row r="58" spans="1:12" ht="24" customHeight="1">
      <c r="A58" s="114"/>
      <c r="B58" s="107">
        <f>'Tax Invoice'!D54</f>
        <v>2</v>
      </c>
      <c r="C58" s="10" t="s">
        <v>100</v>
      </c>
      <c r="D58" s="10" t="s">
        <v>100</v>
      </c>
      <c r="E58" s="118" t="s">
        <v>739</v>
      </c>
      <c r="F58" s="133" t="s">
        <v>266</v>
      </c>
      <c r="G58" s="134"/>
      <c r="H58" s="11" t="s">
        <v>738</v>
      </c>
      <c r="I58" s="14">
        <f t="shared" si="0"/>
        <v>0.501</v>
      </c>
      <c r="J58" s="14">
        <v>1.67</v>
      </c>
      <c r="K58" s="109">
        <f t="shared" si="1"/>
        <v>1.002</v>
      </c>
      <c r="L58" s="115"/>
    </row>
    <row r="59" spans="1:12" ht="24" customHeight="1">
      <c r="A59" s="114"/>
      <c r="B59" s="107">
        <f>'Tax Invoice'!D55</f>
        <v>2</v>
      </c>
      <c r="C59" s="10" t="s">
        <v>100</v>
      </c>
      <c r="D59" s="10" t="s">
        <v>100</v>
      </c>
      <c r="E59" s="118" t="s">
        <v>739</v>
      </c>
      <c r="F59" s="133" t="s">
        <v>310</v>
      </c>
      <c r="G59" s="134"/>
      <c r="H59" s="11" t="s">
        <v>738</v>
      </c>
      <c r="I59" s="14">
        <f t="shared" si="0"/>
        <v>0.501</v>
      </c>
      <c r="J59" s="14">
        <v>1.67</v>
      </c>
      <c r="K59" s="109">
        <f t="shared" si="1"/>
        <v>1.002</v>
      </c>
      <c r="L59" s="115"/>
    </row>
    <row r="60" spans="1:12" ht="24" customHeight="1">
      <c r="A60" s="114"/>
      <c r="B60" s="107">
        <f>'Tax Invoice'!D56</f>
        <v>2</v>
      </c>
      <c r="C60" s="10" t="s">
        <v>100</v>
      </c>
      <c r="D60" s="10" t="s">
        <v>100</v>
      </c>
      <c r="E60" s="118" t="s">
        <v>739</v>
      </c>
      <c r="F60" s="133" t="s">
        <v>311</v>
      </c>
      <c r="G60" s="134"/>
      <c r="H60" s="11" t="s">
        <v>738</v>
      </c>
      <c r="I60" s="14">
        <f t="shared" si="0"/>
        <v>0.501</v>
      </c>
      <c r="J60" s="14">
        <v>1.67</v>
      </c>
      <c r="K60" s="109">
        <f t="shared" si="1"/>
        <v>1.002</v>
      </c>
      <c r="L60" s="115"/>
    </row>
    <row r="61" spans="1:12" ht="12.75" customHeight="1">
      <c r="A61" s="114"/>
      <c r="B61" s="107">
        <f>'Tax Invoice'!D57</f>
        <v>1</v>
      </c>
      <c r="C61" s="10" t="s">
        <v>740</v>
      </c>
      <c r="D61" s="10" t="s">
        <v>740</v>
      </c>
      <c r="E61" s="118" t="s">
        <v>27</v>
      </c>
      <c r="F61" s="133"/>
      <c r="G61" s="134"/>
      <c r="H61" s="11" t="s">
        <v>741</v>
      </c>
      <c r="I61" s="14">
        <f t="shared" si="0"/>
        <v>0.34799999999999998</v>
      </c>
      <c r="J61" s="14">
        <v>1.1599999999999999</v>
      </c>
      <c r="K61" s="109">
        <f t="shared" si="1"/>
        <v>0.34799999999999998</v>
      </c>
      <c r="L61" s="115"/>
    </row>
    <row r="62" spans="1:12" ht="12.75" customHeight="1">
      <c r="A62" s="114"/>
      <c r="B62" s="107">
        <f>'Tax Invoice'!D58</f>
        <v>2</v>
      </c>
      <c r="C62" s="10" t="s">
        <v>740</v>
      </c>
      <c r="D62" s="10" t="s">
        <v>740</v>
      </c>
      <c r="E62" s="118" t="s">
        <v>28</v>
      </c>
      <c r="F62" s="133"/>
      <c r="G62" s="134"/>
      <c r="H62" s="11" t="s">
        <v>741</v>
      </c>
      <c r="I62" s="14">
        <f t="shared" si="0"/>
        <v>0.34799999999999998</v>
      </c>
      <c r="J62" s="14">
        <v>1.1599999999999999</v>
      </c>
      <c r="K62" s="109">
        <f t="shared" si="1"/>
        <v>0.69599999999999995</v>
      </c>
      <c r="L62" s="115"/>
    </row>
    <row r="63" spans="1:12" ht="12.75" customHeight="1">
      <c r="A63" s="114"/>
      <c r="B63" s="107">
        <f>'Tax Invoice'!D59</f>
        <v>2</v>
      </c>
      <c r="C63" s="10" t="s">
        <v>740</v>
      </c>
      <c r="D63" s="10" t="s">
        <v>740</v>
      </c>
      <c r="E63" s="118" t="s">
        <v>29</v>
      </c>
      <c r="F63" s="133"/>
      <c r="G63" s="134"/>
      <c r="H63" s="11" t="s">
        <v>741</v>
      </c>
      <c r="I63" s="14">
        <f t="shared" si="0"/>
        <v>0.34799999999999998</v>
      </c>
      <c r="J63" s="14">
        <v>1.1599999999999999</v>
      </c>
      <c r="K63" s="109">
        <f t="shared" si="1"/>
        <v>0.69599999999999995</v>
      </c>
      <c r="L63" s="115"/>
    </row>
    <row r="64" spans="1:12" ht="24" customHeight="1">
      <c r="A64" s="114"/>
      <c r="B64" s="107">
        <f>'Tax Invoice'!D60</f>
        <v>2</v>
      </c>
      <c r="C64" s="10" t="s">
        <v>742</v>
      </c>
      <c r="D64" s="10" t="s">
        <v>742</v>
      </c>
      <c r="E64" s="118" t="s">
        <v>27</v>
      </c>
      <c r="F64" s="133" t="s">
        <v>272</v>
      </c>
      <c r="G64" s="134"/>
      <c r="H64" s="11" t="s">
        <v>743</v>
      </c>
      <c r="I64" s="14">
        <f t="shared" si="0"/>
        <v>0.75299999999999989</v>
      </c>
      <c r="J64" s="14">
        <v>2.5099999999999998</v>
      </c>
      <c r="K64" s="109">
        <f t="shared" si="1"/>
        <v>1.5059999999999998</v>
      </c>
      <c r="L64" s="115"/>
    </row>
    <row r="65" spans="1:12" ht="24" customHeight="1">
      <c r="A65" s="114"/>
      <c r="B65" s="107">
        <f>'Tax Invoice'!D61</f>
        <v>2</v>
      </c>
      <c r="C65" s="10" t="s">
        <v>742</v>
      </c>
      <c r="D65" s="10" t="s">
        <v>742</v>
      </c>
      <c r="E65" s="118" t="s">
        <v>28</v>
      </c>
      <c r="F65" s="133" t="s">
        <v>273</v>
      </c>
      <c r="G65" s="134"/>
      <c r="H65" s="11" t="s">
        <v>743</v>
      </c>
      <c r="I65" s="14">
        <f t="shared" si="0"/>
        <v>0.75299999999999989</v>
      </c>
      <c r="J65" s="14">
        <v>2.5099999999999998</v>
      </c>
      <c r="K65" s="109">
        <f t="shared" si="1"/>
        <v>1.5059999999999998</v>
      </c>
      <c r="L65" s="115"/>
    </row>
    <row r="66" spans="1:12" ht="24" customHeight="1">
      <c r="A66" s="114"/>
      <c r="B66" s="107">
        <f>'Tax Invoice'!D62</f>
        <v>2</v>
      </c>
      <c r="C66" s="10" t="s">
        <v>742</v>
      </c>
      <c r="D66" s="10" t="s">
        <v>742</v>
      </c>
      <c r="E66" s="118" t="s">
        <v>28</v>
      </c>
      <c r="F66" s="133" t="s">
        <v>272</v>
      </c>
      <c r="G66" s="134"/>
      <c r="H66" s="11" t="s">
        <v>743</v>
      </c>
      <c r="I66" s="14">
        <f t="shared" si="0"/>
        <v>0.75299999999999989</v>
      </c>
      <c r="J66" s="14">
        <v>2.5099999999999998</v>
      </c>
      <c r="K66" s="109">
        <f t="shared" si="1"/>
        <v>1.5059999999999998</v>
      </c>
      <c r="L66" s="115"/>
    </row>
    <row r="67" spans="1:12" ht="12.75" customHeight="1">
      <c r="A67" s="114"/>
      <c r="B67" s="107">
        <f>'Tax Invoice'!D63</f>
        <v>20</v>
      </c>
      <c r="C67" s="10" t="s">
        <v>43</v>
      </c>
      <c r="D67" s="10" t="s">
        <v>43</v>
      </c>
      <c r="E67" s="118" t="s">
        <v>50</v>
      </c>
      <c r="F67" s="133"/>
      <c r="G67" s="134"/>
      <c r="H67" s="11" t="s">
        <v>744</v>
      </c>
      <c r="I67" s="14">
        <f t="shared" si="0"/>
        <v>9.6000000000000002E-2</v>
      </c>
      <c r="J67" s="14">
        <v>0.32</v>
      </c>
      <c r="K67" s="109">
        <f t="shared" si="1"/>
        <v>1.92</v>
      </c>
      <c r="L67" s="115"/>
    </row>
    <row r="68" spans="1:12" ht="12.75" customHeight="1">
      <c r="A68" s="114"/>
      <c r="B68" s="107">
        <f>'Tax Invoice'!D64</f>
        <v>10</v>
      </c>
      <c r="C68" s="10" t="s">
        <v>43</v>
      </c>
      <c r="D68" s="10" t="s">
        <v>43</v>
      </c>
      <c r="E68" s="118" t="s">
        <v>31</v>
      </c>
      <c r="F68" s="133"/>
      <c r="G68" s="134"/>
      <c r="H68" s="11" t="s">
        <v>744</v>
      </c>
      <c r="I68" s="14">
        <f t="shared" si="0"/>
        <v>9.6000000000000002E-2</v>
      </c>
      <c r="J68" s="14">
        <v>0.32</v>
      </c>
      <c r="K68" s="109">
        <f t="shared" si="1"/>
        <v>0.96</v>
      </c>
      <c r="L68" s="115"/>
    </row>
    <row r="69" spans="1:12" ht="24" customHeight="1">
      <c r="A69" s="114"/>
      <c r="B69" s="107">
        <f>'Tax Invoice'!D65</f>
        <v>2</v>
      </c>
      <c r="C69" s="10" t="s">
        <v>745</v>
      </c>
      <c r="D69" s="10" t="s">
        <v>745</v>
      </c>
      <c r="E69" s="118" t="s">
        <v>27</v>
      </c>
      <c r="F69" s="133" t="s">
        <v>273</v>
      </c>
      <c r="G69" s="134"/>
      <c r="H69" s="11" t="s">
        <v>746</v>
      </c>
      <c r="I69" s="14">
        <f t="shared" si="0"/>
        <v>0.35099999999999998</v>
      </c>
      <c r="J69" s="14">
        <v>1.17</v>
      </c>
      <c r="K69" s="109">
        <f t="shared" si="1"/>
        <v>0.70199999999999996</v>
      </c>
      <c r="L69" s="115"/>
    </row>
    <row r="70" spans="1:12" ht="24" customHeight="1">
      <c r="A70" s="114"/>
      <c r="B70" s="107">
        <f>'Tax Invoice'!D66</f>
        <v>2</v>
      </c>
      <c r="C70" s="10" t="s">
        <v>745</v>
      </c>
      <c r="D70" s="10" t="s">
        <v>745</v>
      </c>
      <c r="E70" s="118" t="s">
        <v>27</v>
      </c>
      <c r="F70" s="133" t="s">
        <v>673</v>
      </c>
      <c r="G70" s="134"/>
      <c r="H70" s="11" t="s">
        <v>746</v>
      </c>
      <c r="I70" s="14">
        <f t="shared" si="0"/>
        <v>0.35099999999999998</v>
      </c>
      <c r="J70" s="14">
        <v>1.17</v>
      </c>
      <c r="K70" s="109">
        <f t="shared" si="1"/>
        <v>0.70199999999999996</v>
      </c>
      <c r="L70" s="115"/>
    </row>
    <row r="71" spans="1:12" ht="24" customHeight="1">
      <c r="A71" s="114"/>
      <c r="B71" s="107">
        <f>'Tax Invoice'!D67</f>
        <v>2</v>
      </c>
      <c r="C71" s="10" t="s">
        <v>745</v>
      </c>
      <c r="D71" s="10" t="s">
        <v>745</v>
      </c>
      <c r="E71" s="118" t="s">
        <v>27</v>
      </c>
      <c r="F71" s="133" t="s">
        <v>272</v>
      </c>
      <c r="G71" s="134"/>
      <c r="H71" s="11" t="s">
        <v>746</v>
      </c>
      <c r="I71" s="14">
        <f t="shared" si="0"/>
        <v>0.35099999999999998</v>
      </c>
      <c r="J71" s="14">
        <v>1.17</v>
      </c>
      <c r="K71" s="109">
        <f t="shared" si="1"/>
        <v>0.70199999999999996</v>
      </c>
      <c r="L71" s="115"/>
    </row>
    <row r="72" spans="1:12" ht="24" customHeight="1">
      <c r="A72" s="114"/>
      <c r="B72" s="107">
        <f>'Tax Invoice'!D68</f>
        <v>2</v>
      </c>
      <c r="C72" s="10" t="s">
        <v>745</v>
      </c>
      <c r="D72" s="10" t="s">
        <v>745</v>
      </c>
      <c r="E72" s="118" t="s">
        <v>27</v>
      </c>
      <c r="F72" s="133" t="s">
        <v>736</v>
      </c>
      <c r="G72" s="134"/>
      <c r="H72" s="11" t="s">
        <v>746</v>
      </c>
      <c r="I72" s="14">
        <f t="shared" si="0"/>
        <v>0.35099999999999998</v>
      </c>
      <c r="J72" s="14">
        <v>1.17</v>
      </c>
      <c r="K72" s="109">
        <f t="shared" si="1"/>
        <v>0.70199999999999996</v>
      </c>
      <c r="L72" s="115"/>
    </row>
    <row r="73" spans="1:12" ht="24" customHeight="1">
      <c r="A73" s="114"/>
      <c r="B73" s="107">
        <f>'Tax Invoice'!D69</f>
        <v>2</v>
      </c>
      <c r="C73" s="10" t="s">
        <v>745</v>
      </c>
      <c r="D73" s="10" t="s">
        <v>745</v>
      </c>
      <c r="E73" s="118" t="s">
        <v>28</v>
      </c>
      <c r="F73" s="133" t="s">
        <v>673</v>
      </c>
      <c r="G73" s="134"/>
      <c r="H73" s="11" t="s">
        <v>746</v>
      </c>
      <c r="I73" s="14">
        <f t="shared" si="0"/>
        <v>0.34799999999999998</v>
      </c>
      <c r="J73" s="14">
        <v>1.1599999999999999</v>
      </c>
      <c r="K73" s="109">
        <f t="shared" si="1"/>
        <v>0.69599999999999995</v>
      </c>
      <c r="L73" s="115"/>
    </row>
    <row r="74" spans="1:12" ht="24" customHeight="1">
      <c r="A74" s="114"/>
      <c r="B74" s="107">
        <f>'Tax Invoice'!D70</f>
        <v>2</v>
      </c>
      <c r="C74" s="10" t="s">
        <v>745</v>
      </c>
      <c r="D74" s="10" t="s">
        <v>745</v>
      </c>
      <c r="E74" s="118" t="s">
        <v>28</v>
      </c>
      <c r="F74" s="133" t="s">
        <v>272</v>
      </c>
      <c r="G74" s="134"/>
      <c r="H74" s="11" t="s">
        <v>746</v>
      </c>
      <c r="I74" s="14">
        <f t="shared" si="0"/>
        <v>0.34799999999999998</v>
      </c>
      <c r="J74" s="14">
        <v>1.1599999999999999</v>
      </c>
      <c r="K74" s="109">
        <f t="shared" si="1"/>
        <v>0.69599999999999995</v>
      </c>
      <c r="L74" s="115"/>
    </row>
    <row r="75" spans="1:12" ht="24" customHeight="1">
      <c r="A75" s="114"/>
      <c r="B75" s="107">
        <f>'Tax Invoice'!D71</f>
        <v>2</v>
      </c>
      <c r="C75" s="10" t="s">
        <v>745</v>
      </c>
      <c r="D75" s="10" t="s">
        <v>745</v>
      </c>
      <c r="E75" s="118" t="s">
        <v>28</v>
      </c>
      <c r="F75" s="133" t="s">
        <v>736</v>
      </c>
      <c r="G75" s="134"/>
      <c r="H75" s="11" t="s">
        <v>746</v>
      </c>
      <c r="I75" s="14">
        <f t="shared" si="0"/>
        <v>0.34799999999999998</v>
      </c>
      <c r="J75" s="14">
        <v>1.1599999999999999</v>
      </c>
      <c r="K75" s="109">
        <f t="shared" si="1"/>
        <v>0.69599999999999995</v>
      </c>
      <c r="L75" s="115"/>
    </row>
    <row r="76" spans="1:12" ht="24" customHeight="1">
      <c r="A76" s="114"/>
      <c r="B76" s="107">
        <f>'Tax Invoice'!D72</f>
        <v>2</v>
      </c>
      <c r="C76" s="10" t="s">
        <v>745</v>
      </c>
      <c r="D76" s="10" t="s">
        <v>745</v>
      </c>
      <c r="E76" s="118" t="s">
        <v>29</v>
      </c>
      <c r="F76" s="133" t="s">
        <v>272</v>
      </c>
      <c r="G76" s="134"/>
      <c r="H76" s="11" t="s">
        <v>746</v>
      </c>
      <c r="I76" s="14">
        <f t="shared" si="0"/>
        <v>0.34799999999999998</v>
      </c>
      <c r="J76" s="14">
        <v>1.1599999999999999</v>
      </c>
      <c r="K76" s="109">
        <f t="shared" si="1"/>
        <v>0.69599999999999995</v>
      </c>
      <c r="L76" s="115"/>
    </row>
    <row r="77" spans="1:12" ht="24" customHeight="1">
      <c r="A77" s="114"/>
      <c r="B77" s="107">
        <f>'Tax Invoice'!D73</f>
        <v>2</v>
      </c>
      <c r="C77" s="10" t="s">
        <v>745</v>
      </c>
      <c r="D77" s="10" t="s">
        <v>745</v>
      </c>
      <c r="E77" s="118" t="s">
        <v>29</v>
      </c>
      <c r="F77" s="133" t="s">
        <v>736</v>
      </c>
      <c r="G77" s="134"/>
      <c r="H77" s="11" t="s">
        <v>746</v>
      </c>
      <c r="I77" s="14">
        <f t="shared" si="0"/>
        <v>0.34799999999999998</v>
      </c>
      <c r="J77" s="14">
        <v>1.1599999999999999</v>
      </c>
      <c r="K77" s="109">
        <f t="shared" si="1"/>
        <v>0.69599999999999995</v>
      </c>
      <c r="L77" s="115"/>
    </row>
    <row r="78" spans="1:12" ht="24" customHeight="1">
      <c r="A78" s="114"/>
      <c r="B78" s="107">
        <f>'Tax Invoice'!D74</f>
        <v>1</v>
      </c>
      <c r="C78" s="10" t="s">
        <v>747</v>
      </c>
      <c r="D78" s="10" t="s">
        <v>747</v>
      </c>
      <c r="E78" s="118" t="s">
        <v>47</v>
      </c>
      <c r="F78" s="133"/>
      <c r="G78" s="134"/>
      <c r="H78" s="11" t="s">
        <v>748</v>
      </c>
      <c r="I78" s="14">
        <f t="shared" si="0"/>
        <v>10.616999999999999</v>
      </c>
      <c r="J78" s="14">
        <v>35.39</v>
      </c>
      <c r="K78" s="109">
        <f t="shared" si="1"/>
        <v>10.616999999999999</v>
      </c>
      <c r="L78" s="115"/>
    </row>
    <row r="79" spans="1:12" ht="24" customHeight="1">
      <c r="A79" s="114"/>
      <c r="B79" s="107">
        <f>'Tax Invoice'!D75</f>
        <v>1</v>
      </c>
      <c r="C79" s="10" t="s">
        <v>749</v>
      </c>
      <c r="D79" s="10" t="s">
        <v>929</v>
      </c>
      <c r="E79" s="118" t="s">
        <v>29</v>
      </c>
      <c r="F79" s="133"/>
      <c r="G79" s="134"/>
      <c r="H79" s="11" t="s">
        <v>750</v>
      </c>
      <c r="I79" s="14">
        <f t="shared" si="0"/>
        <v>9.0989999999999984</v>
      </c>
      <c r="J79" s="14">
        <v>30.33</v>
      </c>
      <c r="K79" s="109">
        <f t="shared" si="1"/>
        <v>9.0989999999999984</v>
      </c>
      <c r="L79" s="115"/>
    </row>
    <row r="80" spans="1:12" ht="36" customHeight="1">
      <c r="A80" s="114"/>
      <c r="B80" s="107">
        <f>'Tax Invoice'!D76</f>
        <v>1</v>
      </c>
      <c r="C80" s="10" t="s">
        <v>751</v>
      </c>
      <c r="D80" s="10" t="s">
        <v>930</v>
      </c>
      <c r="E80" s="118" t="s">
        <v>204</v>
      </c>
      <c r="F80" s="133" t="s">
        <v>266</v>
      </c>
      <c r="G80" s="134"/>
      <c r="H80" s="11" t="s">
        <v>1018</v>
      </c>
      <c r="I80" s="14">
        <f t="shared" si="0"/>
        <v>11.94</v>
      </c>
      <c r="J80" s="14">
        <v>39.799999999999997</v>
      </c>
      <c r="K80" s="109">
        <f t="shared" si="1"/>
        <v>11.94</v>
      </c>
      <c r="L80" s="115"/>
    </row>
    <row r="81" spans="1:12" ht="36" customHeight="1">
      <c r="A81" s="114"/>
      <c r="B81" s="107">
        <f>'Tax Invoice'!D77</f>
        <v>1</v>
      </c>
      <c r="C81" s="10" t="s">
        <v>751</v>
      </c>
      <c r="D81" s="10" t="s">
        <v>930</v>
      </c>
      <c r="E81" s="118" t="s">
        <v>204</v>
      </c>
      <c r="F81" s="133" t="s">
        <v>310</v>
      </c>
      <c r="G81" s="134"/>
      <c r="H81" s="11" t="s">
        <v>1018</v>
      </c>
      <c r="I81" s="14">
        <f t="shared" si="0"/>
        <v>11.94</v>
      </c>
      <c r="J81" s="14">
        <v>39.799999999999997</v>
      </c>
      <c r="K81" s="109">
        <f t="shared" si="1"/>
        <v>11.94</v>
      </c>
      <c r="L81" s="115"/>
    </row>
    <row r="82" spans="1:12" ht="36" customHeight="1">
      <c r="A82" s="114"/>
      <c r="B82" s="107">
        <f>'Tax Invoice'!D78</f>
        <v>1</v>
      </c>
      <c r="C82" s="10" t="s">
        <v>751</v>
      </c>
      <c r="D82" s="10" t="s">
        <v>930</v>
      </c>
      <c r="E82" s="118" t="s">
        <v>204</v>
      </c>
      <c r="F82" s="133" t="s">
        <v>269</v>
      </c>
      <c r="G82" s="134"/>
      <c r="H82" s="11" t="s">
        <v>1018</v>
      </c>
      <c r="I82" s="14">
        <f t="shared" si="0"/>
        <v>11.94</v>
      </c>
      <c r="J82" s="14">
        <v>39.799999999999997</v>
      </c>
      <c r="K82" s="109">
        <f t="shared" si="1"/>
        <v>11.94</v>
      </c>
      <c r="L82" s="115"/>
    </row>
    <row r="83" spans="1:12" ht="36" customHeight="1">
      <c r="A83" s="114"/>
      <c r="B83" s="107">
        <f>'Tax Invoice'!D79</f>
        <v>1</v>
      </c>
      <c r="C83" s="10" t="s">
        <v>752</v>
      </c>
      <c r="D83" s="10" t="s">
        <v>931</v>
      </c>
      <c r="E83" s="118" t="s">
        <v>204</v>
      </c>
      <c r="F83" s="133" t="s">
        <v>212</v>
      </c>
      <c r="G83" s="134"/>
      <c r="H83" s="11" t="s">
        <v>1019</v>
      </c>
      <c r="I83" s="14">
        <f t="shared" si="0"/>
        <v>12.891</v>
      </c>
      <c r="J83" s="14">
        <v>42.97</v>
      </c>
      <c r="K83" s="109">
        <f t="shared" si="1"/>
        <v>12.891</v>
      </c>
      <c r="L83" s="115"/>
    </row>
    <row r="84" spans="1:12" ht="36" customHeight="1">
      <c r="A84" s="114"/>
      <c r="B84" s="107">
        <f>'Tax Invoice'!D80</f>
        <v>1</v>
      </c>
      <c r="C84" s="10" t="s">
        <v>752</v>
      </c>
      <c r="D84" s="10" t="s">
        <v>931</v>
      </c>
      <c r="E84" s="118" t="s">
        <v>204</v>
      </c>
      <c r="F84" s="133" t="s">
        <v>213</v>
      </c>
      <c r="G84" s="134"/>
      <c r="H84" s="11" t="s">
        <v>1019</v>
      </c>
      <c r="I84" s="14">
        <f t="shared" si="0"/>
        <v>12.891</v>
      </c>
      <c r="J84" s="14">
        <v>42.97</v>
      </c>
      <c r="K84" s="109">
        <f t="shared" si="1"/>
        <v>12.891</v>
      </c>
      <c r="L84" s="115"/>
    </row>
    <row r="85" spans="1:12" ht="36" customHeight="1">
      <c r="A85" s="114"/>
      <c r="B85" s="107">
        <f>'Tax Invoice'!D81</f>
        <v>1</v>
      </c>
      <c r="C85" s="10" t="s">
        <v>752</v>
      </c>
      <c r="D85" s="10" t="s">
        <v>931</v>
      </c>
      <c r="E85" s="118" t="s">
        <v>204</v>
      </c>
      <c r="F85" s="133" t="s">
        <v>263</v>
      </c>
      <c r="G85" s="134"/>
      <c r="H85" s="11" t="s">
        <v>1019</v>
      </c>
      <c r="I85" s="14">
        <f t="shared" si="0"/>
        <v>12.891</v>
      </c>
      <c r="J85" s="14">
        <v>42.97</v>
      </c>
      <c r="K85" s="109">
        <f t="shared" si="1"/>
        <v>12.891</v>
      </c>
      <c r="L85" s="115"/>
    </row>
    <row r="86" spans="1:12" ht="36" customHeight="1">
      <c r="A86" s="114"/>
      <c r="B86" s="107">
        <f>'Tax Invoice'!D82</f>
        <v>1</v>
      </c>
      <c r="C86" s="10" t="s">
        <v>752</v>
      </c>
      <c r="D86" s="10" t="s">
        <v>931</v>
      </c>
      <c r="E86" s="118" t="s">
        <v>204</v>
      </c>
      <c r="F86" s="133" t="s">
        <v>214</v>
      </c>
      <c r="G86" s="134"/>
      <c r="H86" s="11" t="s">
        <v>1019</v>
      </c>
      <c r="I86" s="14">
        <f t="shared" ref="I86:I149" si="2">J86*$N$1</f>
        <v>12.891</v>
      </c>
      <c r="J86" s="14">
        <v>42.97</v>
      </c>
      <c r="K86" s="109">
        <f t="shared" ref="K86:K149" si="3">I86*B86</f>
        <v>12.891</v>
      </c>
      <c r="L86" s="115"/>
    </row>
    <row r="87" spans="1:12" ht="36" customHeight="1">
      <c r="A87" s="114"/>
      <c r="B87" s="107">
        <f>'Tax Invoice'!D83</f>
        <v>1</v>
      </c>
      <c r="C87" s="10" t="s">
        <v>752</v>
      </c>
      <c r="D87" s="10" t="s">
        <v>931</v>
      </c>
      <c r="E87" s="118" t="s">
        <v>204</v>
      </c>
      <c r="F87" s="133" t="s">
        <v>265</v>
      </c>
      <c r="G87" s="134"/>
      <c r="H87" s="11" t="s">
        <v>1019</v>
      </c>
      <c r="I87" s="14">
        <f t="shared" si="2"/>
        <v>12.891</v>
      </c>
      <c r="J87" s="14">
        <v>42.97</v>
      </c>
      <c r="K87" s="109">
        <f t="shared" si="3"/>
        <v>12.891</v>
      </c>
      <c r="L87" s="115"/>
    </row>
    <row r="88" spans="1:12" ht="36" customHeight="1">
      <c r="A88" s="114"/>
      <c r="B88" s="107">
        <f>'Tax Invoice'!D84</f>
        <v>1</v>
      </c>
      <c r="C88" s="10" t="s">
        <v>752</v>
      </c>
      <c r="D88" s="10" t="s">
        <v>931</v>
      </c>
      <c r="E88" s="118" t="s">
        <v>204</v>
      </c>
      <c r="F88" s="133" t="s">
        <v>267</v>
      </c>
      <c r="G88" s="134"/>
      <c r="H88" s="11" t="s">
        <v>1019</v>
      </c>
      <c r="I88" s="14">
        <f t="shared" si="2"/>
        <v>12.891</v>
      </c>
      <c r="J88" s="14">
        <v>42.97</v>
      </c>
      <c r="K88" s="109">
        <f t="shared" si="3"/>
        <v>12.891</v>
      </c>
      <c r="L88" s="115"/>
    </row>
    <row r="89" spans="1:12" ht="36" customHeight="1">
      <c r="A89" s="114"/>
      <c r="B89" s="107">
        <f>'Tax Invoice'!D85</f>
        <v>1</v>
      </c>
      <c r="C89" s="10" t="s">
        <v>752</v>
      </c>
      <c r="D89" s="10" t="s">
        <v>931</v>
      </c>
      <c r="E89" s="118" t="s">
        <v>204</v>
      </c>
      <c r="F89" s="133" t="s">
        <v>269</v>
      </c>
      <c r="G89" s="134"/>
      <c r="H89" s="11" t="s">
        <v>1019</v>
      </c>
      <c r="I89" s="14">
        <f t="shared" si="2"/>
        <v>12.891</v>
      </c>
      <c r="J89" s="14">
        <v>42.97</v>
      </c>
      <c r="K89" s="109">
        <f t="shared" si="3"/>
        <v>12.891</v>
      </c>
      <c r="L89" s="115"/>
    </row>
    <row r="90" spans="1:12" ht="24" customHeight="1">
      <c r="A90" s="114"/>
      <c r="B90" s="107">
        <f>'Tax Invoice'!D86</f>
        <v>30</v>
      </c>
      <c r="C90" s="10" t="s">
        <v>662</v>
      </c>
      <c r="D90" s="10" t="s">
        <v>662</v>
      </c>
      <c r="E90" s="118" t="s">
        <v>26</v>
      </c>
      <c r="F90" s="133" t="s">
        <v>107</v>
      </c>
      <c r="G90" s="134"/>
      <c r="H90" s="11" t="s">
        <v>753</v>
      </c>
      <c r="I90" s="14">
        <f t="shared" si="2"/>
        <v>0.435</v>
      </c>
      <c r="J90" s="14">
        <v>1.45</v>
      </c>
      <c r="K90" s="109">
        <f t="shared" si="3"/>
        <v>13.05</v>
      </c>
      <c r="L90" s="115"/>
    </row>
    <row r="91" spans="1:12" ht="24" customHeight="1">
      <c r="A91" s="114"/>
      <c r="B91" s="107">
        <f>'Tax Invoice'!D87</f>
        <v>10</v>
      </c>
      <c r="C91" s="10" t="s">
        <v>662</v>
      </c>
      <c r="D91" s="10" t="s">
        <v>662</v>
      </c>
      <c r="E91" s="118" t="s">
        <v>26</v>
      </c>
      <c r="F91" s="133" t="s">
        <v>210</v>
      </c>
      <c r="G91" s="134"/>
      <c r="H91" s="11" t="s">
        <v>753</v>
      </c>
      <c r="I91" s="14">
        <f t="shared" si="2"/>
        <v>0.435</v>
      </c>
      <c r="J91" s="14">
        <v>1.45</v>
      </c>
      <c r="K91" s="109">
        <f t="shared" si="3"/>
        <v>4.3499999999999996</v>
      </c>
      <c r="L91" s="115"/>
    </row>
    <row r="92" spans="1:12" ht="24" customHeight="1">
      <c r="A92" s="114"/>
      <c r="B92" s="107">
        <f>'Tax Invoice'!D88</f>
        <v>10</v>
      </c>
      <c r="C92" s="10" t="s">
        <v>662</v>
      </c>
      <c r="D92" s="10" t="s">
        <v>662</v>
      </c>
      <c r="E92" s="118" t="s">
        <v>26</v>
      </c>
      <c r="F92" s="133" t="s">
        <v>212</v>
      </c>
      <c r="G92" s="134"/>
      <c r="H92" s="11" t="s">
        <v>753</v>
      </c>
      <c r="I92" s="14">
        <f t="shared" si="2"/>
        <v>0.435</v>
      </c>
      <c r="J92" s="14">
        <v>1.45</v>
      </c>
      <c r="K92" s="109">
        <f t="shared" si="3"/>
        <v>4.3499999999999996</v>
      </c>
      <c r="L92" s="115"/>
    </row>
    <row r="93" spans="1:12" ht="24" customHeight="1">
      <c r="A93" s="114"/>
      <c r="B93" s="107">
        <f>'Tax Invoice'!D89</f>
        <v>20</v>
      </c>
      <c r="C93" s="10" t="s">
        <v>662</v>
      </c>
      <c r="D93" s="10" t="s">
        <v>662</v>
      </c>
      <c r="E93" s="118" t="s">
        <v>26</v>
      </c>
      <c r="F93" s="133" t="s">
        <v>213</v>
      </c>
      <c r="G93" s="134"/>
      <c r="H93" s="11" t="s">
        <v>753</v>
      </c>
      <c r="I93" s="14">
        <f t="shared" si="2"/>
        <v>0.435</v>
      </c>
      <c r="J93" s="14">
        <v>1.45</v>
      </c>
      <c r="K93" s="109">
        <f t="shared" si="3"/>
        <v>8.6999999999999993</v>
      </c>
      <c r="L93" s="115"/>
    </row>
    <row r="94" spans="1:12" ht="24" customHeight="1">
      <c r="A94" s="114"/>
      <c r="B94" s="107">
        <f>'Tax Invoice'!D90</f>
        <v>10</v>
      </c>
      <c r="C94" s="10" t="s">
        <v>662</v>
      </c>
      <c r="D94" s="10" t="s">
        <v>662</v>
      </c>
      <c r="E94" s="118" t="s">
        <v>26</v>
      </c>
      <c r="F94" s="133" t="s">
        <v>214</v>
      </c>
      <c r="G94" s="134"/>
      <c r="H94" s="11" t="s">
        <v>753</v>
      </c>
      <c r="I94" s="14">
        <f t="shared" si="2"/>
        <v>0.435</v>
      </c>
      <c r="J94" s="14">
        <v>1.45</v>
      </c>
      <c r="K94" s="109">
        <f t="shared" si="3"/>
        <v>4.3499999999999996</v>
      </c>
      <c r="L94" s="115"/>
    </row>
    <row r="95" spans="1:12" ht="24" customHeight="1">
      <c r="A95" s="114"/>
      <c r="B95" s="107">
        <f>'Tax Invoice'!D91</f>
        <v>10</v>
      </c>
      <c r="C95" s="10" t="s">
        <v>662</v>
      </c>
      <c r="D95" s="10" t="s">
        <v>662</v>
      </c>
      <c r="E95" s="118" t="s">
        <v>26</v>
      </c>
      <c r="F95" s="133" t="s">
        <v>265</v>
      </c>
      <c r="G95" s="134"/>
      <c r="H95" s="11" t="s">
        <v>753</v>
      </c>
      <c r="I95" s="14">
        <f t="shared" si="2"/>
        <v>0.435</v>
      </c>
      <c r="J95" s="14">
        <v>1.45</v>
      </c>
      <c r="K95" s="109">
        <f t="shared" si="3"/>
        <v>4.3499999999999996</v>
      </c>
      <c r="L95" s="115"/>
    </row>
    <row r="96" spans="1:12" ht="24" customHeight="1">
      <c r="A96" s="114"/>
      <c r="B96" s="107">
        <f>'Tax Invoice'!D92</f>
        <v>20</v>
      </c>
      <c r="C96" s="10" t="s">
        <v>662</v>
      </c>
      <c r="D96" s="10" t="s">
        <v>662</v>
      </c>
      <c r="E96" s="118" t="s">
        <v>26</v>
      </c>
      <c r="F96" s="133" t="s">
        <v>266</v>
      </c>
      <c r="G96" s="134"/>
      <c r="H96" s="11" t="s">
        <v>753</v>
      </c>
      <c r="I96" s="14">
        <f t="shared" si="2"/>
        <v>0.435</v>
      </c>
      <c r="J96" s="14">
        <v>1.45</v>
      </c>
      <c r="K96" s="109">
        <f t="shared" si="3"/>
        <v>8.6999999999999993</v>
      </c>
      <c r="L96" s="115"/>
    </row>
    <row r="97" spans="1:12" ht="24" customHeight="1">
      <c r="A97" s="114"/>
      <c r="B97" s="107">
        <f>'Tax Invoice'!D93</f>
        <v>10</v>
      </c>
      <c r="C97" s="10" t="s">
        <v>662</v>
      </c>
      <c r="D97" s="10" t="s">
        <v>662</v>
      </c>
      <c r="E97" s="118" t="s">
        <v>26</v>
      </c>
      <c r="F97" s="133" t="s">
        <v>270</v>
      </c>
      <c r="G97" s="134"/>
      <c r="H97" s="11" t="s">
        <v>753</v>
      </c>
      <c r="I97" s="14">
        <f t="shared" si="2"/>
        <v>0.435</v>
      </c>
      <c r="J97" s="14">
        <v>1.45</v>
      </c>
      <c r="K97" s="109">
        <f t="shared" si="3"/>
        <v>4.3499999999999996</v>
      </c>
      <c r="L97" s="115"/>
    </row>
    <row r="98" spans="1:12" ht="24" customHeight="1">
      <c r="A98" s="114"/>
      <c r="B98" s="107">
        <f>'Tax Invoice'!D94</f>
        <v>10</v>
      </c>
      <c r="C98" s="10" t="s">
        <v>662</v>
      </c>
      <c r="D98" s="10" t="s">
        <v>662</v>
      </c>
      <c r="E98" s="118" t="s">
        <v>27</v>
      </c>
      <c r="F98" s="133" t="s">
        <v>107</v>
      </c>
      <c r="G98" s="134"/>
      <c r="H98" s="11" t="s">
        <v>753</v>
      </c>
      <c r="I98" s="14">
        <f t="shared" si="2"/>
        <v>0.435</v>
      </c>
      <c r="J98" s="14">
        <v>1.45</v>
      </c>
      <c r="K98" s="109">
        <f t="shared" si="3"/>
        <v>4.3499999999999996</v>
      </c>
      <c r="L98" s="115"/>
    </row>
    <row r="99" spans="1:12" ht="24" customHeight="1">
      <c r="A99" s="114"/>
      <c r="B99" s="107">
        <f>'Tax Invoice'!D95</f>
        <v>20</v>
      </c>
      <c r="C99" s="10" t="s">
        <v>619</v>
      </c>
      <c r="D99" s="10" t="s">
        <v>619</v>
      </c>
      <c r="E99" s="118" t="s">
        <v>26</v>
      </c>
      <c r="F99" s="133" t="s">
        <v>107</v>
      </c>
      <c r="G99" s="134"/>
      <c r="H99" s="11" t="s">
        <v>621</v>
      </c>
      <c r="I99" s="14">
        <f t="shared" si="2"/>
        <v>0.39900000000000002</v>
      </c>
      <c r="J99" s="14">
        <v>1.33</v>
      </c>
      <c r="K99" s="109">
        <f t="shared" si="3"/>
        <v>7.98</v>
      </c>
      <c r="L99" s="115"/>
    </row>
    <row r="100" spans="1:12" ht="24" customHeight="1">
      <c r="A100" s="114"/>
      <c r="B100" s="107">
        <f>'Tax Invoice'!D96</f>
        <v>10</v>
      </c>
      <c r="C100" s="10" t="s">
        <v>619</v>
      </c>
      <c r="D100" s="10" t="s">
        <v>619</v>
      </c>
      <c r="E100" s="118" t="s">
        <v>26</v>
      </c>
      <c r="F100" s="133" t="s">
        <v>210</v>
      </c>
      <c r="G100" s="134"/>
      <c r="H100" s="11" t="s">
        <v>621</v>
      </c>
      <c r="I100" s="14">
        <f t="shared" si="2"/>
        <v>0.39900000000000002</v>
      </c>
      <c r="J100" s="14">
        <v>1.33</v>
      </c>
      <c r="K100" s="109">
        <f t="shared" si="3"/>
        <v>3.99</v>
      </c>
      <c r="L100" s="115"/>
    </row>
    <row r="101" spans="1:12" ht="24" customHeight="1">
      <c r="A101" s="114"/>
      <c r="B101" s="107">
        <f>'Tax Invoice'!D97</f>
        <v>15</v>
      </c>
      <c r="C101" s="10" t="s">
        <v>619</v>
      </c>
      <c r="D101" s="10" t="s">
        <v>619</v>
      </c>
      <c r="E101" s="118" t="s">
        <v>26</v>
      </c>
      <c r="F101" s="133" t="s">
        <v>212</v>
      </c>
      <c r="G101" s="134"/>
      <c r="H101" s="11" t="s">
        <v>621</v>
      </c>
      <c r="I101" s="14">
        <f t="shared" si="2"/>
        <v>0.39900000000000002</v>
      </c>
      <c r="J101" s="14">
        <v>1.33</v>
      </c>
      <c r="K101" s="109">
        <f t="shared" si="3"/>
        <v>5.9850000000000003</v>
      </c>
      <c r="L101" s="115"/>
    </row>
    <row r="102" spans="1:12" ht="24" customHeight="1">
      <c r="A102" s="114"/>
      <c r="B102" s="107">
        <f>'Tax Invoice'!D98</f>
        <v>15</v>
      </c>
      <c r="C102" s="10" t="s">
        <v>619</v>
      </c>
      <c r="D102" s="10" t="s">
        <v>619</v>
      </c>
      <c r="E102" s="118" t="s">
        <v>26</v>
      </c>
      <c r="F102" s="133" t="s">
        <v>213</v>
      </c>
      <c r="G102" s="134"/>
      <c r="H102" s="11" t="s">
        <v>621</v>
      </c>
      <c r="I102" s="14">
        <f t="shared" si="2"/>
        <v>0.39900000000000002</v>
      </c>
      <c r="J102" s="14">
        <v>1.33</v>
      </c>
      <c r="K102" s="109">
        <f t="shared" si="3"/>
        <v>5.9850000000000003</v>
      </c>
      <c r="L102" s="115"/>
    </row>
    <row r="103" spans="1:12" ht="24" customHeight="1">
      <c r="A103" s="114"/>
      <c r="B103" s="107">
        <f>'Tax Invoice'!D99</f>
        <v>10</v>
      </c>
      <c r="C103" s="10" t="s">
        <v>619</v>
      </c>
      <c r="D103" s="10" t="s">
        <v>619</v>
      </c>
      <c r="E103" s="118" t="s">
        <v>26</v>
      </c>
      <c r="F103" s="133" t="s">
        <v>263</v>
      </c>
      <c r="G103" s="134"/>
      <c r="H103" s="11" t="s">
        <v>621</v>
      </c>
      <c r="I103" s="14">
        <f t="shared" si="2"/>
        <v>0.39900000000000002</v>
      </c>
      <c r="J103" s="14">
        <v>1.33</v>
      </c>
      <c r="K103" s="109">
        <f t="shared" si="3"/>
        <v>3.99</v>
      </c>
      <c r="L103" s="115"/>
    </row>
    <row r="104" spans="1:12" ht="24" customHeight="1">
      <c r="A104" s="114"/>
      <c r="B104" s="107">
        <f>'Tax Invoice'!D100</f>
        <v>15</v>
      </c>
      <c r="C104" s="10" t="s">
        <v>619</v>
      </c>
      <c r="D104" s="10" t="s">
        <v>619</v>
      </c>
      <c r="E104" s="118" t="s">
        <v>26</v>
      </c>
      <c r="F104" s="133" t="s">
        <v>214</v>
      </c>
      <c r="G104" s="134"/>
      <c r="H104" s="11" t="s">
        <v>621</v>
      </c>
      <c r="I104" s="14">
        <f t="shared" si="2"/>
        <v>0.39900000000000002</v>
      </c>
      <c r="J104" s="14">
        <v>1.33</v>
      </c>
      <c r="K104" s="109">
        <f t="shared" si="3"/>
        <v>5.9850000000000003</v>
      </c>
      <c r="L104" s="115"/>
    </row>
    <row r="105" spans="1:12" ht="24" customHeight="1">
      <c r="A105" s="114"/>
      <c r="B105" s="107">
        <f>'Tax Invoice'!D101</f>
        <v>20</v>
      </c>
      <c r="C105" s="10" t="s">
        <v>619</v>
      </c>
      <c r="D105" s="10" t="s">
        <v>619</v>
      </c>
      <c r="E105" s="118" t="s">
        <v>26</v>
      </c>
      <c r="F105" s="133" t="s">
        <v>266</v>
      </c>
      <c r="G105" s="134"/>
      <c r="H105" s="11" t="s">
        <v>621</v>
      </c>
      <c r="I105" s="14">
        <f t="shared" si="2"/>
        <v>0.39900000000000002</v>
      </c>
      <c r="J105" s="14">
        <v>1.33</v>
      </c>
      <c r="K105" s="109">
        <f t="shared" si="3"/>
        <v>7.98</v>
      </c>
      <c r="L105" s="115"/>
    </row>
    <row r="106" spans="1:12" ht="24" customHeight="1">
      <c r="A106" s="114"/>
      <c r="B106" s="107">
        <f>'Tax Invoice'!D102</f>
        <v>5</v>
      </c>
      <c r="C106" s="10" t="s">
        <v>619</v>
      </c>
      <c r="D106" s="10" t="s">
        <v>619</v>
      </c>
      <c r="E106" s="118" t="s">
        <v>26</v>
      </c>
      <c r="F106" s="133" t="s">
        <v>267</v>
      </c>
      <c r="G106" s="134"/>
      <c r="H106" s="11" t="s">
        <v>621</v>
      </c>
      <c r="I106" s="14">
        <f t="shared" si="2"/>
        <v>0.39900000000000002</v>
      </c>
      <c r="J106" s="14">
        <v>1.33</v>
      </c>
      <c r="K106" s="109">
        <f t="shared" si="3"/>
        <v>1.9950000000000001</v>
      </c>
      <c r="L106" s="115"/>
    </row>
    <row r="107" spans="1:12" ht="24" customHeight="1">
      <c r="A107" s="114"/>
      <c r="B107" s="107">
        <f>'Tax Invoice'!D103</f>
        <v>15</v>
      </c>
      <c r="C107" s="10" t="s">
        <v>619</v>
      </c>
      <c r="D107" s="10" t="s">
        <v>619</v>
      </c>
      <c r="E107" s="118" t="s">
        <v>26</v>
      </c>
      <c r="F107" s="133" t="s">
        <v>268</v>
      </c>
      <c r="G107" s="134"/>
      <c r="H107" s="11" t="s">
        <v>621</v>
      </c>
      <c r="I107" s="14">
        <f t="shared" si="2"/>
        <v>0.39900000000000002</v>
      </c>
      <c r="J107" s="14">
        <v>1.33</v>
      </c>
      <c r="K107" s="109">
        <f t="shared" si="3"/>
        <v>5.9850000000000003</v>
      </c>
      <c r="L107" s="115"/>
    </row>
    <row r="108" spans="1:12" ht="24" customHeight="1">
      <c r="A108" s="114"/>
      <c r="B108" s="107">
        <f>'Tax Invoice'!D104</f>
        <v>10</v>
      </c>
      <c r="C108" s="10" t="s">
        <v>619</v>
      </c>
      <c r="D108" s="10" t="s">
        <v>619</v>
      </c>
      <c r="E108" s="118" t="s">
        <v>26</v>
      </c>
      <c r="F108" s="133" t="s">
        <v>310</v>
      </c>
      <c r="G108" s="134"/>
      <c r="H108" s="11" t="s">
        <v>621</v>
      </c>
      <c r="I108" s="14">
        <f t="shared" si="2"/>
        <v>0.39900000000000002</v>
      </c>
      <c r="J108" s="14">
        <v>1.33</v>
      </c>
      <c r="K108" s="109">
        <f t="shared" si="3"/>
        <v>3.99</v>
      </c>
      <c r="L108" s="115"/>
    </row>
    <row r="109" spans="1:12" ht="24" customHeight="1">
      <c r="A109" s="114"/>
      <c r="B109" s="107">
        <f>'Tax Invoice'!D105</f>
        <v>5</v>
      </c>
      <c r="C109" s="10" t="s">
        <v>619</v>
      </c>
      <c r="D109" s="10" t="s">
        <v>619</v>
      </c>
      <c r="E109" s="118" t="s">
        <v>26</v>
      </c>
      <c r="F109" s="133" t="s">
        <v>269</v>
      </c>
      <c r="G109" s="134"/>
      <c r="H109" s="11" t="s">
        <v>621</v>
      </c>
      <c r="I109" s="14">
        <f t="shared" si="2"/>
        <v>0.39900000000000002</v>
      </c>
      <c r="J109" s="14">
        <v>1.33</v>
      </c>
      <c r="K109" s="109">
        <f t="shared" si="3"/>
        <v>1.9950000000000001</v>
      </c>
      <c r="L109" s="115"/>
    </row>
    <row r="110" spans="1:12" ht="24" customHeight="1">
      <c r="A110" s="114"/>
      <c r="B110" s="107">
        <f>'Tax Invoice'!D106</f>
        <v>10</v>
      </c>
      <c r="C110" s="10" t="s">
        <v>619</v>
      </c>
      <c r="D110" s="10" t="s">
        <v>619</v>
      </c>
      <c r="E110" s="118" t="s">
        <v>26</v>
      </c>
      <c r="F110" s="133" t="s">
        <v>311</v>
      </c>
      <c r="G110" s="134"/>
      <c r="H110" s="11" t="s">
        <v>621</v>
      </c>
      <c r="I110" s="14">
        <f t="shared" si="2"/>
        <v>0.39900000000000002</v>
      </c>
      <c r="J110" s="14">
        <v>1.33</v>
      </c>
      <c r="K110" s="109">
        <f t="shared" si="3"/>
        <v>3.99</v>
      </c>
      <c r="L110" s="115"/>
    </row>
    <row r="111" spans="1:12" ht="24" customHeight="1">
      <c r="A111" s="114"/>
      <c r="B111" s="107">
        <f>'Tax Invoice'!D107</f>
        <v>4</v>
      </c>
      <c r="C111" s="10" t="s">
        <v>754</v>
      </c>
      <c r="D111" s="10" t="s">
        <v>754</v>
      </c>
      <c r="E111" s="118" t="s">
        <v>23</v>
      </c>
      <c r="F111" s="133" t="s">
        <v>273</v>
      </c>
      <c r="G111" s="134"/>
      <c r="H111" s="11" t="s">
        <v>755</v>
      </c>
      <c r="I111" s="14">
        <f t="shared" si="2"/>
        <v>0.29699999999999999</v>
      </c>
      <c r="J111" s="14">
        <v>0.99</v>
      </c>
      <c r="K111" s="109">
        <f t="shared" si="3"/>
        <v>1.1879999999999999</v>
      </c>
      <c r="L111" s="115"/>
    </row>
    <row r="112" spans="1:12" ht="24" customHeight="1">
      <c r="A112" s="114"/>
      <c r="B112" s="107">
        <f>'Tax Invoice'!D108</f>
        <v>4</v>
      </c>
      <c r="C112" s="10" t="s">
        <v>754</v>
      </c>
      <c r="D112" s="10" t="s">
        <v>754</v>
      </c>
      <c r="E112" s="118" t="s">
        <v>23</v>
      </c>
      <c r="F112" s="133" t="s">
        <v>673</v>
      </c>
      <c r="G112" s="134"/>
      <c r="H112" s="11" t="s">
        <v>755</v>
      </c>
      <c r="I112" s="14">
        <f t="shared" si="2"/>
        <v>0.29699999999999999</v>
      </c>
      <c r="J112" s="14">
        <v>0.99</v>
      </c>
      <c r="K112" s="109">
        <f t="shared" si="3"/>
        <v>1.1879999999999999</v>
      </c>
      <c r="L112" s="115"/>
    </row>
    <row r="113" spans="1:12" ht="24" customHeight="1">
      <c r="A113" s="114"/>
      <c r="B113" s="107">
        <f>'Tax Invoice'!D109</f>
        <v>6</v>
      </c>
      <c r="C113" s="10" t="s">
        <v>754</v>
      </c>
      <c r="D113" s="10" t="s">
        <v>754</v>
      </c>
      <c r="E113" s="118" t="s">
        <v>23</v>
      </c>
      <c r="F113" s="133" t="s">
        <v>272</v>
      </c>
      <c r="G113" s="134"/>
      <c r="H113" s="11" t="s">
        <v>755</v>
      </c>
      <c r="I113" s="14">
        <f t="shared" si="2"/>
        <v>0.29699999999999999</v>
      </c>
      <c r="J113" s="14">
        <v>0.99</v>
      </c>
      <c r="K113" s="109">
        <f t="shared" si="3"/>
        <v>1.782</v>
      </c>
      <c r="L113" s="115"/>
    </row>
    <row r="114" spans="1:12" ht="24" customHeight="1">
      <c r="A114" s="114"/>
      <c r="B114" s="107">
        <f>'Tax Invoice'!D110</f>
        <v>4</v>
      </c>
      <c r="C114" s="10" t="s">
        <v>754</v>
      </c>
      <c r="D114" s="10" t="s">
        <v>754</v>
      </c>
      <c r="E114" s="118" t="s">
        <v>23</v>
      </c>
      <c r="F114" s="133" t="s">
        <v>736</v>
      </c>
      <c r="G114" s="134"/>
      <c r="H114" s="11" t="s">
        <v>755</v>
      </c>
      <c r="I114" s="14">
        <f t="shared" si="2"/>
        <v>0.29699999999999999</v>
      </c>
      <c r="J114" s="14">
        <v>0.99</v>
      </c>
      <c r="K114" s="109">
        <f t="shared" si="3"/>
        <v>1.1879999999999999</v>
      </c>
      <c r="L114" s="115"/>
    </row>
    <row r="115" spans="1:12" ht="24" customHeight="1">
      <c r="A115" s="114"/>
      <c r="B115" s="107">
        <f>'Tax Invoice'!D111</f>
        <v>6</v>
      </c>
      <c r="C115" s="10" t="s">
        <v>754</v>
      </c>
      <c r="D115" s="10" t="s">
        <v>754</v>
      </c>
      <c r="E115" s="118" t="s">
        <v>25</v>
      </c>
      <c r="F115" s="133" t="s">
        <v>273</v>
      </c>
      <c r="G115" s="134"/>
      <c r="H115" s="11" t="s">
        <v>755</v>
      </c>
      <c r="I115" s="14">
        <f t="shared" si="2"/>
        <v>0.29699999999999999</v>
      </c>
      <c r="J115" s="14">
        <v>0.99</v>
      </c>
      <c r="K115" s="109">
        <f t="shared" si="3"/>
        <v>1.782</v>
      </c>
      <c r="L115" s="115"/>
    </row>
    <row r="116" spans="1:12" ht="24" customHeight="1">
      <c r="A116" s="114"/>
      <c r="B116" s="107">
        <f>'Tax Invoice'!D112</f>
        <v>6</v>
      </c>
      <c r="C116" s="10" t="s">
        <v>754</v>
      </c>
      <c r="D116" s="10" t="s">
        <v>754</v>
      </c>
      <c r="E116" s="118" t="s">
        <v>25</v>
      </c>
      <c r="F116" s="133" t="s">
        <v>271</v>
      </c>
      <c r="G116" s="134"/>
      <c r="H116" s="11" t="s">
        <v>755</v>
      </c>
      <c r="I116" s="14">
        <f t="shared" si="2"/>
        <v>0.29699999999999999</v>
      </c>
      <c r="J116" s="14">
        <v>0.99</v>
      </c>
      <c r="K116" s="109">
        <f t="shared" si="3"/>
        <v>1.782</v>
      </c>
      <c r="L116" s="115"/>
    </row>
    <row r="117" spans="1:12" ht="24" customHeight="1">
      <c r="A117" s="114"/>
      <c r="B117" s="107">
        <f>'Tax Invoice'!D113</f>
        <v>6</v>
      </c>
      <c r="C117" s="10" t="s">
        <v>754</v>
      </c>
      <c r="D117" s="10" t="s">
        <v>754</v>
      </c>
      <c r="E117" s="118" t="s">
        <v>25</v>
      </c>
      <c r="F117" s="133" t="s">
        <v>272</v>
      </c>
      <c r="G117" s="134"/>
      <c r="H117" s="11" t="s">
        <v>755</v>
      </c>
      <c r="I117" s="14">
        <f t="shared" si="2"/>
        <v>0.29699999999999999</v>
      </c>
      <c r="J117" s="14">
        <v>0.99</v>
      </c>
      <c r="K117" s="109">
        <f t="shared" si="3"/>
        <v>1.782</v>
      </c>
      <c r="L117" s="115"/>
    </row>
    <row r="118" spans="1:12" ht="24" customHeight="1">
      <c r="A118" s="114"/>
      <c r="B118" s="107">
        <f>'Tax Invoice'!D114</f>
        <v>4</v>
      </c>
      <c r="C118" s="10" t="s">
        <v>754</v>
      </c>
      <c r="D118" s="10" t="s">
        <v>754</v>
      </c>
      <c r="E118" s="118" t="s">
        <v>25</v>
      </c>
      <c r="F118" s="133" t="s">
        <v>736</v>
      </c>
      <c r="G118" s="134"/>
      <c r="H118" s="11" t="s">
        <v>755</v>
      </c>
      <c r="I118" s="14">
        <f t="shared" si="2"/>
        <v>0.29699999999999999</v>
      </c>
      <c r="J118" s="14">
        <v>0.99</v>
      </c>
      <c r="K118" s="109">
        <f t="shared" si="3"/>
        <v>1.1879999999999999</v>
      </c>
      <c r="L118" s="115"/>
    </row>
    <row r="119" spans="1:12" ht="24" customHeight="1">
      <c r="A119" s="114"/>
      <c r="B119" s="107">
        <f>'Tax Invoice'!D115</f>
        <v>6</v>
      </c>
      <c r="C119" s="10" t="s">
        <v>754</v>
      </c>
      <c r="D119" s="10" t="s">
        <v>754</v>
      </c>
      <c r="E119" s="118" t="s">
        <v>26</v>
      </c>
      <c r="F119" s="133" t="s">
        <v>273</v>
      </c>
      <c r="G119" s="134"/>
      <c r="H119" s="11" t="s">
        <v>755</v>
      </c>
      <c r="I119" s="14">
        <f t="shared" si="2"/>
        <v>0.29699999999999999</v>
      </c>
      <c r="J119" s="14">
        <v>0.99</v>
      </c>
      <c r="K119" s="109">
        <f t="shared" si="3"/>
        <v>1.782</v>
      </c>
      <c r="L119" s="115"/>
    </row>
    <row r="120" spans="1:12" ht="24" customHeight="1">
      <c r="A120" s="114"/>
      <c r="B120" s="107">
        <f>'Tax Invoice'!D116</f>
        <v>4</v>
      </c>
      <c r="C120" s="10" t="s">
        <v>754</v>
      </c>
      <c r="D120" s="10" t="s">
        <v>754</v>
      </c>
      <c r="E120" s="118" t="s">
        <v>26</v>
      </c>
      <c r="F120" s="133" t="s">
        <v>673</v>
      </c>
      <c r="G120" s="134"/>
      <c r="H120" s="11" t="s">
        <v>755</v>
      </c>
      <c r="I120" s="14">
        <f t="shared" si="2"/>
        <v>0.29699999999999999</v>
      </c>
      <c r="J120" s="14">
        <v>0.99</v>
      </c>
      <c r="K120" s="109">
        <f t="shared" si="3"/>
        <v>1.1879999999999999</v>
      </c>
      <c r="L120" s="115"/>
    </row>
    <row r="121" spans="1:12" ht="24" customHeight="1">
      <c r="A121" s="114"/>
      <c r="B121" s="107">
        <f>'Tax Invoice'!D117</f>
        <v>6</v>
      </c>
      <c r="C121" s="10" t="s">
        <v>754</v>
      </c>
      <c r="D121" s="10" t="s">
        <v>754</v>
      </c>
      <c r="E121" s="118" t="s">
        <v>26</v>
      </c>
      <c r="F121" s="133" t="s">
        <v>272</v>
      </c>
      <c r="G121" s="134"/>
      <c r="H121" s="11" t="s">
        <v>755</v>
      </c>
      <c r="I121" s="14">
        <f t="shared" si="2"/>
        <v>0.29699999999999999</v>
      </c>
      <c r="J121" s="14">
        <v>0.99</v>
      </c>
      <c r="K121" s="109">
        <f t="shared" si="3"/>
        <v>1.782</v>
      </c>
      <c r="L121" s="115"/>
    </row>
    <row r="122" spans="1:12" ht="24" customHeight="1">
      <c r="A122" s="114"/>
      <c r="B122" s="107">
        <f>'Tax Invoice'!D118</f>
        <v>4</v>
      </c>
      <c r="C122" s="10" t="s">
        <v>754</v>
      </c>
      <c r="D122" s="10" t="s">
        <v>754</v>
      </c>
      <c r="E122" s="118" t="s">
        <v>26</v>
      </c>
      <c r="F122" s="133" t="s">
        <v>736</v>
      </c>
      <c r="G122" s="134"/>
      <c r="H122" s="11" t="s">
        <v>755</v>
      </c>
      <c r="I122" s="14">
        <f t="shared" si="2"/>
        <v>0.29699999999999999</v>
      </c>
      <c r="J122" s="14">
        <v>0.99</v>
      </c>
      <c r="K122" s="109">
        <f t="shared" si="3"/>
        <v>1.1879999999999999</v>
      </c>
      <c r="L122" s="115"/>
    </row>
    <row r="123" spans="1:12" ht="24" customHeight="1">
      <c r="A123" s="114"/>
      <c r="B123" s="107">
        <f>'Tax Invoice'!D119</f>
        <v>4</v>
      </c>
      <c r="C123" s="10" t="s">
        <v>754</v>
      </c>
      <c r="D123" s="10" t="s">
        <v>754</v>
      </c>
      <c r="E123" s="118" t="s">
        <v>27</v>
      </c>
      <c r="F123" s="133" t="s">
        <v>273</v>
      </c>
      <c r="G123" s="134"/>
      <c r="H123" s="11" t="s">
        <v>755</v>
      </c>
      <c r="I123" s="14">
        <f t="shared" si="2"/>
        <v>0.29699999999999999</v>
      </c>
      <c r="J123" s="14">
        <v>0.99</v>
      </c>
      <c r="K123" s="109">
        <f t="shared" si="3"/>
        <v>1.1879999999999999</v>
      </c>
      <c r="L123" s="115"/>
    </row>
    <row r="124" spans="1:12" ht="24" customHeight="1">
      <c r="A124" s="114"/>
      <c r="B124" s="107">
        <f>'Tax Invoice'!D120</f>
        <v>6</v>
      </c>
      <c r="C124" s="10" t="s">
        <v>754</v>
      </c>
      <c r="D124" s="10" t="s">
        <v>754</v>
      </c>
      <c r="E124" s="118" t="s">
        <v>27</v>
      </c>
      <c r="F124" s="133" t="s">
        <v>736</v>
      </c>
      <c r="G124" s="134"/>
      <c r="H124" s="11" t="s">
        <v>755</v>
      </c>
      <c r="I124" s="14">
        <f t="shared" si="2"/>
        <v>0.29699999999999999</v>
      </c>
      <c r="J124" s="14">
        <v>0.99</v>
      </c>
      <c r="K124" s="109">
        <f t="shared" si="3"/>
        <v>1.782</v>
      </c>
      <c r="L124" s="115"/>
    </row>
    <row r="125" spans="1:12" ht="48" customHeight="1">
      <c r="A125" s="114"/>
      <c r="B125" s="107">
        <f>'Tax Invoice'!D121</f>
        <v>1</v>
      </c>
      <c r="C125" s="10" t="s">
        <v>756</v>
      </c>
      <c r="D125" s="10" t="s">
        <v>756</v>
      </c>
      <c r="E125" s="118" t="s">
        <v>26</v>
      </c>
      <c r="F125" s="133" t="s">
        <v>348</v>
      </c>
      <c r="G125" s="134"/>
      <c r="H125" s="11" t="s">
        <v>757</v>
      </c>
      <c r="I125" s="14">
        <f t="shared" si="2"/>
        <v>1.698</v>
      </c>
      <c r="J125" s="14">
        <v>5.66</v>
      </c>
      <c r="K125" s="109">
        <f t="shared" si="3"/>
        <v>1.698</v>
      </c>
      <c r="L125" s="115"/>
    </row>
    <row r="126" spans="1:12" ht="48" customHeight="1">
      <c r="A126" s="114"/>
      <c r="B126" s="107">
        <f>'Tax Invoice'!D122</f>
        <v>1</v>
      </c>
      <c r="C126" s="10" t="s">
        <v>756</v>
      </c>
      <c r="D126" s="10" t="s">
        <v>756</v>
      </c>
      <c r="E126" s="118" t="s">
        <v>26</v>
      </c>
      <c r="F126" s="133" t="s">
        <v>528</v>
      </c>
      <c r="G126" s="134"/>
      <c r="H126" s="11" t="s">
        <v>757</v>
      </c>
      <c r="I126" s="14">
        <f t="shared" si="2"/>
        <v>1.698</v>
      </c>
      <c r="J126" s="14">
        <v>5.66</v>
      </c>
      <c r="K126" s="109">
        <f t="shared" si="3"/>
        <v>1.698</v>
      </c>
      <c r="L126" s="115"/>
    </row>
    <row r="127" spans="1:12" ht="36" customHeight="1">
      <c r="A127" s="114"/>
      <c r="B127" s="107">
        <f>'Tax Invoice'!D123</f>
        <v>1</v>
      </c>
      <c r="C127" s="10" t="s">
        <v>758</v>
      </c>
      <c r="D127" s="10" t="s">
        <v>758</v>
      </c>
      <c r="E127" s="118" t="s">
        <v>25</v>
      </c>
      <c r="F127" s="133" t="s">
        <v>348</v>
      </c>
      <c r="G127" s="134"/>
      <c r="H127" s="11" t="s">
        <v>759</v>
      </c>
      <c r="I127" s="14">
        <f t="shared" si="2"/>
        <v>1.7999999999999998</v>
      </c>
      <c r="J127" s="14">
        <v>6</v>
      </c>
      <c r="K127" s="109">
        <f t="shared" si="3"/>
        <v>1.7999999999999998</v>
      </c>
      <c r="L127" s="115"/>
    </row>
    <row r="128" spans="1:12" ht="36" customHeight="1">
      <c r="A128" s="114"/>
      <c r="B128" s="107">
        <f>'Tax Invoice'!D124</f>
        <v>1</v>
      </c>
      <c r="C128" s="10" t="s">
        <v>758</v>
      </c>
      <c r="D128" s="10" t="s">
        <v>758</v>
      </c>
      <c r="E128" s="118" t="s">
        <v>25</v>
      </c>
      <c r="F128" s="133" t="s">
        <v>528</v>
      </c>
      <c r="G128" s="134"/>
      <c r="H128" s="11" t="s">
        <v>759</v>
      </c>
      <c r="I128" s="14">
        <f t="shared" si="2"/>
        <v>1.7999999999999998</v>
      </c>
      <c r="J128" s="14">
        <v>6</v>
      </c>
      <c r="K128" s="109">
        <f t="shared" si="3"/>
        <v>1.7999999999999998</v>
      </c>
      <c r="L128" s="115"/>
    </row>
    <row r="129" spans="1:12" ht="36" customHeight="1">
      <c r="A129" s="114"/>
      <c r="B129" s="107">
        <f>'Tax Invoice'!D125</f>
        <v>5</v>
      </c>
      <c r="C129" s="10" t="s">
        <v>760</v>
      </c>
      <c r="D129" s="10" t="s">
        <v>760</v>
      </c>
      <c r="E129" s="118" t="s">
        <v>761</v>
      </c>
      <c r="F129" s="133"/>
      <c r="G129" s="134"/>
      <c r="H129" s="11" t="s">
        <v>1020</v>
      </c>
      <c r="I129" s="14">
        <f t="shared" si="2"/>
        <v>0.65099999999999991</v>
      </c>
      <c r="J129" s="14">
        <v>2.17</v>
      </c>
      <c r="K129" s="109">
        <f t="shared" si="3"/>
        <v>3.2549999999999994</v>
      </c>
      <c r="L129" s="115"/>
    </row>
    <row r="130" spans="1:12" ht="36" customHeight="1">
      <c r="A130" s="114"/>
      <c r="B130" s="107">
        <f>'Tax Invoice'!D126</f>
        <v>5</v>
      </c>
      <c r="C130" s="10" t="s">
        <v>760</v>
      </c>
      <c r="D130" s="10" t="s">
        <v>760</v>
      </c>
      <c r="E130" s="118" t="s">
        <v>762</v>
      </c>
      <c r="F130" s="133"/>
      <c r="G130" s="134"/>
      <c r="H130" s="11" t="s">
        <v>1020</v>
      </c>
      <c r="I130" s="14">
        <f t="shared" si="2"/>
        <v>0.65099999999999991</v>
      </c>
      <c r="J130" s="14">
        <v>2.17</v>
      </c>
      <c r="K130" s="109">
        <f t="shared" si="3"/>
        <v>3.2549999999999994</v>
      </c>
      <c r="L130" s="115"/>
    </row>
    <row r="131" spans="1:12" ht="36" customHeight="1">
      <c r="A131" s="114"/>
      <c r="B131" s="107">
        <f>'Tax Invoice'!D127</f>
        <v>5</v>
      </c>
      <c r="C131" s="10" t="s">
        <v>760</v>
      </c>
      <c r="D131" s="10" t="s">
        <v>760</v>
      </c>
      <c r="E131" s="118" t="s">
        <v>763</v>
      </c>
      <c r="F131" s="133"/>
      <c r="G131" s="134"/>
      <c r="H131" s="11" t="s">
        <v>1020</v>
      </c>
      <c r="I131" s="14">
        <f t="shared" si="2"/>
        <v>0.65099999999999991</v>
      </c>
      <c r="J131" s="14">
        <v>2.17</v>
      </c>
      <c r="K131" s="109">
        <f t="shared" si="3"/>
        <v>3.2549999999999994</v>
      </c>
      <c r="L131" s="115"/>
    </row>
    <row r="132" spans="1:12" ht="36" customHeight="1">
      <c r="A132" s="114"/>
      <c r="B132" s="107">
        <f>'Tax Invoice'!D128</f>
        <v>20</v>
      </c>
      <c r="C132" s="10" t="s">
        <v>760</v>
      </c>
      <c r="D132" s="10" t="s">
        <v>760</v>
      </c>
      <c r="E132" s="118" t="s">
        <v>764</v>
      </c>
      <c r="F132" s="133"/>
      <c r="G132" s="134"/>
      <c r="H132" s="11" t="s">
        <v>1020</v>
      </c>
      <c r="I132" s="14">
        <f t="shared" si="2"/>
        <v>0.65099999999999991</v>
      </c>
      <c r="J132" s="14">
        <v>2.17</v>
      </c>
      <c r="K132" s="109">
        <f t="shared" si="3"/>
        <v>13.019999999999998</v>
      </c>
      <c r="L132" s="115"/>
    </row>
    <row r="133" spans="1:12" ht="36" customHeight="1">
      <c r="A133" s="114"/>
      <c r="B133" s="107">
        <f>'Tax Invoice'!D129</f>
        <v>5</v>
      </c>
      <c r="C133" s="10" t="s">
        <v>760</v>
      </c>
      <c r="D133" s="10" t="s">
        <v>760</v>
      </c>
      <c r="E133" s="118" t="s">
        <v>765</v>
      </c>
      <c r="F133" s="133"/>
      <c r="G133" s="134"/>
      <c r="H133" s="11" t="s">
        <v>1020</v>
      </c>
      <c r="I133" s="14">
        <f t="shared" si="2"/>
        <v>0.65099999999999991</v>
      </c>
      <c r="J133" s="14">
        <v>2.17</v>
      </c>
      <c r="K133" s="109">
        <f t="shared" si="3"/>
        <v>3.2549999999999994</v>
      </c>
      <c r="L133" s="115"/>
    </row>
    <row r="134" spans="1:12" ht="36" customHeight="1">
      <c r="A134" s="114"/>
      <c r="B134" s="107">
        <f>'Tax Invoice'!D130</f>
        <v>10</v>
      </c>
      <c r="C134" s="10" t="s">
        <v>760</v>
      </c>
      <c r="D134" s="10" t="s">
        <v>760</v>
      </c>
      <c r="E134" s="118" t="s">
        <v>766</v>
      </c>
      <c r="F134" s="133"/>
      <c r="G134" s="134"/>
      <c r="H134" s="11" t="s">
        <v>1020</v>
      </c>
      <c r="I134" s="14">
        <f t="shared" si="2"/>
        <v>0.65099999999999991</v>
      </c>
      <c r="J134" s="14">
        <v>2.17</v>
      </c>
      <c r="K134" s="109">
        <f t="shared" si="3"/>
        <v>6.5099999999999989</v>
      </c>
      <c r="L134" s="115"/>
    </row>
    <row r="135" spans="1:12" ht="36" customHeight="1">
      <c r="A135" s="114"/>
      <c r="B135" s="107">
        <f>'Tax Invoice'!D131</f>
        <v>5</v>
      </c>
      <c r="C135" s="10" t="s">
        <v>760</v>
      </c>
      <c r="D135" s="10" t="s">
        <v>760</v>
      </c>
      <c r="E135" s="118" t="s">
        <v>767</v>
      </c>
      <c r="F135" s="133"/>
      <c r="G135" s="134"/>
      <c r="H135" s="11" t="s">
        <v>1020</v>
      </c>
      <c r="I135" s="14">
        <f t="shared" si="2"/>
        <v>0.65099999999999991</v>
      </c>
      <c r="J135" s="14">
        <v>2.17</v>
      </c>
      <c r="K135" s="109">
        <f t="shared" si="3"/>
        <v>3.2549999999999994</v>
      </c>
      <c r="L135" s="115"/>
    </row>
    <row r="136" spans="1:12" ht="24" customHeight="1">
      <c r="A136" s="114"/>
      <c r="B136" s="107">
        <f>'Tax Invoice'!D132</f>
        <v>6</v>
      </c>
      <c r="C136" s="10" t="s">
        <v>768</v>
      </c>
      <c r="D136" s="10" t="s">
        <v>768</v>
      </c>
      <c r="E136" s="118" t="s">
        <v>25</v>
      </c>
      <c r="F136" s="133" t="s">
        <v>273</v>
      </c>
      <c r="G136" s="134"/>
      <c r="H136" s="11" t="s">
        <v>769</v>
      </c>
      <c r="I136" s="14">
        <f t="shared" si="2"/>
        <v>0.29699999999999999</v>
      </c>
      <c r="J136" s="14">
        <v>0.99</v>
      </c>
      <c r="K136" s="109">
        <f t="shared" si="3"/>
        <v>1.782</v>
      </c>
      <c r="L136" s="115"/>
    </row>
    <row r="137" spans="1:12" ht="24" customHeight="1">
      <c r="A137" s="114"/>
      <c r="B137" s="107">
        <f>'Tax Invoice'!D133</f>
        <v>3</v>
      </c>
      <c r="C137" s="10" t="s">
        <v>768</v>
      </c>
      <c r="D137" s="10" t="s">
        <v>768</v>
      </c>
      <c r="E137" s="118" t="s">
        <v>25</v>
      </c>
      <c r="F137" s="133" t="s">
        <v>673</v>
      </c>
      <c r="G137" s="134"/>
      <c r="H137" s="11" t="s">
        <v>769</v>
      </c>
      <c r="I137" s="14">
        <f t="shared" si="2"/>
        <v>0.29699999999999999</v>
      </c>
      <c r="J137" s="14">
        <v>0.99</v>
      </c>
      <c r="K137" s="109">
        <f t="shared" si="3"/>
        <v>0.89100000000000001</v>
      </c>
      <c r="L137" s="115"/>
    </row>
    <row r="138" spans="1:12" ht="24" customHeight="1">
      <c r="A138" s="114"/>
      <c r="B138" s="107">
        <f>'Tax Invoice'!D134</f>
        <v>4</v>
      </c>
      <c r="C138" s="10" t="s">
        <v>768</v>
      </c>
      <c r="D138" s="10" t="s">
        <v>768</v>
      </c>
      <c r="E138" s="118" t="s">
        <v>25</v>
      </c>
      <c r="F138" s="133" t="s">
        <v>271</v>
      </c>
      <c r="G138" s="134"/>
      <c r="H138" s="11" t="s">
        <v>769</v>
      </c>
      <c r="I138" s="14">
        <f t="shared" si="2"/>
        <v>0.29699999999999999</v>
      </c>
      <c r="J138" s="14">
        <v>0.99</v>
      </c>
      <c r="K138" s="109">
        <f t="shared" si="3"/>
        <v>1.1879999999999999</v>
      </c>
      <c r="L138" s="115"/>
    </row>
    <row r="139" spans="1:12" ht="24" customHeight="1">
      <c r="A139" s="114"/>
      <c r="B139" s="107">
        <f>'Tax Invoice'!D135</f>
        <v>6</v>
      </c>
      <c r="C139" s="10" t="s">
        <v>768</v>
      </c>
      <c r="D139" s="10" t="s">
        <v>768</v>
      </c>
      <c r="E139" s="118" t="s">
        <v>25</v>
      </c>
      <c r="F139" s="133" t="s">
        <v>272</v>
      </c>
      <c r="G139" s="134"/>
      <c r="H139" s="11" t="s">
        <v>769</v>
      </c>
      <c r="I139" s="14">
        <f t="shared" si="2"/>
        <v>0.29699999999999999</v>
      </c>
      <c r="J139" s="14">
        <v>0.99</v>
      </c>
      <c r="K139" s="109">
        <f t="shared" si="3"/>
        <v>1.782</v>
      </c>
      <c r="L139" s="115"/>
    </row>
    <row r="140" spans="1:12" ht="24" customHeight="1">
      <c r="A140" s="114"/>
      <c r="B140" s="107">
        <f>'Tax Invoice'!D136</f>
        <v>6</v>
      </c>
      <c r="C140" s="10" t="s">
        <v>768</v>
      </c>
      <c r="D140" s="10" t="s">
        <v>768</v>
      </c>
      <c r="E140" s="118" t="s">
        <v>26</v>
      </c>
      <c r="F140" s="133" t="s">
        <v>273</v>
      </c>
      <c r="G140" s="134"/>
      <c r="H140" s="11" t="s">
        <v>769</v>
      </c>
      <c r="I140" s="14">
        <f t="shared" si="2"/>
        <v>0.29699999999999999</v>
      </c>
      <c r="J140" s="14">
        <v>0.99</v>
      </c>
      <c r="K140" s="109">
        <f t="shared" si="3"/>
        <v>1.782</v>
      </c>
      <c r="L140" s="115"/>
    </row>
    <row r="141" spans="1:12" ht="24" customHeight="1">
      <c r="A141" s="114"/>
      <c r="B141" s="107">
        <f>'Tax Invoice'!D137</f>
        <v>6</v>
      </c>
      <c r="C141" s="10" t="s">
        <v>768</v>
      </c>
      <c r="D141" s="10" t="s">
        <v>768</v>
      </c>
      <c r="E141" s="118" t="s">
        <v>26</v>
      </c>
      <c r="F141" s="133" t="s">
        <v>673</v>
      </c>
      <c r="G141" s="134"/>
      <c r="H141" s="11" t="s">
        <v>769</v>
      </c>
      <c r="I141" s="14">
        <f t="shared" si="2"/>
        <v>0.29699999999999999</v>
      </c>
      <c r="J141" s="14">
        <v>0.99</v>
      </c>
      <c r="K141" s="109">
        <f t="shared" si="3"/>
        <v>1.782</v>
      </c>
      <c r="L141" s="115"/>
    </row>
    <row r="142" spans="1:12" ht="24" customHeight="1">
      <c r="A142" s="114"/>
      <c r="B142" s="107">
        <f>'Tax Invoice'!D138</f>
        <v>3</v>
      </c>
      <c r="C142" s="10" t="s">
        <v>768</v>
      </c>
      <c r="D142" s="10" t="s">
        <v>768</v>
      </c>
      <c r="E142" s="118" t="s">
        <v>26</v>
      </c>
      <c r="F142" s="133" t="s">
        <v>271</v>
      </c>
      <c r="G142" s="134"/>
      <c r="H142" s="11" t="s">
        <v>769</v>
      </c>
      <c r="I142" s="14">
        <f t="shared" si="2"/>
        <v>0.29699999999999999</v>
      </c>
      <c r="J142" s="14">
        <v>0.99</v>
      </c>
      <c r="K142" s="109">
        <f t="shared" si="3"/>
        <v>0.89100000000000001</v>
      </c>
      <c r="L142" s="115"/>
    </row>
    <row r="143" spans="1:12" ht="24" customHeight="1">
      <c r="A143" s="114"/>
      <c r="B143" s="107">
        <f>'Tax Invoice'!D139</f>
        <v>3</v>
      </c>
      <c r="C143" s="10" t="s">
        <v>768</v>
      </c>
      <c r="D143" s="10" t="s">
        <v>768</v>
      </c>
      <c r="E143" s="118" t="s">
        <v>26</v>
      </c>
      <c r="F143" s="133" t="s">
        <v>272</v>
      </c>
      <c r="G143" s="134"/>
      <c r="H143" s="11" t="s">
        <v>769</v>
      </c>
      <c r="I143" s="14">
        <f t="shared" si="2"/>
        <v>0.29699999999999999</v>
      </c>
      <c r="J143" s="14">
        <v>0.99</v>
      </c>
      <c r="K143" s="109">
        <f t="shared" si="3"/>
        <v>0.89100000000000001</v>
      </c>
      <c r="L143" s="115"/>
    </row>
    <row r="144" spans="1:12" ht="24" customHeight="1">
      <c r="A144" s="114"/>
      <c r="B144" s="107">
        <f>'Tax Invoice'!D140</f>
        <v>6</v>
      </c>
      <c r="C144" s="10" t="s">
        <v>768</v>
      </c>
      <c r="D144" s="10" t="s">
        <v>768</v>
      </c>
      <c r="E144" s="118" t="s">
        <v>27</v>
      </c>
      <c r="F144" s="133" t="s">
        <v>273</v>
      </c>
      <c r="G144" s="134"/>
      <c r="H144" s="11" t="s">
        <v>769</v>
      </c>
      <c r="I144" s="14">
        <f t="shared" si="2"/>
        <v>0.29699999999999999</v>
      </c>
      <c r="J144" s="14">
        <v>0.99</v>
      </c>
      <c r="K144" s="109">
        <f t="shared" si="3"/>
        <v>1.782</v>
      </c>
      <c r="L144" s="115"/>
    </row>
    <row r="145" spans="1:12" ht="24" customHeight="1">
      <c r="A145" s="114"/>
      <c r="B145" s="107">
        <f>'Tax Invoice'!D141</f>
        <v>4</v>
      </c>
      <c r="C145" s="10" t="s">
        <v>770</v>
      </c>
      <c r="D145" s="10" t="s">
        <v>770</v>
      </c>
      <c r="E145" s="118" t="s">
        <v>23</v>
      </c>
      <c r="F145" s="133" t="s">
        <v>272</v>
      </c>
      <c r="G145" s="134"/>
      <c r="H145" s="11" t="s">
        <v>771</v>
      </c>
      <c r="I145" s="14">
        <f t="shared" si="2"/>
        <v>0.29699999999999999</v>
      </c>
      <c r="J145" s="14">
        <v>0.99</v>
      </c>
      <c r="K145" s="109">
        <f t="shared" si="3"/>
        <v>1.1879999999999999</v>
      </c>
      <c r="L145" s="115"/>
    </row>
    <row r="146" spans="1:12" ht="24" customHeight="1">
      <c r="A146" s="114"/>
      <c r="B146" s="107">
        <f>'Tax Invoice'!D142</f>
        <v>6</v>
      </c>
      <c r="C146" s="10" t="s">
        <v>770</v>
      </c>
      <c r="D146" s="10" t="s">
        <v>770</v>
      </c>
      <c r="E146" s="118" t="s">
        <v>25</v>
      </c>
      <c r="F146" s="133" t="s">
        <v>273</v>
      </c>
      <c r="G146" s="134"/>
      <c r="H146" s="11" t="s">
        <v>771</v>
      </c>
      <c r="I146" s="14">
        <f t="shared" si="2"/>
        <v>0.29699999999999999</v>
      </c>
      <c r="J146" s="14">
        <v>0.99</v>
      </c>
      <c r="K146" s="109">
        <f t="shared" si="3"/>
        <v>1.782</v>
      </c>
      <c r="L146" s="115"/>
    </row>
    <row r="147" spans="1:12" ht="24" customHeight="1">
      <c r="A147" s="114"/>
      <c r="B147" s="107">
        <f>'Tax Invoice'!D143</f>
        <v>4</v>
      </c>
      <c r="C147" s="10" t="s">
        <v>770</v>
      </c>
      <c r="D147" s="10" t="s">
        <v>770</v>
      </c>
      <c r="E147" s="118" t="s">
        <v>25</v>
      </c>
      <c r="F147" s="133" t="s">
        <v>272</v>
      </c>
      <c r="G147" s="134"/>
      <c r="H147" s="11" t="s">
        <v>771</v>
      </c>
      <c r="I147" s="14">
        <f t="shared" si="2"/>
        <v>0.29699999999999999</v>
      </c>
      <c r="J147" s="14">
        <v>0.99</v>
      </c>
      <c r="K147" s="109">
        <f t="shared" si="3"/>
        <v>1.1879999999999999</v>
      </c>
      <c r="L147" s="115"/>
    </row>
    <row r="148" spans="1:12" ht="24" customHeight="1">
      <c r="A148" s="114"/>
      <c r="B148" s="107">
        <f>'Tax Invoice'!D144</f>
        <v>4</v>
      </c>
      <c r="C148" s="10" t="s">
        <v>770</v>
      </c>
      <c r="D148" s="10" t="s">
        <v>770</v>
      </c>
      <c r="E148" s="118" t="s">
        <v>25</v>
      </c>
      <c r="F148" s="133" t="s">
        <v>736</v>
      </c>
      <c r="G148" s="134"/>
      <c r="H148" s="11" t="s">
        <v>771</v>
      </c>
      <c r="I148" s="14">
        <f t="shared" si="2"/>
        <v>0.29699999999999999</v>
      </c>
      <c r="J148" s="14">
        <v>0.99</v>
      </c>
      <c r="K148" s="109">
        <f t="shared" si="3"/>
        <v>1.1879999999999999</v>
      </c>
      <c r="L148" s="115"/>
    </row>
    <row r="149" spans="1:12" ht="24" customHeight="1">
      <c r="A149" s="114"/>
      <c r="B149" s="107">
        <f>'Tax Invoice'!D145</f>
        <v>6</v>
      </c>
      <c r="C149" s="10" t="s">
        <v>770</v>
      </c>
      <c r="D149" s="10" t="s">
        <v>770</v>
      </c>
      <c r="E149" s="118" t="s">
        <v>26</v>
      </c>
      <c r="F149" s="133" t="s">
        <v>273</v>
      </c>
      <c r="G149" s="134"/>
      <c r="H149" s="11" t="s">
        <v>771</v>
      </c>
      <c r="I149" s="14">
        <f t="shared" si="2"/>
        <v>0.29699999999999999</v>
      </c>
      <c r="J149" s="14">
        <v>0.99</v>
      </c>
      <c r="K149" s="109">
        <f t="shared" si="3"/>
        <v>1.782</v>
      </c>
      <c r="L149" s="115"/>
    </row>
    <row r="150" spans="1:12" ht="24" customHeight="1">
      <c r="A150" s="114"/>
      <c r="B150" s="107">
        <f>'Tax Invoice'!D146</f>
        <v>3</v>
      </c>
      <c r="C150" s="10" t="s">
        <v>770</v>
      </c>
      <c r="D150" s="10" t="s">
        <v>770</v>
      </c>
      <c r="E150" s="118" t="s">
        <v>26</v>
      </c>
      <c r="F150" s="133" t="s">
        <v>271</v>
      </c>
      <c r="G150" s="134"/>
      <c r="H150" s="11" t="s">
        <v>771</v>
      </c>
      <c r="I150" s="14">
        <f t="shared" ref="I150:I213" si="4">J150*$N$1</f>
        <v>0.29699999999999999</v>
      </c>
      <c r="J150" s="14">
        <v>0.99</v>
      </c>
      <c r="K150" s="109">
        <f t="shared" ref="K150:K213" si="5">I150*B150</f>
        <v>0.89100000000000001</v>
      </c>
      <c r="L150" s="115"/>
    </row>
    <row r="151" spans="1:12" ht="24" customHeight="1">
      <c r="A151" s="114"/>
      <c r="B151" s="107">
        <f>'Tax Invoice'!D147</f>
        <v>4</v>
      </c>
      <c r="C151" s="10" t="s">
        <v>770</v>
      </c>
      <c r="D151" s="10" t="s">
        <v>770</v>
      </c>
      <c r="E151" s="118" t="s">
        <v>26</v>
      </c>
      <c r="F151" s="133" t="s">
        <v>272</v>
      </c>
      <c r="G151" s="134"/>
      <c r="H151" s="11" t="s">
        <v>771</v>
      </c>
      <c r="I151" s="14">
        <f t="shared" si="4"/>
        <v>0.29699999999999999</v>
      </c>
      <c r="J151" s="14">
        <v>0.99</v>
      </c>
      <c r="K151" s="109">
        <f t="shared" si="5"/>
        <v>1.1879999999999999</v>
      </c>
      <c r="L151" s="115"/>
    </row>
    <row r="152" spans="1:12" ht="24" customHeight="1">
      <c r="A152" s="114"/>
      <c r="B152" s="107">
        <f>'Tax Invoice'!D148</f>
        <v>4</v>
      </c>
      <c r="C152" s="10" t="s">
        <v>770</v>
      </c>
      <c r="D152" s="10" t="s">
        <v>770</v>
      </c>
      <c r="E152" s="118" t="s">
        <v>26</v>
      </c>
      <c r="F152" s="133" t="s">
        <v>736</v>
      </c>
      <c r="G152" s="134"/>
      <c r="H152" s="11" t="s">
        <v>771</v>
      </c>
      <c r="I152" s="14">
        <f t="shared" si="4"/>
        <v>0.29699999999999999</v>
      </c>
      <c r="J152" s="14">
        <v>0.99</v>
      </c>
      <c r="K152" s="109">
        <f t="shared" si="5"/>
        <v>1.1879999999999999</v>
      </c>
      <c r="L152" s="115"/>
    </row>
    <row r="153" spans="1:12" ht="12.75" customHeight="1">
      <c r="A153" s="114"/>
      <c r="B153" s="107">
        <f>'Tax Invoice'!D149</f>
        <v>2</v>
      </c>
      <c r="C153" s="10" t="s">
        <v>772</v>
      </c>
      <c r="D153" s="10" t="s">
        <v>932</v>
      </c>
      <c r="E153" s="118" t="s">
        <v>773</v>
      </c>
      <c r="F153" s="133"/>
      <c r="G153" s="134"/>
      <c r="H153" s="11" t="s">
        <v>774</v>
      </c>
      <c r="I153" s="14">
        <f t="shared" si="4"/>
        <v>0.72899999999999998</v>
      </c>
      <c r="J153" s="14">
        <v>2.4300000000000002</v>
      </c>
      <c r="K153" s="109">
        <f t="shared" si="5"/>
        <v>1.458</v>
      </c>
      <c r="L153" s="115"/>
    </row>
    <row r="154" spans="1:12" ht="12.75" customHeight="1">
      <c r="A154" s="114"/>
      <c r="B154" s="107">
        <f>'Tax Invoice'!D150</f>
        <v>2</v>
      </c>
      <c r="C154" s="10" t="s">
        <v>775</v>
      </c>
      <c r="D154" s="10" t="s">
        <v>933</v>
      </c>
      <c r="E154" s="118" t="s">
        <v>723</v>
      </c>
      <c r="F154" s="133"/>
      <c r="G154" s="134"/>
      <c r="H154" s="11" t="s">
        <v>776</v>
      </c>
      <c r="I154" s="14">
        <f t="shared" si="4"/>
        <v>0.44999999999999996</v>
      </c>
      <c r="J154" s="14">
        <v>1.5</v>
      </c>
      <c r="K154" s="109">
        <f t="shared" si="5"/>
        <v>0.89999999999999991</v>
      </c>
      <c r="L154" s="115"/>
    </row>
    <row r="155" spans="1:12" ht="12.75" customHeight="1">
      <c r="A155" s="114"/>
      <c r="B155" s="107">
        <f>'Tax Invoice'!D151</f>
        <v>2</v>
      </c>
      <c r="C155" s="10" t="s">
        <v>775</v>
      </c>
      <c r="D155" s="10" t="s">
        <v>934</v>
      </c>
      <c r="E155" s="118" t="s">
        <v>773</v>
      </c>
      <c r="F155" s="133"/>
      <c r="G155" s="134"/>
      <c r="H155" s="11" t="s">
        <v>776</v>
      </c>
      <c r="I155" s="14">
        <f t="shared" si="4"/>
        <v>0.60299999999999987</v>
      </c>
      <c r="J155" s="14">
        <v>2.0099999999999998</v>
      </c>
      <c r="K155" s="109">
        <f t="shared" si="5"/>
        <v>1.2059999999999997</v>
      </c>
      <c r="L155" s="115"/>
    </row>
    <row r="156" spans="1:12" ht="12.75" customHeight="1">
      <c r="A156" s="114"/>
      <c r="B156" s="107">
        <f>'Tax Invoice'!D152</f>
        <v>3</v>
      </c>
      <c r="C156" s="10" t="s">
        <v>777</v>
      </c>
      <c r="D156" s="10" t="s">
        <v>935</v>
      </c>
      <c r="E156" s="118" t="s">
        <v>728</v>
      </c>
      <c r="F156" s="133"/>
      <c r="G156" s="134"/>
      <c r="H156" s="11" t="s">
        <v>778</v>
      </c>
      <c r="I156" s="14">
        <f t="shared" si="4"/>
        <v>0.80400000000000005</v>
      </c>
      <c r="J156" s="14">
        <v>2.68</v>
      </c>
      <c r="K156" s="109">
        <f t="shared" si="5"/>
        <v>2.4119999999999999</v>
      </c>
      <c r="L156" s="115"/>
    </row>
    <row r="157" spans="1:12" ht="12.75" customHeight="1">
      <c r="A157" s="114"/>
      <c r="B157" s="107">
        <f>'Tax Invoice'!D153</f>
        <v>1</v>
      </c>
      <c r="C157" s="10" t="s">
        <v>777</v>
      </c>
      <c r="D157" s="10" t="s">
        <v>936</v>
      </c>
      <c r="E157" s="118" t="s">
        <v>729</v>
      </c>
      <c r="F157" s="133"/>
      <c r="G157" s="134"/>
      <c r="H157" s="11" t="s">
        <v>778</v>
      </c>
      <c r="I157" s="14">
        <f t="shared" si="4"/>
        <v>0.879</v>
      </c>
      <c r="J157" s="14">
        <v>2.93</v>
      </c>
      <c r="K157" s="109">
        <f t="shared" si="5"/>
        <v>0.879</v>
      </c>
      <c r="L157" s="115"/>
    </row>
    <row r="158" spans="1:12" ht="12.75" customHeight="1">
      <c r="A158" s="114"/>
      <c r="B158" s="107">
        <f>'Tax Invoice'!D154</f>
        <v>2</v>
      </c>
      <c r="C158" s="10" t="s">
        <v>777</v>
      </c>
      <c r="D158" s="10" t="s">
        <v>937</v>
      </c>
      <c r="E158" s="118" t="s">
        <v>773</v>
      </c>
      <c r="F158" s="133"/>
      <c r="G158" s="134"/>
      <c r="H158" s="11" t="s">
        <v>778</v>
      </c>
      <c r="I158" s="14">
        <f t="shared" si="4"/>
        <v>1.0049999999999999</v>
      </c>
      <c r="J158" s="14">
        <v>3.35</v>
      </c>
      <c r="K158" s="109">
        <f t="shared" si="5"/>
        <v>2.0099999999999998</v>
      </c>
      <c r="L158" s="115"/>
    </row>
    <row r="159" spans="1:12" ht="12.75" customHeight="1">
      <c r="A159" s="114"/>
      <c r="B159" s="107">
        <f>'Tax Invoice'!D155</f>
        <v>1</v>
      </c>
      <c r="C159" s="10" t="s">
        <v>777</v>
      </c>
      <c r="D159" s="10" t="s">
        <v>938</v>
      </c>
      <c r="E159" s="118" t="s">
        <v>730</v>
      </c>
      <c r="F159" s="133"/>
      <c r="G159" s="134"/>
      <c r="H159" s="11" t="s">
        <v>778</v>
      </c>
      <c r="I159" s="14">
        <f t="shared" si="4"/>
        <v>1.2330000000000001</v>
      </c>
      <c r="J159" s="14">
        <v>4.1100000000000003</v>
      </c>
      <c r="K159" s="109">
        <f t="shared" si="5"/>
        <v>1.2330000000000001</v>
      </c>
      <c r="L159" s="115"/>
    </row>
    <row r="160" spans="1:12" ht="12.75" customHeight="1">
      <c r="A160" s="114"/>
      <c r="B160" s="107">
        <f>'Tax Invoice'!D156</f>
        <v>1</v>
      </c>
      <c r="C160" s="10" t="s">
        <v>777</v>
      </c>
      <c r="D160" s="10" t="s">
        <v>939</v>
      </c>
      <c r="E160" s="118" t="s">
        <v>779</v>
      </c>
      <c r="F160" s="133"/>
      <c r="G160" s="134"/>
      <c r="H160" s="11" t="s">
        <v>778</v>
      </c>
      <c r="I160" s="14">
        <f t="shared" si="4"/>
        <v>1.41</v>
      </c>
      <c r="J160" s="14">
        <v>4.7</v>
      </c>
      <c r="K160" s="109">
        <f t="shared" si="5"/>
        <v>1.41</v>
      </c>
      <c r="L160" s="115"/>
    </row>
    <row r="161" spans="1:12" ht="12.75" customHeight="1">
      <c r="A161" s="114"/>
      <c r="B161" s="107">
        <f>'Tax Invoice'!D157</f>
        <v>2</v>
      </c>
      <c r="C161" s="10" t="s">
        <v>780</v>
      </c>
      <c r="D161" s="10" t="s">
        <v>940</v>
      </c>
      <c r="E161" s="118" t="s">
        <v>728</v>
      </c>
      <c r="F161" s="133" t="s">
        <v>273</v>
      </c>
      <c r="G161" s="134"/>
      <c r="H161" s="11" t="s">
        <v>781</v>
      </c>
      <c r="I161" s="14">
        <f t="shared" si="4"/>
        <v>1.4610000000000001</v>
      </c>
      <c r="J161" s="14">
        <v>4.87</v>
      </c>
      <c r="K161" s="109">
        <f t="shared" si="5"/>
        <v>2.9220000000000002</v>
      </c>
      <c r="L161" s="115"/>
    </row>
    <row r="162" spans="1:12" ht="12.75" customHeight="1">
      <c r="A162" s="114"/>
      <c r="B162" s="107">
        <f>'Tax Invoice'!D158</f>
        <v>2</v>
      </c>
      <c r="C162" s="10" t="s">
        <v>780</v>
      </c>
      <c r="D162" s="10" t="s">
        <v>941</v>
      </c>
      <c r="E162" s="118" t="s">
        <v>773</v>
      </c>
      <c r="F162" s="133" t="s">
        <v>273</v>
      </c>
      <c r="G162" s="134"/>
      <c r="H162" s="11" t="s">
        <v>781</v>
      </c>
      <c r="I162" s="14">
        <f t="shared" si="4"/>
        <v>1.6889999999999998</v>
      </c>
      <c r="J162" s="14">
        <v>5.63</v>
      </c>
      <c r="K162" s="109">
        <f t="shared" si="5"/>
        <v>3.3779999999999997</v>
      </c>
      <c r="L162" s="115"/>
    </row>
    <row r="163" spans="1:12" ht="12.75" customHeight="1">
      <c r="A163" s="114"/>
      <c r="B163" s="107">
        <f>'Tax Invoice'!D159</f>
        <v>2</v>
      </c>
      <c r="C163" s="10" t="s">
        <v>780</v>
      </c>
      <c r="D163" s="10" t="s">
        <v>942</v>
      </c>
      <c r="E163" s="118" t="s">
        <v>782</v>
      </c>
      <c r="F163" s="133" t="s">
        <v>273</v>
      </c>
      <c r="G163" s="134"/>
      <c r="H163" s="11" t="s">
        <v>781</v>
      </c>
      <c r="I163" s="14">
        <f t="shared" si="4"/>
        <v>1.839</v>
      </c>
      <c r="J163" s="14">
        <v>6.13</v>
      </c>
      <c r="K163" s="109">
        <f t="shared" si="5"/>
        <v>3.6779999999999999</v>
      </c>
      <c r="L163" s="115"/>
    </row>
    <row r="164" spans="1:12" ht="12.75" customHeight="1">
      <c r="A164" s="114"/>
      <c r="B164" s="107">
        <f>'Tax Invoice'!D160</f>
        <v>1</v>
      </c>
      <c r="C164" s="10" t="s">
        <v>780</v>
      </c>
      <c r="D164" s="10" t="s">
        <v>943</v>
      </c>
      <c r="E164" s="118" t="s">
        <v>779</v>
      </c>
      <c r="F164" s="133" t="s">
        <v>273</v>
      </c>
      <c r="G164" s="134"/>
      <c r="H164" s="11" t="s">
        <v>781</v>
      </c>
      <c r="I164" s="14">
        <f t="shared" si="4"/>
        <v>2.0669999999999997</v>
      </c>
      <c r="J164" s="14">
        <v>6.89</v>
      </c>
      <c r="K164" s="109">
        <f t="shared" si="5"/>
        <v>2.0669999999999997</v>
      </c>
      <c r="L164" s="115"/>
    </row>
    <row r="165" spans="1:12" ht="12.75" customHeight="1">
      <c r="A165" s="114"/>
      <c r="B165" s="107">
        <f>'Tax Invoice'!D161</f>
        <v>1</v>
      </c>
      <c r="C165" s="10" t="s">
        <v>780</v>
      </c>
      <c r="D165" s="10" t="s">
        <v>944</v>
      </c>
      <c r="E165" s="118" t="s">
        <v>783</v>
      </c>
      <c r="F165" s="133" t="s">
        <v>272</v>
      </c>
      <c r="G165" s="134"/>
      <c r="H165" s="11" t="s">
        <v>781</v>
      </c>
      <c r="I165" s="14">
        <f t="shared" si="4"/>
        <v>2.625</v>
      </c>
      <c r="J165" s="14">
        <v>8.75</v>
      </c>
      <c r="K165" s="109">
        <f t="shared" si="5"/>
        <v>2.625</v>
      </c>
      <c r="L165" s="115"/>
    </row>
    <row r="166" spans="1:12" ht="24" customHeight="1">
      <c r="A166" s="114"/>
      <c r="B166" s="107">
        <f>'Tax Invoice'!D162</f>
        <v>4</v>
      </c>
      <c r="C166" s="10" t="s">
        <v>784</v>
      </c>
      <c r="D166" s="10" t="s">
        <v>784</v>
      </c>
      <c r="E166" s="118" t="s">
        <v>25</v>
      </c>
      <c r="F166" s="133" t="s">
        <v>107</v>
      </c>
      <c r="G166" s="134"/>
      <c r="H166" s="11" t="s">
        <v>785</v>
      </c>
      <c r="I166" s="14">
        <f t="shared" si="4"/>
        <v>1.2090000000000001</v>
      </c>
      <c r="J166" s="14">
        <v>4.03</v>
      </c>
      <c r="K166" s="109">
        <f t="shared" si="5"/>
        <v>4.8360000000000003</v>
      </c>
      <c r="L166" s="115"/>
    </row>
    <row r="167" spans="1:12" ht="24" customHeight="1">
      <c r="A167" s="114"/>
      <c r="B167" s="107">
        <f>'Tax Invoice'!D163</f>
        <v>4</v>
      </c>
      <c r="C167" s="10" t="s">
        <v>784</v>
      </c>
      <c r="D167" s="10" t="s">
        <v>784</v>
      </c>
      <c r="E167" s="118" t="s">
        <v>25</v>
      </c>
      <c r="F167" s="133" t="s">
        <v>210</v>
      </c>
      <c r="G167" s="134"/>
      <c r="H167" s="11" t="s">
        <v>785</v>
      </c>
      <c r="I167" s="14">
        <f t="shared" si="4"/>
        <v>1.2090000000000001</v>
      </c>
      <c r="J167" s="14">
        <v>4.03</v>
      </c>
      <c r="K167" s="109">
        <f t="shared" si="5"/>
        <v>4.8360000000000003</v>
      </c>
      <c r="L167" s="115"/>
    </row>
    <row r="168" spans="1:12" ht="24" customHeight="1">
      <c r="A168" s="114"/>
      <c r="B168" s="107">
        <f>'Tax Invoice'!D164</f>
        <v>2</v>
      </c>
      <c r="C168" s="10" t="s">
        <v>784</v>
      </c>
      <c r="D168" s="10" t="s">
        <v>784</v>
      </c>
      <c r="E168" s="118" t="s">
        <v>25</v>
      </c>
      <c r="F168" s="133" t="s">
        <v>212</v>
      </c>
      <c r="G168" s="134"/>
      <c r="H168" s="11" t="s">
        <v>785</v>
      </c>
      <c r="I168" s="14">
        <f t="shared" si="4"/>
        <v>1.2090000000000001</v>
      </c>
      <c r="J168" s="14">
        <v>4.03</v>
      </c>
      <c r="K168" s="109">
        <f t="shared" si="5"/>
        <v>2.4180000000000001</v>
      </c>
      <c r="L168" s="115"/>
    </row>
    <row r="169" spans="1:12" ht="24" customHeight="1">
      <c r="A169" s="114"/>
      <c r="B169" s="107">
        <f>'Tax Invoice'!D165</f>
        <v>2</v>
      </c>
      <c r="C169" s="10" t="s">
        <v>784</v>
      </c>
      <c r="D169" s="10" t="s">
        <v>784</v>
      </c>
      <c r="E169" s="118" t="s">
        <v>25</v>
      </c>
      <c r="F169" s="133" t="s">
        <v>263</v>
      </c>
      <c r="G169" s="134"/>
      <c r="H169" s="11" t="s">
        <v>785</v>
      </c>
      <c r="I169" s="14">
        <f t="shared" si="4"/>
        <v>1.2090000000000001</v>
      </c>
      <c r="J169" s="14">
        <v>4.03</v>
      </c>
      <c r="K169" s="109">
        <f t="shared" si="5"/>
        <v>2.4180000000000001</v>
      </c>
      <c r="L169" s="115"/>
    </row>
    <row r="170" spans="1:12" ht="24" customHeight="1">
      <c r="A170" s="114"/>
      <c r="B170" s="107">
        <f>'Tax Invoice'!D166</f>
        <v>2</v>
      </c>
      <c r="C170" s="10" t="s">
        <v>784</v>
      </c>
      <c r="D170" s="10" t="s">
        <v>784</v>
      </c>
      <c r="E170" s="118" t="s">
        <v>25</v>
      </c>
      <c r="F170" s="133" t="s">
        <v>310</v>
      </c>
      <c r="G170" s="134"/>
      <c r="H170" s="11" t="s">
        <v>785</v>
      </c>
      <c r="I170" s="14">
        <f t="shared" si="4"/>
        <v>1.2090000000000001</v>
      </c>
      <c r="J170" s="14">
        <v>4.03</v>
      </c>
      <c r="K170" s="109">
        <f t="shared" si="5"/>
        <v>2.4180000000000001</v>
      </c>
      <c r="L170" s="115"/>
    </row>
    <row r="171" spans="1:12" ht="24" customHeight="1">
      <c r="A171" s="114"/>
      <c r="B171" s="107">
        <f>'Tax Invoice'!D167</f>
        <v>4</v>
      </c>
      <c r="C171" s="10" t="s">
        <v>784</v>
      </c>
      <c r="D171" s="10" t="s">
        <v>784</v>
      </c>
      <c r="E171" s="118" t="s">
        <v>26</v>
      </c>
      <c r="F171" s="133" t="s">
        <v>107</v>
      </c>
      <c r="G171" s="134"/>
      <c r="H171" s="11" t="s">
        <v>785</v>
      </c>
      <c r="I171" s="14">
        <f t="shared" si="4"/>
        <v>1.2090000000000001</v>
      </c>
      <c r="J171" s="14">
        <v>4.03</v>
      </c>
      <c r="K171" s="109">
        <f t="shared" si="5"/>
        <v>4.8360000000000003</v>
      </c>
      <c r="L171" s="115"/>
    </row>
    <row r="172" spans="1:12" ht="24" customHeight="1">
      <c r="A172" s="114"/>
      <c r="B172" s="107">
        <f>'Tax Invoice'!D168</f>
        <v>3</v>
      </c>
      <c r="C172" s="10" t="s">
        <v>784</v>
      </c>
      <c r="D172" s="10" t="s">
        <v>784</v>
      </c>
      <c r="E172" s="118" t="s">
        <v>26</v>
      </c>
      <c r="F172" s="133" t="s">
        <v>210</v>
      </c>
      <c r="G172" s="134"/>
      <c r="H172" s="11" t="s">
        <v>785</v>
      </c>
      <c r="I172" s="14">
        <f t="shared" si="4"/>
        <v>1.2090000000000001</v>
      </c>
      <c r="J172" s="14">
        <v>4.03</v>
      </c>
      <c r="K172" s="109">
        <f t="shared" si="5"/>
        <v>3.6270000000000002</v>
      </c>
      <c r="L172" s="115"/>
    </row>
    <row r="173" spans="1:12" ht="24" customHeight="1">
      <c r="A173" s="114"/>
      <c r="B173" s="107">
        <f>'Tax Invoice'!D169</f>
        <v>4</v>
      </c>
      <c r="C173" s="10" t="s">
        <v>784</v>
      </c>
      <c r="D173" s="10" t="s">
        <v>784</v>
      </c>
      <c r="E173" s="118" t="s">
        <v>26</v>
      </c>
      <c r="F173" s="133" t="s">
        <v>212</v>
      </c>
      <c r="G173" s="134"/>
      <c r="H173" s="11" t="s">
        <v>785</v>
      </c>
      <c r="I173" s="14">
        <f t="shared" si="4"/>
        <v>1.2090000000000001</v>
      </c>
      <c r="J173" s="14">
        <v>4.03</v>
      </c>
      <c r="K173" s="109">
        <f t="shared" si="5"/>
        <v>4.8360000000000003</v>
      </c>
      <c r="L173" s="115"/>
    </row>
    <row r="174" spans="1:12" ht="24" customHeight="1">
      <c r="A174" s="114"/>
      <c r="B174" s="107">
        <f>'Tax Invoice'!D170</f>
        <v>3</v>
      </c>
      <c r="C174" s="10" t="s">
        <v>784</v>
      </c>
      <c r="D174" s="10" t="s">
        <v>784</v>
      </c>
      <c r="E174" s="118" t="s">
        <v>26</v>
      </c>
      <c r="F174" s="133" t="s">
        <v>263</v>
      </c>
      <c r="G174" s="134"/>
      <c r="H174" s="11" t="s">
        <v>785</v>
      </c>
      <c r="I174" s="14">
        <f t="shared" si="4"/>
        <v>1.2090000000000001</v>
      </c>
      <c r="J174" s="14">
        <v>4.03</v>
      </c>
      <c r="K174" s="109">
        <f t="shared" si="5"/>
        <v>3.6270000000000002</v>
      </c>
      <c r="L174" s="115"/>
    </row>
    <row r="175" spans="1:12" ht="24" customHeight="1">
      <c r="A175" s="114"/>
      <c r="B175" s="107">
        <f>'Tax Invoice'!D171</f>
        <v>2</v>
      </c>
      <c r="C175" s="10" t="s">
        <v>784</v>
      </c>
      <c r="D175" s="10" t="s">
        <v>784</v>
      </c>
      <c r="E175" s="118" t="s">
        <v>26</v>
      </c>
      <c r="F175" s="133" t="s">
        <v>310</v>
      </c>
      <c r="G175" s="134"/>
      <c r="H175" s="11" t="s">
        <v>785</v>
      </c>
      <c r="I175" s="14">
        <f t="shared" si="4"/>
        <v>1.2090000000000001</v>
      </c>
      <c r="J175" s="14">
        <v>4.03</v>
      </c>
      <c r="K175" s="109">
        <f t="shared" si="5"/>
        <v>2.4180000000000001</v>
      </c>
      <c r="L175" s="115"/>
    </row>
    <row r="176" spans="1:12" ht="24" customHeight="1">
      <c r="A176" s="114"/>
      <c r="B176" s="107">
        <f>'Tax Invoice'!D172</f>
        <v>4</v>
      </c>
      <c r="C176" s="10" t="s">
        <v>786</v>
      </c>
      <c r="D176" s="10" t="s">
        <v>786</v>
      </c>
      <c r="E176" s="118" t="s">
        <v>25</v>
      </c>
      <c r="F176" s="133" t="s">
        <v>764</v>
      </c>
      <c r="G176" s="134"/>
      <c r="H176" s="11" t="s">
        <v>787</v>
      </c>
      <c r="I176" s="14">
        <f t="shared" si="4"/>
        <v>1.4370000000000001</v>
      </c>
      <c r="J176" s="14">
        <v>4.79</v>
      </c>
      <c r="K176" s="109">
        <f t="shared" si="5"/>
        <v>5.7480000000000002</v>
      </c>
      <c r="L176" s="115"/>
    </row>
    <row r="177" spans="1:12" ht="24" customHeight="1">
      <c r="A177" s="114"/>
      <c r="B177" s="107">
        <f>'Tax Invoice'!D173</f>
        <v>2</v>
      </c>
      <c r="C177" s="10" t="s">
        <v>786</v>
      </c>
      <c r="D177" s="10" t="s">
        <v>786</v>
      </c>
      <c r="E177" s="118" t="s">
        <v>26</v>
      </c>
      <c r="F177" s="133" t="s">
        <v>761</v>
      </c>
      <c r="G177" s="134"/>
      <c r="H177" s="11" t="s">
        <v>787</v>
      </c>
      <c r="I177" s="14">
        <f t="shared" si="4"/>
        <v>1.4370000000000001</v>
      </c>
      <c r="J177" s="14">
        <v>4.79</v>
      </c>
      <c r="K177" s="109">
        <f t="shared" si="5"/>
        <v>2.8740000000000001</v>
      </c>
      <c r="L177" s="115"/>
    </row>
    <row r="178" spans="1:12" ht="24" customHeight="1">
      <c r="A178" s="114"/>
      <c r="B178" s="107">
        <f>'Tax Invoice'!D174</f>
        <v>2</v>
      </c>
      <c r="C178" s="10" t="s">
        <v>786</v>
      </c>
      <c r="D178" s="10" t="s">
        <v>786</v>
      </c>
      <c r="E178" s="118" t="s">
        <v>26</v>
      </c>
      <c r="F178" s="133" t="s">
        <v>764</v>
      </c>
      <c r="G178" s="134"/>
      <c r="H178" s="11" t="s">
        <v>787</v>
      </c>
      <c r="I178" s="14">
        <f t="shared" si="4"/>
        <v>1.4370000000000001</v>
      </c>
      <c r="J178" s="14">
        <v>4.79</v>
      </c>
      <c r="K178" s="109">
        <f t="shared" si="5"/>
        <v>2.8740000000000001</v>
      </c>
      <c r="L178" s="115"/>
    </row>
    <row r="179" spans="1:12" ht="24" customHeight="1">
      <c r="A179" s="114"/>
      <c r="B179" s="107">
        <f>'Tax Invoice'!D175</f>
        <v>2</v>
      </c>
      <c r="C179" s="10" t="s">
        <v>786</v>
      </c>
      <c r="D179" s="10" t="s">
        <v>786</v>
      </c>
      <c r="E179" s="118" t="s">
        <v>26</v>
      </c>
      <c r="F179" s="133" t="s">
        <v>788</v>
      </c>
      <c r="G179" s="134"/>
      <c r="H179" s="11" t="s">
        <v>787</v>
      </c>
      <c r="I179" s="14">
        <f t="shared" si="4"/>
        <v>1.4370000000000001</v>
      </c>
      <c r="J179" s="14">
        <v>4.79</v>
      </c>
      <c r="K179" s="109">
        <f t="shared" si="5"/>
        <v>2.8740000000000001</v>
      </c>
      <c r="L179" s="115"/>
    </row>
    <row r="180" spans="1:12" ht="24" customHeight="1">
      <c r="A180" s="114"/>
      <c r="B180" s="107">
        <f>'Tax Invoice'!D176</f>
        <v>4</v>
      </c>
      <c r="C180" s="10" t="s">
        <v>789</v>
      </c>
      <c r="D180" s="10" t="s">
        <v>789</v>
      </c>
      <c r="E180" s="118" t="s">
        <v>107</v>
      </c>
      <c r="F180" s="133"/>
      <c r="G180" s="134"/>
      <c r="H180" s="11" t="s">
        <v>790</v>
      </c>
      <c r="I180" s="14">
        <f t="shared" si="4"/>
        <v>0.27300000000000002</v>
      </c>
      <c r="J180" s="14">
        <v>0.91</v>
      </c>
      <c r="K180" s="109">
        <f t="shared" si="5"/>
        <v>1.0920000000000001</v>
      </c>
      <c r="L180" s="115"/>
    </row>
    <row r="181" spans="1:12" ht="24" customHeight="1">
      <c r="A181" s="114"/>
      <c r="B181" s="107">
        <f>'Tax Invoice'!D177</f>
        <v>2</v>
      </c>
      <c r="C181" s="10" t="s">
        <v>789</v>
      </c>
      <c r="D181" s="10" t="s">
        <v>789</v>
      </c>
      <c r="E181" s="118" t="s">
        <v>210</v>
      </c>
      <c r="F181" s="133"/>
      <c r="G181" s="134"/>
      <c r="H181" s="11" t="s">
        <v>790</v>
      </c>
      <c r="I181" s="14">
        <f t="shared" si="4"/>
        <v>0.27300000000000002</v>
      </c>
      <c r="J181" s="14">
        <v>0.91</v>
      </c>
      <c r="K181" s="109">
        <f t="shared" si="5"/>
        <v>0.54600000000000004</v>
      </c>
      <c r="L181" s="115"/>
    </row>
    <row r="182" spans="1:12" ht="24" customHeight="1">
      <c r="A182" s="114"/>
      <c r="B182" s="107">
        <f>'Tax Invoice'!D178</f>
        <v>2</v>
      </c>
      <c r="C182" s="10" t="s">
        <v>789</v>
      </c>
      <c r="D182" s="10" t="s">
        <v>789</v>
      </c>
      <c r="E182" s="118" t="s">
        <v>212</v>
      </c>
      <c r="F182" s="133"/>
      <c r="G182" s="134"/>
      <c r="H182" s="11" t="s">
        <v>790</v>
      </c>
      <c r="I182" s="14">
        <f t="shared" si="4"/>
        <v>0.27300000000000002</v>
      </c>
      <c r="J182" s="14">
        <v>0.91</v>
      </c>
      <c r="K182" s="109">
        <f t="shared" si="5"/>
        <v>0.54600000000000004</v>
      </c>
      <c r="L182" s="115"/>
    </row>
    <row r="183" spans="1:12" ht="24" customHeight="1">
      <c r="A183" s="114"/>
      <c r="B183" s="107">
        <f>'Tax Invoice'!D179</f>
        <v>2</v>
      </c>
      <c r="C183" s="10" t="s">
        <v>789</v>
      </c>
      <c r="D183" s="10" t="s">
        <v>789</v>
      </c>
      <c r="E183" s="118" t="s">
        <v>213</v>
      </c>
      <c r="F183" s="133"/>
      <c r="G183" s="134"/>
      <c r="H183" s="11" t="s">
        <v>790</v>
      </c>
      <c r="I183" s="14">
        <f t="shared" si="4"/>
        <v>0.27300000000000002</v>
      </c>
      <c r="J183" s="14">
        <v>0.91</v>
      </c>
      <c r="K183" s="109">
        <f t="shared" si="5"/>
        <v>0.54600000000000004</v>
      </c>
      <c r="L183" s="115"/>
    </row>
    <row r="184" spans="1:12" ht="24" customHeight="1">
      <c r="A184" s="114"/>
      <c r="B184" s="107">
        <f>'Tax Invoice'!D180</f>
        <v>2</v>
      </c>
      <c r="C184" s="10" t="s">
        <v>789</v>
      </c>
      <c r="D184" s="10" t="s">
        <v>789</v>
      </c>
      <c r="E184" s="118" t="s">
        <v>263</v>
      </c>
      <c r="F184" s="133"/>
      <c r="G184" s="134"/>
      <c r="H184" s="11" t="s">
        <v>790</v>
      </c>
      <c r="I184" s="14">
        <f t="shared" si="4"/>
        <v>0.27300000000000002</v>
      </c>
      <c r="J184" s="14">
        <v>0.91</v>
      </c>
      <c r="K184" s="109">
        <f t="shared" si="5"/>
        <v>0.54600000000000004</v>
      </c>
      <c r="L184" s="115"/>
    </row>
    <row r="185" spans="1:12" ht="24" customHeight="1">
      <c r="A185" s="114"/>
      <c r="B185" s="107">
        <f>'Tax Invoice'!D181</f>
        <v>2</v>
      </c>
      <c r="C185" s="10" t="s">
        <v>789</v>
      </c>
      <c r="D185" s="10" t="s">
        <v>789</v>
      </c>
      <c r="E185" s="118" t="s">
        <v>214</v>
      </c>
      <c r="F185" s="133"/>
      <c r="G185" s="134"/>
      <c r="H185" s="11" t="s">
        <v>790</v>
      </c>
      <c r="I185" s="14">
        <f t="shared" si="4"/>
        <v>0.27300000000000002</v>
      </c>
      <c r="J185" s="14">
        <v>0.91</v>
      </c>
      <c r="K185" s="109">
        <f t="shared" si="5"/>
        <v>0.54600000000000004</v>
      </c>
      <c r="L185" s="115"/>
    </row>
    <row r="186" spans="1:12" ht="24" customHeight="1">
      <c r="A186" s="114"/>
      <c r="B186" s="107">
        <f>'Tax Invoice'!D182</f>
        <v>2</v>
      </c>
      <c r="C186" s="10" t="s">
        <v>789</v>
      </c>
      <c r="D186" s="10" t="s">
        <v>789</v>
      </c>
      <c r="E186" s="118" t="s">
        <v>265</v>
      </c>
      <c r="F186" s="133"/>
      <c r="G186" s="134"/>
      <c r="H186" s="11" t="s">
        <v>790</v>
      </c>
      <c r="I186" s="14">
        <f t="shared" si="4"/>
        <v>0.27300000000000002</v>
      </c>
      <c r="J186" s="14">
        <v>0.91</v>
      </c>
      <c r="K186" s="109">
        <f t="shared" si="5"/>
        <v>0.54600000000000004</v>
      </c>
      <c r="L186" s="115"/>
    </row>
    <row r="187" spans="1:12" ht="24" customHeight="1">
      <c r="A187" s="114"/>
      <c r="B187" s="107">
        <f>'Tax Invoice'!D183</f>
        <v>2</v>
      </c>
      <c r="C187" s="10" t="s">
        <v>789</v>
      </c>
      <c r="D187" s="10" t="s">
        <v>789</v>
      </c>
      <c r="E187" s="118" t="s">
        <v>267</v>
      </c>
      <c r="F187" s="133"/>
      <c r="G187" s="134"/>
      <c r="H187" s="11" t="s">
        <v>790</v>
      </c>
      <c r="I187" s="14">
        <f t="shared" si="4"/>
        <v>0.27300000000000002</v>
      </c>
      <c r="J187" s="14">
        <v>0.91</v>
      </c>
      <c r="K187" s="109">
        <f t="shared" si="5"/>
        <v>0.54600000000000004</v>
      </c>
      <c r="L187" s="115"/>
    </row>
    <row r="188" spans="1:12" ht="24" customHeight="1">
      <c r="A188" s="114"/>
      <c r="B188" s="107">
        <f>'Tax Invoice'!D184</f>
        <v>2</v>
      </c>
      <c r="C188" s="10" t="s">
        <v>789</v>
      </c>
      <c r="D188" s="10" t="s">
        <v>789</v>
      </c>
      <c r="E188" s="118" t="s">
        <v>310</v>
      </c>
      <c r="F188" s="133"/>
      <c r="G188" s="134"/>
      <c r="H188" s="11" t="s">
        <v>790</v>
      </c>
      <c r="I188" s="14">
        <f t="shared" si="4"/>
        <v>0.27300000000000002</v>
      </c>
      <c r="J188" s="14">
        <v>0.91</v>
      </c>
      <c r="K188" s="109">
        <f t="shared" si="5"/>
        <v>0.54600000000000004</v>
      </c>
      <c r="L188" s="115"/>
    </row>
    <row r="189" spans="1:12" ht="24" customHeight="1">
      <c r="A189" s="114"/>
      <c r="B189" s="107">
        <f>'Tax Invoice'!D185</f>
        <v>2</v>
      </c>
      <c r="C189" s="10" t="s">
        <v>789</v>
      </c>
      <c r="D189" s="10" t="s">
        <v>789</v>
      </c>
      <c r="E189" s="118" t="s">
        <v>269</v>
      </c>
      <c r="F189" s="133"/>
      <c r="G189" s="134"/>
      <c r="H189" s="11" t="s">
        <v>790</v>
      </c>
      <c r="I189" s="14">
        <f t="shared" si="4"/>
        <v>0.27300000000000002</v>
      </c>
      <c r="J189" s="14">
        <v>0.91</v>
      </c>
      <c r="K189" s="109">
        <f t="shared" si="5"/>
        <v>0.54600000000000004</v>
      </c>
      <c r="L189" s="115"/>
    </row>
    <row r="190" spans="1:12" ht="24" customHeight="1">
      <c r="A190" s="114"/>
      <c r="B190" s="107">
        <f>'Tax Invoice'!D186</f>
        <v>2</v>
      </c>
      <c r="C190" s="10" t="s">
        <v>791</v>
      </c>
      <c r="D190" s="10" t="s">
        <v>791</v>
      </c>
      <c r="E190" s="118" t="s">
        <v>35</v>
      </c>
      <c r="F190" s="133" t="s">
        <v>272</v>
      </c>
      <c r="G190" s="134"/>
      <c r="H190" s="11" t="s">
        <v>792</v>
      </c>
      <c r="I190" s="14">
        <f t="shared" si="4"/>
        <v>1.143</v>
      </c>
      <c r="J190" s="14">
        <v>3.81</v>
      </c>
      <c r="K190" s="109">
        <f t="shared" si="5"/>
        <v>2.286</v>
      </c>
      <c r="L190" s="115"/>
    </row>
    <row r="191" spans="1:12" ht="24" customHeight="1">
      <c r="A191" s="114"/>
      <c r="B191" s="107">
        <f>'Tax Invoice'!D187</f>
        <v>2</v>
      </c>
      <c r="C191" s="10" t="s">
        <v>791</v>
      </c>
      <c r="D191" s="10" t="s">
        <v>791</v>
      </c>
      <c r="E191" s="118" t="s">
        <v>37</v>
      </c>
      <c r="F191" s="133" t="s">
        <v>273</v>
      </c>
      <c r="G191" s="134"/>
      <c r="H191" s="11" t="s">
        <v>792</v>
      </c>
      <c r="I191" s="14">
        <f t="shared" si="4"/>
        <v>1.143</v>
      </c>
      <c r="J191" s="14">
        <v>3.81</v>
      </c>
      <c r="K191" s="109">
        <f t="shared" si="5"/>
        <v>2.286</v>
      </c>
      <c r="L191" s="115"/>
    </row>
    <row r="192" spans="1:12" ht="12.75" customHeight="1">
      <c r="A192" s="114"/>
      <c r="B192" s="107">
        <f>'Tax Invoice'!D188</f>
        <v>2</v>
      </c>
      <c r="C192" s="10" t="s">
        <v>793</v>
      </c>
      <c r="D192" s="10" t="s">
        <v>945</v>
      </c>
      <c r="E192" s="118" t="s">
        <v>723</v>
      </c>
      <c r="F192" s="133"/>
      <c r="G192" s="134"/>
      <c r="H192" s="11" t="s">
        <v>794</v>
      </c>
      <c r="I192" s="14">
        <f t="shared" si="4"/>
        <v>0.80400000000000005</v>
      </c>
      <c r="J192" s="14">
        <v>2.68</v>
      </c>
      <c r="K192" s="109">
        <f t="shared" si="5"/>
        <v>1.6080000000000001</v>
      </c>
      <c r="L192" s="115"/>
    </row>
    <row r="193" spans="1:12" ht="12.75" customHeight="1">
      <c r="A193" s="114"/>
      <c r="B193" s="107">
        <f>'Tax Invoice'!D189</f>
        <v>2</v>
      </c>
      <c r="C193" s="10" t="s">
        <v>793</v>
      </c>
      <c r="D193" s="10" t="s">
        <v>946</v>
      </c>
      <c r="E193" s="118" t="s">
        <v>795</v>
      </c>
      <c r="F193" s="133"/>
      <c r="G193" s="134"/>
      <c r="H193" s="11" t="s">
        <v>794</v>
      </c>
      <c r="I193" s="14">
        <f t="shared" si="4"/>
        <v>0.82799999999999996</v>
      </c>
      <c r="J193" s="14">
        <v>2.76</v>
      </c>
      <c r="K193" s="109">
        <f t="shared" si="5"/>
        <v>1.6559999999999999</v>
      </c>
      <c r="L193" s="115"/>
    </row>
    <row r="194" spans="1:12" ht="12.75" customHeight="1">
      <c r="A194" s="114"/>
      <c r="B194" s="107">
        <f>'Tax Invoice'!D190</f>
        <v>2</v>
      </c>
      <c r="C194" s="10" t="s">
        <v>793</v>
      </c>
      <c r="D194" s="10" t="s">
        <v>947</v>
      </c>
      <c r="E194" s="118" t="s">
        <v>726</v>
      </c>
      <c r="F194" s="133"/>
      <c r="G194" s="134"/>
      <c r="H194" s="11" t="s">
        <v>794</v>
      </c>
      <c r="I194" s="14">
        <f t="shared" si="4"/>
        <v>0.85499999999999998</v>
      </c>
      <c r="J194" s="14">
        <v>2.85</v>
      </c>
      <c r="K194" s="109">
        <f t="shared" si="5"/>
        <v>1.71</v>
      </c>
      <c r="L194" s="115"/>
    </row>
    <row r="195" spans="1:12" ht="12.75" customHeight="1">
      <c r="A195" s="114"/>
      <c r="B195" s="107">
        <f>'Tax Invoice'!D191</f>
        <v>2</v>
      </c>
      <c r="C195" s="10" t="s">
        <v>793</v>
      </c>
      <c r="D195" s="10" t="s">
        <v>948</v>
      </c>
      <c r="E195" s="118" t="s">
        <v>728</v>
      </c>
      <c r="F195" s="133"/>
      <c r="G195" s="134"/>
      <c r="H195" s="11" t="s">
        <v>794</v>
      </c>
      <c r="I195" s="14">
        <f t="shared" si="4"/>
        <v>0.90599999999999992</v>
      </c>
      <c r="J195" s="14">
        <v>3.02</v>
      </c>
      <c r="K195" s="109">
        <f t="shared" si="5"/>
        <v>1.8119999999999998</v>
      </c>
      <c r="L195" s="115"/>
    </row>
    <row r="196" spans="1:12" ht="12.75" customHeight="1">
      <c r="A196" s="114"/>
      <c r="B196" s="107">
        <f>'Tax Invoice'!D192</f>
        <v>2</v>
      </c>
      <c r="C196" s="10" t="s">
        <v>793</v>
      </c>
      <c r="D196" s="10" t="s">
        <v>949</v>
      </c>
      <c r="E196" s="118" t="s">
        <v>729</v>
      </c>
      <c r="F196" s="133"/>
      <c r="G196" s="134"/>
      <c r="H196" s="11" t="s">
        <v>794</v>
      </c>
      <c r="I196" s="14">
        <f t="shared" si="4"/>
        <v>0.95399999999999996</v>
      </c>
      <c r="J196" s="14">
        <v>3.18</v>
      </c>
      <c r="K196" s="109">
        <f t="shared" si="5"/>
        <v>1.9079999999999999</v>
      </c>
      <c r="L196" s="115"/>
    </row>
    <row r="197" spans="1:12" ht="12.75" customHeight="1">
      <c r="A197" s="114"/>
      <c r="B197" s="107">
        <f>'Tax Invoice'!D193</f>
        <v>4</v>
      </c>
      <c r="C197" s="10" t="s">
        <v>793</v>
      </c>
      <c r="D197" s="10" t="s">
        <v>950</v>
      </c>
      <c r="E197" s="118" t="s">
        <v>773</v>
      </c>
      <c r="F197" s="133"/>
      <c r="G197" s="134"/>
      <c r="H197" s="11" t="s">
        <v>794</v>
      </c>
      <c r="I197" s="14">
        <f t="shared" si="4"/>
        <v>1.0049999999999999</v>
      </c>
      <c r="J197" s="14">
        <v>3.35</v>
      </c>
      <c r="K197" s="109">
        <f t="shared" si="5"/>
        <v>4.0199999999999996</v>
      </c>
      <c r="L197" s="115"/>
    </row>
    <row r="198" spans="1:12" ht="12.75" customHeight="1">
      <c r="A198" s="114"/>
      <c r="B198" s="107">
        <f>'Tax Invoice'!D194</f>
        <v>2</v>
      </c>
      <c r="C198" s="10" t="s">
        <v>793</v>
      </c>
      <c r="D198" s="10" t="s">
        <v>951</v>
      </c>
      <c r="E198" s="118" t="s">
        <v>782</v>
      </c>
      <c r="F198" s="133"/>
      <c r="G198" s="134"/>
      <c r="H198" s="11" t="s">
        <v>794</v>
      </c>
      <c r="I198" s="14">
        <f t="shared" si="4"/>
        <v>1.056</v>
      </c>
      <c r="J198" s="14">
        <v>3.52</v>
      </c>
      <c r="K198" s="109">
        <f t="shared" si="5"/>
        <v>2.1120000000000001</v>
      </c>
      <c r="L198" s="115"/>
    </row>
    <row r="199" spans="1:12" ht="12.75" customHeight="1">
      <c r="A199" s="114"/>
      <c r="B199" s="107">
        <f>'Tax Invoice'!D195</f>
        <v>50</v>
      </c>
      <c r="C199" s="10" t="s">
        <v>656</v>
      </c>
      <c r="D199" s="10" t="s">
        <v>656</v>
      </c>
      <c r="E199" s="118" t="s">
        <v>67</v>
      </c>
      <c r="F199" s="133"/>
      <c r="G199" s="134"/>
      <c r="H199" s="11" t="s">
        <v>658</v>
      </c>
      <c r="I199" s="14">
        <f t="shared" si="4"/>
        <v>8.6999999999999994E-2</v>
      </c>
      <c r="J199" s="14">
        <v>0.28999999999999998</v>
      </c>
      <c r="K199" s="109">
        <f t="shared" si="5"/>
        <v>4.3499999999999996</v>
      </c>
      <c r="L199" s="115"/>
    </row>
    <row r="200" spans="1:12" ht="36" customHeight="1">
      <c r="A200" s="114"/>
      <c r="B200" s="107">
        <f>'Tax Invoice'!D196</f>
        <v>1</v>
      </c>
      <c r="C200" s="10" t="s">
        <v>796</v>
      </c>
      <c r="D200" s="10" t="s">
        <v>952</v>
      </c>
      <c r="E200" s="118" t="s">
        <v>233</v>
      </c>
      <c r="F200" s="133" t="s">
        <v>110</v>
      </c>
      <c r="G200" s="134"/>
      <c r="H200" s="11" t="s">
        <v>797</v>
      </c>
      <c r="I200" s="14">
        <f t="shared" si="4"/>
        <v>0.65099999999999991</v>
      </c>
      <c r="J200" s="14">
        <v>2.17</v>
      </c>
      <c r="K200" s="109">
        <f t="shared" si="5"/>
        <v>0.65099999999999991</v>
      </c>
      <c r="L200" s="115"/>
    </row>
    <row r="201" spans="1:12" ht="24" customHeight="1">
      <c r="A201" s="114"/>
      <c r="B201" s="107">
        <f>'Tax Invoice'!D197</f>
        <v>5</v>
      </c>
      <c r="C201" s="10" t="s">
        <v>798</v>
      </c>
      <c r="D201" s="10" t="s">
        <v>798</v>
      </c>
      <c r="E201" s="118" t="s">
        <v>25</v>
      </c>
      <c r="F201" s="133" t="s">
        <v>736</v>
      </c>
      <c r="G201" s="134"/>
      <c r="H201" s="11" t="s">
        <v>799</v>
      </c>
      <c r="I201" s="14">
        <f t="shared" si="4"/>
        <v>0.29699999999999999</v>
      </c>
      <c r="J201" s="14">
        <v>0.99</v>
      </c>
      <c r="K201" s="109">
        <f t="shared" si="5"/>
        <v>1.4849999999999999</v>
      </c>
      <c r="L201" s="115"/>
    </row>
    <row r="202" spans="1:12" ht="24" customHeight="1">
      <c r="A202" s="114"/>
      <c r="B202" s="107">
        <f>'Tax Invoice'!D198</f>
        <v>5</v>
      </c>
      <c r="C202" s="10" t="s">
        <v>798</v>
      </c>
      <c r="D202" s="10" t="s">
        <v>798</v>
      </c>
      <c r="E202" s="118" t="s">
        <v>26</v>
      </c>
      <c r="F202" s="133" t="s">
        <v>272</v>
      </c>
      <c r="G202" s="134"/>
      <c r="H202" s="11" t="s">
        <v>799</v>
      </c>
      <c r="I202" s="14">
        <f t="shared" si="4"/>
        <v>0.29699999999999999</v>
      </c>
      <c r="J202" s="14">
        <v>0.99</v>
      </c>
      <c r="K202" s="109">
        <f t="shared" si="5"/>
        <v>1.4849999999999999</v>
      </c>
      <c r="L202" s="115"/>
    </row>
    <row r="203" spans="1:12" ht="24" customHeight="1">
      <c r="A203" s="114"/>
      <c r="B203" s="107">
        <f>'Tax Invoice'!D199</f>
        <v>4</v>
      </c>
      <c r="C203" s="10" t="s">
        <v>798</v>
      </c>
      <c r="D203" s="10" t="s">
        <v>798</v>
      </c>
      <c r="E203" s="118" t="s">
        <v>26</v>
      </c>
      <c r="F203" s="133" t="s">
        <v>800</v>
      </c>
      <c r="G203" s="134"/>
      <c r="H203" s="11" t="s">
        <v>799</v>
      </c>
      <c r="I203" s="14">
        <f t="shared" si="4"/>
        <v>0.29699999999999999</v>
      </c>
      <c r="J203" s="14">
        <v>0.99</v>
      </c>
      <c r="K203" s="109">
        <f t="shared" si="5"/>
        <v>1.1879999999999999</v>
      </c>
      <c r="L203" s="115"/>
    </row>
    <row r="204" spans="1:12" ht="24" customHeight="1">
      <c r="A204" s="114"/>
      <c r="B204" s="107">
        <f>'Tax Invoice'!D200</f>
        <v>5</v>
      </c>
      <c r="C204" s="10" t="s">
        <v>798</v>
      </c>
      <c r="D204" s="10" t="s">
        <v>798</v>
      </c>
      <c r="E204" s="118" t="s">
        <v>26</v>
      </c>
      <c r="F204" s="133" t="s">
        <v>736</v>
      </c>
      <c r="G204" s="134"/>
      <c r="H204" s="11" t="s">
        <v>799</v>
      </c>
      <c r="I204" s="14">
        <f t="shared" si="4"/>
        <v>0.29699999999999999</v>
      </c>
      <c r="J204" s="14">
        <v>0.99</v>
      </c>
      <c r="K204" s="109">
        <f t="shared" si="5"/>
        <v>1.4849999999999999</v>
      </c>
      <c r="L204" s="115"/>
    </row>
    <row r="205" spans="1:12" ht="24" customHeight="1">
      <c r="A205" s="114"/>
      <c r="B205" s="107">
        <f>'Tax Invoice'!D201</f>
        <v>6</v>
      </c>
      <c r="C205" s="10" t="s">
        <v>798</v>
      </c>
      <c r="D205" s="10" t="s">
        <v>798</v>
      </c>
      <c r="E205" s="118" t="s">
        <v>27</v>
      </c>
      <c r="F205" s="133" t="s">
        <v>673</v>
      </c>
      <c r="G205" s="134"/>
      <c r="H205" s="11" t="s">
        <v>799</v>
      </c>
      <c r="I205" s="14">
        <f t="shared" si="4"/>
        <v>0.29699999999999999</v>
      </c>
      <c r="J205" s="14">
        <v>0.99</v>
      </c>
      <c r="K205" s="109">
        <f t="shared" si="5"/>
        <v>1.782</v>
      </c>
      <c r="L205" s="115"/>
    </row>
    <row r="206" spans="1:12" ht="24" customHeight="1">
      <c r="A206" s="114"/>
      <c r="B206" s="107">
        <f>'Tax Invoice'!D202</f>
        <v>4</v>
      </c>
      <c r="C206" s="10" t="s">
        <v>798</v>
      </c>
      <c r="D206" s="10" t="s">
        <v>798</v>
      </c>
      <c r="E206" s="118" t="s">
        <v>27</v>
      </c>
      <c r="F206" s="133" t="s">
        <v>272</v>
      </c>
      <c r="G206" s="134"/>
      <c r="H206" s="11" t="s">
        <v>799</v>
      </c>
      <c r="I206" s="14">
        <f t="shared" si="4"/>
        <v>0.29699999999999999</v>
      </c>
      <c r="J206" s="14">
        <v>0.99</v>
      </c>
      <c r="K206" s="109">
        <f t="shared" si="5"/>
        <v>1.1879999999999999</v>
      </c>
      <c r="L206" s="115"/>
    </row>
    <row r="207" spans="1:12" ht="36" customHeight="1">
      <c r="A207" s="114"/>
      <c r="B207" s="107">
        <f>'Tax Invoice'!D203</f>
        <v>1</v>
      </c>
      <c r="C207" s="10" t="s">
        <v>801</v>
      </c>
      <c r="D207" s="10" t="s">
        <v>801</v>
      </c>
      <c r="E207" s="118" t="s">
        <v>26</v>
      </c>
      <c r="F207" s="133" t="s">
        <v>210</v>
      </c>
      <c r="G207" s="134"/>
      <c r="H207" s="11" t="s">
        <v>1021</v>
      </c>
      <c r="I207" s="14">
        <f t="shared" si="4"/>
        <v>2.4779999999999998</v>
      </c>
      <c r="J207" s="14">
        <v>8.26</v>
      </c>
      <c r="K207" s="109">
        <f t="shared" si="5"/>
        <v>2.4779999999999998</v>
      </c>
      <c r="L207" s="115"/>
    </row>
    <row r="208" spans="1:12" ht="36" customHeight="1">
      <c r="A208" s="114"/>
      <c r="B208" s="107">
        <f>'Tax Invoice'!D204</f>
        <v>1</v>
      </c>
      <c r="C208" s="10" t="s">
        <v>801</v>
      </c>
      <c r="D208" s="10" t="s">
        <v>801</v>
      </c>
      <c r="E208" s="118" t="s">
        <v>26</v>
      </c>
      <c r="F208" s="133" t="s">
        <v>212</v>
      </c>
      <c r="G208" s="134"/>
      <c r="H208" s="11" t="s">
        <v>1021</v>
      </c>
      <c r="I208" s="14">
        <f t="shared" si="4"/>
        <v>2.4779999999999998</v>
      </c>
      <c r="J208" s="14">
        <v>8.26</v>
      </c>
      <c r="K208" s="109">
        <f t="shared" si="5"/>
        <v>2.4779999999999998</v>
      </c>
      <c r="L208" s="115"/>
    </row>
    <row r="209" spans="1:12" ht="36" customHeight="1">
      <c r="A209" s="114"/>
      <c r="B209" s="107">
        <f>'Tax Invoice'!D205</f>
        <v>1</v>
      </c>
      <c r="C209" s="10" t="s">
        <v>801</v>
      </c>
      <c r="D209" s="10" t="s">
        <v>801</v>
      </c>
      <c r="E209" s="118" t="s">
        <v>26</v>
      </c>
      <c r="F209" s="133" t="s">
        <v>213</v>
      </c>
      <c r="G209" s="134"/>
      <c r="H209" s="11" t="s">
        <v>1021</v>
      </c>
      <c r="I209" s="14">
        <f t="shared" si="4"/>
        <v>2.4779999999999998</v>
      </c>
      <c r="J209" s="14">
        <v>8.26</v>
      </c>
      <c r="K209" s="109">
        <f t="shared" si="5"/>
        <v>2.4779999999999998</v>
      </c>
      <c r="L209" s="115"/>
    </row>
    <row r="210" spans="1:12" ht="36" customHeight="1">
      <c r="A210" s="114"/>
      <c r="B210" s="107">
        <f>'Tax Invoice'!D206</f>
        <v>1</v>
      </c>
      <c r="C210" s="10" t="s">
        <v>801</v>
      </c>
      <c r="D210" s="10" t="s">
        <v>801</v>
      </c>
      <c r="E210" s="118" t="s">
        <v>26</v>
      </c>
      <c r="F210" s="133" t="s">
        <v>265</v>
      </c>
      <c r="G210" s="134"/>
      <c r="H210" s="11" t="s">
        <v>1021</v>
      </c>
      <c r="I210" s="14">
        <f t="shared" si="4"/>
        <v>2.4779999999999998</v>
      </c>
      <c r="J210" s="14">
        <v>8.26</v>
      </c>
      <c r="K210" s="109">
        <f t="shared" si="5"/>
        <v>2.4779999999999998</v>
      </c>
      <c r="L210" s="115"/>
    </row>
    <row r="211" spans="1:12" ht="36" customHeight="1">
      <c r="A211" s="114"/>
      <c r="B211" s="107">
        <f>'Tax Invoice'!D207</f>
        <v>1</v>
      </c>
      <c r="C211" s="10" t="s">
        <v>801</v>
      </c>
      <c r="D211" s="10" t="s">
        <v>801</v>
      </c>
      <c r="E211" s="118" t="s">
        <v>26</v>
      </c>
      <c r="F211" s="133" t="s">
        <v>266</v>
      </c>
      <c r="G211" s="134"/>
      <c r="H211" s="11" t="s">
        <v>1021</v>
      </c>
      <c r="I211" s="14">
        <f t="shared" si="4"/>
        <v>2.4779999999999998</v>
      </c>
      <c r="J211" s="14">
        <v>8.26</v>
      </c>
      <c r="K211" s="109">
        <f t="shared" si="5"/>
        <v>2.4779999999999998</v>
      </c>
      <c r="L211" s="115"/>
    </row>
    <row r="212" spans="1:12" ht="36" customHeight="1">
      <c r="A212" s="114"/>
      <c r="B212" s="107">
        <f>'Tax Invoice'!D208</f>
        <v>1</v>
      </c>
      <c r="C212" s="10" t="s">
        <v>801</v>
      </c>
      <c r="D212" s="10" t="s">
        <v>801</v>
      </c>
      <c r="E212" s="118" t="s">
        <v>26</v>
      </c>
      <c r="F212" s="133" t="s">
        <v>267</v>
      </c>
      <c r="G212" s="134"/>
      <c r="H212" s="11" t="s">
        <v>1021</v>
      </c>
      <c r="I212" s="14">
        <f t="shared" si="4"/>
        <v>2.4779999999999998</v>
      </c>
      <c r="J212" s="14">
        <v>8.26</v>
      </c>
      <c r="K212" s="109">
        <f t="shared" si="5"/>
        <v>2.4779999999999998</v>
      </c>
      <c r="L212" s="115"/>
    </row>
    <row r="213" spans="1:12" ht="36" customHeight="1">
      <c r="A213" s="114"/>
      <c r="B213" s="107">
        <f>'Tax Invoice'!D209</f>
        <v>1</v>
      </c>
      <c r="C213" s="10" t="s">
        <v>802</v>
      </c>
      <c r="D213" s="10" t="s">
        <v>802</v>
      </c>
      <c r="E213" s="118" t="s">
        <v>26</v>
      </c>
      <c r="F213" s="133" t="s">
        <v>107</v>
      </c>
      <c r="G213" s="134"/>
      <c r="H213" s="11" t="s">
        <v>1022</v>
      </c>
      <c r="I213" s="14">
        <f t="shared" si="4"/>
        <v>0.78899999999999992</v>
      </c>
      <c r="J213" s="14">
        <v>2.63</v>
      </c>
      <c r="K213" s="109">
        <f t="shared" si="5"/>
        <v>0.78899999999999992</v>
      </c>
      <c r="L213" s="115"/>
    </row>
    <row r="214" spans="1:12" ht="36" customHeight="1">
      <c r="A214" s="114"/>
      <c r="B214" s="107">
        <f>'Tax Invoice'!D210</f>
        <v>1</v>
      </c>
      <c r="C214" s="10" t="s">
        <v>802</v>
      </c>
      <c r="D214" s="10" t="s">
        <v>802</v>
      </c>
      <c r="E214" s="118" t="s">
        <v>26</v>
      </c>
      <c r="F214" s="133" t="s">
        <v>210</v>
      </c>
      <c r="G214" s="134"/>
      <c r="H214" s="11" t="s">
        <v>1022</v>
      </c>
      <c r="I214" s="14">
        <f t="shared" ref="I214:I277" si="6">J214*$N$1</f>
        <v>0.78899999999999992</v>
      </c>
      <c r="J214" s="14">
        <v>2.63</v>
      </c>
      <c r="K214" s="109">
        <f t="shared" ref="K214:K277" si="7">I214*B214</f>
        <v>0.78899999999999992</v>
      </c>
      <c r="L214" s="115"/>
    </row>
    <row r="215" spans="1:12" ht="36" customHeight="1">
      <c r="A215" s="114"/>
      <c r="B215" s="107">
        <f>'Tax Invoice'!D211</f>
        <v>1</v>
      </c>
      <c r="C215" s="10" t="s">
        <v>802</v>
      </c>
      <c r="D215" s="10" t="s">
        <v>802</v>
      </c>
      <c r="E215" s="118" t="s">
        <v>26</v>
      </c>
      <c r="F215" s="133" t="s">
        <v>265</v>
      </c>
      <c r="G215" s="134"/>
      <c r="H215" s="11" t="s">
        <v>1022</v>
      </c>
      <c r="I215" s="14">
        <f t="shared" si="6"/>
        <v>0.78899999999999992</v>
      </c>
      <c r="J215" s="14">
        <v>2.63</v>
      </c>
      <c r="K215" s="109">
        <f t="shared" si="7"/>
        <v>0.78899999999999992</v>
      </c>
      <c r="L215" s="115"/>
    </row>
    <row r="216" spans="1:12" ht="36" customHeight="1">
      <c r="A216" s="114"/>
      <c r="B216" s="107">
        <f>'Tax Invoice'!D212</f>
        <v>1</v>
      </c>
      <c r="C216" s="10" t="s">
        <v>802</v>
      </c>
      <c r="D216" s="10" t="s">
        <v>802</v>
      </c>
      <c r="E216" s="118" t="s">
        <v>26</v>
      </c>
      <c r="F216" s="133" t="s">
        <v>266</v>
      </c>
      <c r="G216" s="134"/>
      <c r="H216" s="11" t="s">
        <v>1022</v>
      </c>
      <c r="I216" s="14">
        <f t="shared" si="6"/>
        <v>0.78899999999999992</v>
      </c>
      <c r="J216" s="14">
        <v>2.63</v>
      </c>
      <c r="K216" s="109">
        <f t="shared" si="7"/>
        <v>0.78899999999999992</v>
      </c>
      <c r="L216" s="115"/>
    </row>
    <row r="217" spans="1:12" ht="36" customHeight="1">
      <c r="A217" s="114"/>
      <c r="B217" s="107">
        <f>'Tax Invoice'!D213</f>
        <v>1</v>
      </c>
      <c r="C217" s="10" t="s">
        <v>802</v>
      </c>
      <c r="D217" s="10" t="s">
        <v>802</v>
      </c>
      <c r="E217" s="118" t="s">
        <v>26</v>
      </c>
      <c r="F217" s="133" t="s">
        <v>310</v>
      </c>
      <c r="G217" s="134"/>
      <c r="H217" s="11" t="s">
        <v>1022</v>
      </c>
      <c r="I217" s="14">
        <f t="shared" si="6"/>
        <v>0.78899999999999992</v>
      </c>
      <c r="J217" s="14">
        <v>2.63</v>
      </c>
      <c r="K217" s="109">
        <f t="shared" si="7"/>
        <v>0.78899999999999992</v>
      </c>
      <c r="L217" s="115"/>
    </row>
    <row r="218" spans="1:12" ht="36" customHeight="1">
      <c r="A218" s="114"/>
      <c r="B218" s="107">
        <f>'Tax Invoice'!D214</f>
        <v>1</v>
      </c>
      <c r="C218" s="10" t="s">
        <v>802</v>
      </c>
      <c r="D218" s="10" t="s">
        <v>802</v>
      </c>
      <c r="E218" s="118" t="s">
        <v>26</v>
      </c>
      <c r="F218" s="133" t="s">
        <v>269</v>
      </c>
      <c r="G218" s="134"/>
      <c r="H218" s="11" t="s">
        <v>1022</v>
      </c>
      <c r="I218" s="14">
        <f t="shared" si="6"/>
        <v>0.78899999999999992</v>
      </c>
      <c r="J218" s="14">
        <v>2.63</v>
      </c>
      <c r="K218" s="109">
        <f t="shared" si="7"/>
        <v>0.78899999999999992</v>
      </c>
      <c r="L218" s="115"/>
    </row>
    <row r="219" spans="1:12" ht="36" customHeight="1">
      <c r="A219" s="114"/>
      <c r="B219" s="107">
        <f>'Tax Invoice'!D215</f>
        <v>2</v>
      </c>
      <c r="C219" s="10" t="s">
        <v>803</v>
      </c>
      <c r="D219" s="10" t="s">
        <v>803</v>
      </c>
      <c r="E219" s="118" t="s">
        <v>26</v>
      </c>
      <c r="F219" s="133"/>
      <c r="G219" s="134"/>
      <c r="H219" s="11" t="s">
        <v>804</v>
      </c>
      <c r="I219" s="14">
        <f t="shared" si="6"/>
        <v>1.5509999999999999</v>
      </c>
      <c r="J219" s="14">
        <v>5.17</v>
      </c>
      <c r="K219" s="109">
        <f t="shared" si="7"/>
        <v>3.1019999999999999</v>
      </c>
      <c r="L219" s="115"/>
    </row>
    <row r="220" spans="1:12" ht="24" customHeight="1">
      <c r="A220" s="114"/>
      <c r="B220" s="107">
        <f>'Tax Invoice'!D216</f>
        <v>1</v>
      </c>
      <c r="C220" s="10" t="s">
        <v>805</v>
      </c>
      <c r="D220" s="10" t="s">
        <v>805</v>
      </c>
      <c r="E220" s="118" t="s">
        <v>26</v>
      </c>
      <c r="F220" s="133" t="s">
        <v>107</v>
      </c>
      <c r="G220" s="134"/>
      <c r="H220" s="11" t="s">
        <v>806</v>
      </c>
      <c r="I220" s="14">
        <f t="shared" si="6"/>
        <v>1.149</v>
      </c>
      <c r="J220" s="14">
        <v>3.83</v>
      </c>
      <c r="K220" s="109">
        <f t="shared" si="7"/>
        <v>1.149</v>
      </c>
      <c r="L220" s="115"/>
    </row>
    <row r="221" spans="1:12" ht="24" customHeight="1">
      <c r="A221" s="114"/>
      <c r="B221" s="107">
        <f>'Tax Invoice'!D217</f>
        <v>1</v>
      </c>
      <c r="C221" s="10" t="s">
        <v>805</v>
      </c>
      <c r="D221" s="10" t="s">
        <v>805</v>
      </c>
      <c r="E221" s="118" t="s">
        <v>26</v>
      </c>
      <c r="F221" s="133" t="s">
        <v>210</v>
      </c>
      <c r="G221" s="134"/>
      <c r="H221" s="11" t="s">
        <v>806</v>
      </c>
      <c r="I221" s="14">
        <f t="shared" si="6"/>
        <v>1.149</v>
      </c>
      <c r="J221" s="14">
        <v>3.83</v>
      </c>
      <c r="K221" s="109">
        <f t="shared" si="7"/>
        <v>1.149</v>
      </c>
      <c r="L221" s="115"/>
    </row>
    <row r="222" spans="1:12" ht="24" customHeight="1">
      <c r="A222" s="114"/>
      <c r="B222" s="107">
        <f>'Tax Invoice'!D218</f>
        <v>1</v>
      </c>
      <c r="C222" s="10" t="s">
        <v>805</v>
      </c>
      <c r="D222" s="10" t="s">
        <v>805</v>
      </c>
      <c r="E222" s="118" t="s">
        <v>26</v>
      </c>
      <c r="F222" s="133" t="s">
        <v>212</v>
      </c>
      <c r="G222" s="134"/>
      <c r="H222" s="11" t="s">
        <v>806</v>
      </c>
      <c r="I222" s="14">
        <f t="shared" si="6"/>
        <v>1.149</v>
      </c>
      <c r="J222" s="14">
        <v>3.83</v>
      </c>
      <c r="K222" s="109">
        <f t="shared" si="7"/>
        <v>1.149</v>
      </c>
      <c r="L222" s="115"/>
    </row>
    <row r="223" spans="1:12" ht="24" customHeight="1">
      <c r="A223" s="114"/>
      <c r="B223" s="107">
        <f>'Tax Invoice'!D219</f>
        <v>1</v>
      </c>
      <c r="C223" s="10" t="s">
        <v>805</v>
      </c>
      <c r="D223" s="10" t="s">
        <v>805</v>
      </c>
      <c r="E223" s="118" t="s">
        <v>26</v>
      </c>
      <c r="F223" s="133" t="s">
        <v>213</v>
      </c>
      <c r="G223" s="134"/>
      <c r="H223" s="11" t="s">
        <v>806</v>
      </c>
      <c r="I223" s="14">
        <f t="shared" si="6"/>
        <v>1.149</v>
      </c>
      <c r="J223" s="14">
        <v>3.83</v>
      </c>
      <c r="K223" s="109">
        <f t="shared" si="7"/>
        <v>1.149</v>
      </c>
      <c r="L223" s="115"/>
    </row>
    <row r="224" spans="1:12" ht="24" customHeight="1">
      <c r="A224" s="114"/>
      <c r="B224" s="107">
        <f>'Tax Invoice'!D220</f>
        <v>1</v>
      </c>
      <c r="C224" s="10" t="s">
        <v>805</v>
      </c>
      <c r="D224" s="10" t="s">
        <v>805</v>
      </c>
      <c r="E224" s="118" t="s">
        <v>26</v>
      </c>
      <c r="F224" s="133" t="s">
        <v>265</v>
      </c>
      <c r="G224" s="134"/>
      <c r="H224" s="11" t="s">
        <v>806</v>
      </c>
      <c r="I224" s="14">
        <f t="shared" si="6"/>
        <v>1.149</v>
      </c>
      <c r="J224" s="14">
        <v>3.83</v>
      </c>
      <c r="K224" s="109">
        <f t="shared" si="7"/>
        <v>1.149</v>
      </c>
      <c r="L224" s="115"/>
    </row>
    <row r="225" spans="1:12" ht="24" customHeight="1">
      <c r="A225" s="114"/>
      <c r="B225" s="107">
        <f>'Tax Invoice'!D221</f>
        <v>1</v>
      </c>
      <c r="C225" s="10" t="s">
        <v>805</v>
      </c>
      <c r="D225" s="10" t="s">
        <v>805</v>
      </c>
      <c r="E225" s="118" t="s">
        <v>26</v>
      </c>
      <c r="F225" s="133" t="s">
        <v>266</v>
      </c>
      <c r="G225" s="134"/>
      <c r="H225" s="11" t="s">
        <v>806</v>
      </c>
      <c r="I225" s="14">
        <f t="shared" si="6"/>
        <v>1.149</v>
      </c>
      <c r="J225" s="14">
        <v>3.83</v>
      </c>
      <c r="K225" s="109">
        <f t="shared" si="7"/>
        <v>1.149</v>
      </c>
      <c r="L225" s="115"/>
    </row>
    <row r="226" spans="1:12" ht="24" customHeight="1">
      <c r="A226" s="114"/>
      <c r="B226" s="107">
        <f>'Tax Invoice'!D222</f>
        <v>2</v>
      </c>
      <c r="C226" s="10" t="s">
        <v>807</v>
      </c>
      <c r="D226" s="10" t="s">
        <v>807</v>
      </c>
      <c r="E226" s="118" t="s">
        <v>26</v>
      </c>
      <c r="F226" s="133"/>
      <c r="G226" s="134"/>
      <c r="H226" s="11" t="s">
        <v>808</v>
      </c>
      <c r="I226" s="14">
        <f t="shared" si="6"/>
        <v>0.97499999999999998</v>
      </c>
      <c r="J226" s="14">
        <v>3.25</v>
      </c>
      <c r="K226" s="109">
        <f t="shared" si="7"/>
        <v>1.95</v>
      </c>
      <c r="L226" s="115"/>
    </row>
    <row r="227" spans="1:12" ht="36" customHeight="1">
      <c r="A227" s="114"/>
      <c r="B227" s="107">
        <f>'Tax Invoice'!D223</f>
        <v>1</v>
      </c>
      <c r="C227" s="10" t="s">
        <v>809</v>
      </c>
      <c r="D227" s="10" t="s">
        <v>809</v>
      </c>
      <c r="E227" s="118" t="s">
        <v>25</v>
      </c>
      <c r="F227" s="133" t="s">
        <v>210</v>
      </c>
      <c r="G227" s="134"/>
      <c r="H227" s="11" t="s">
        <v>810</v>
      </c>
      <c r="I227" s="14">
        <f t="shared" si="6"/>
        <v>2.0609999999999999</v>
      </c>
      <c r="J227" s="14">
        <v>6.87</v>
      </c>
      <c r="K227" s="109">
        <f t="shared" si="7"/>
        <v>2.0609999999999999</v>
      </c>
      <c r="L227" s="115"/>
    </row>
    <row r="228" spans="1:12" ht="36" customHeight="1">
      <c r="A228" s="114"/>
      <c r="B228" s="107">
        <f>'Tax Invoice'!D224</f>
        <v>1</v>
      </c>
      <c r="C228" s="10" t="s">
        <v>809</v>
      </c>
      <c r="D228" s="10" t="s">
        <v>809</v>
      </c>
      <c r="E228" s="118" t="s">
        <v>25</v>
      </c>
      <c r="F228" s="133" t="s">
        <v>213</v>
      </c>
      <c r="G228" s="134"/>
      <c r="H228" s="11" t="s">
        <v>810</v>
      </c>
      <c r="I228" s="14">
        <f t="shared" si="6"/>
        <v>2.0609999999999999</v>
      </c>
      <c r="J228" s="14">
        <v>6.87</v>
      </c>
      <c r="K228" s="109">
        <f t="shared" si="7"/>
        <v>2.0609999999999999</v>
      </c>
      <c r="L228" s="115"/>
    </row>
    <row r="229" spans="1:12" ht="36" customHeight="1">
      <c r="A229" s="114"/>
      <c r="B229" s="107">
        <f>'Tax Invoice'!D225</f>
        <v>1</v>
      </c>
      <c r="C229" s="10" t="s">
        <v>809</v>
      </c>
      <c r="D229" s="10" t="s">
        <v>809</v>
      </c>
      <c r="E229" s="118" t="s">
        <v>25</v>
      </c>
      <c r="F229" s="133" t="s">
        <v>265</v>
      </c>
      <c r="G229" s="134"/>
      <c r="H229" s="11" t="s">
        <v>810</v>
      </c>
      <c r="I229" s="14">
        <f t="shared" si="6"/>
        <v>2.0609999999999999</v>
      </c>
      <c r="J229" s="14">
        <v>6.87</v>
      </c>
      <c r="K229" s="109">
        <f t="shared" si="7"/>
        <v>2.0609999999999999</v>
      </c>
      <c r="L229" s="115"/>
    </row>
    <row r="230" spans="1:12" ht="36" customHeight="1">
      <c r="A230" s="114"/>
      <c r="B230" s="107">
        <f>'Tax Invoice'!D226</f>
        <v>1</v>
      </c>
      <c r="C230" s="10" t="s">
        <v>809</v>
      </c>
      <c r="D230" s="10" t="s">
        <v>809</v>
      </c>
      <c r="E230" s="118" t="s">
        <v>25</v>
      </c>
      <c r="F230" s="133" t="s">
        <v>266</v>
      </c>
      <c r="G230" s="134"/>
      <c r="H230" s="11" t="s">
        <v>810</v>
      </c>
      <c r="I230" s="14">
        <f t="shared" si="6"/>
        <v>2.0609999999999999</v>
      </c>
      <c r="J230" s="14">
        <v>6.87</v>
      </c>
      <c r="K230" s="109">
        <f t="shared" si="7"/>
        <v>2.0609999999999999</v>
      </c>
      <c r="L230" s="115"/>
    </row>
    <row r="231" spans="1:12" ht="36" customHeight="1">
      <c r="A231" s="114"/>
      <c r="B231" s="107">
        <f>'Tax Invoice'!D227</f>
        <v>1</v>
      </c>
      <c r="C231" s="10" t="s">
        <v>811</v>
      </c>
      <c r="D231" s="10" t="s">
        <v>811</v>
      </c>
      <c r="E231" s="118" t="s">
        <v>26</v>
      </c>
      <c r="F231" s="133" t="s">
        <v>348</v>
      </c>
      <c r="G231" s="134"/>
      <c r="H231" s="11" t="s">
        <v>812</v>
      </c>
      <c r="I231" s="14">
        <f t="shared" si="6"/>
        <v>2.0459999999999998</v>
      </c>
      <c r="J231" s="14">
        <v>6.82</v>
      </c>
      <c r="K231" s="109">
        <f t="shared" si="7"/>
        <v>2.0459999999999998</v>
      </c>
      <c r="L231" s="115"/>
    </row>
    <row r="232" spans="1:12" ht="36" customHeight="1">
      <c r="A232" s="114"/>
      <c r="B232" s="107">
        <f>'Tax Invoice'!D228</f>
        <v>2</v>
      </c>
      <c r="C232" s="10" t="s">
        <v>813</v>
      </c>
      <c r="D232" s="10" t="s">
        <v>813</v>
      </c>
      <c r="E232" s="118" t="s">
        <v>26</v>
      </c>
      <c r="F232" s="133" t="s">
        <v>239</v>
      </c>
      <c r="G232" s="134"/>
      <c r="H232" s="11" t="s">
        <v>814</v>
      </c>
      <c r="I232" s="14">
        <f t="shared" si="6"/>
        <v>1.38</v>
      </c>
      <c r="J232" s="14">
        <v>4.5999999999999996</v>
      </c>
      <c r="K232" s="109">
        <f t="shared" si="7"/>
        <v>2.76</v>
      </c>
      <c r="L232" s="115"/>
    </row>
    <row r="233" spans="1:12" ht="36" customHeight="1">
      <c r="A233" s="114"/>
      <c r="B233" s="107">
        <f>'Tax Invoice'!D229</f>
        <v>1</v>
      </c>
      <c r="C233" s="10" t="s">
        <v>813</v>
      </c>
      <c r="D233" s="10" t="s">
        <v>813</v>
      </c>
      <c r="E233" s="118" t="s">
        <v>26</v>
      </c>
      <c r="F233" s="133" t="s">
        <v>348</v>
      </c>
      <c r="G233" s="134"/>
      <c r="H233" s="11" t="s">
        <v>814</v>
      </c>
      <c r="I233" s="14">
        <f t="shared" si="6"/>
        <v>1.38</v>
      </c>
      <c r="J233" s="14">
        <v>4.5999999999999996</v>
      </c>
      <c r="K233" s="109">
        <f t="shared" si="7"/>
        <v>1.38</v>
      </c>
      <c r="L233" s="115"/>
    </row>
    <row r="234" spans="1:12" ht="36" customHeight="1">
      <c r="A234" s="114"/>
      <c r="B234" s="107">
        <f>'Tax Invoice'!D230</f>
        <v>1</v>
      </c>
      <c r="C234" s="10" t="s">
        <v>813</v>
      </c>
      <c r="D234" s="10" t="s">
        <v>813</v>
      </c>
      <c r="E234" s="118" t="s">
        <v>26</v>
      </c>
      <c r="F234" s="133" t="s">
        <v>528</v>
      </c>
      <c r="G234" s="134"/>
      <c r="H234" s="11" t="s">
        <v>814</v>
      </c>
      <c r="I234" s="14">
        <f t="shared" si="6"/>
        <v>1.38</v>
      </c>
      <c r="J234" s="14">
        <v>4.5999999999999996</v>
      </c>
      <c r="K234" s="109">
        <f t="shared" si="7"/>
        <v>1.38</v>
      </c>
      <c r="L234" s="115"/>
    </row>
    <row r="235" spans="1:12" ht="48" customHeight="1">
      <c r="A235" s="114"/>
      <c r="B235" s="107">
        <f>'Tax Invoice'!D231</f>
        <v>2</v>
      </c>
      <c r="C235" s="10" t="s">
        <v>815</v>
      </c>
      <c r="D235" s="10" t="s">
        <v>953</v>
      </c>
      <c r="E235" s="118" t="s">
        <v>26</v>
      </c>
      <c r="F235" s="133" t="s">
        <v>816</v>
      </c>
      <c r="G235" s="134"/>
      <c r="H235" s="11" t="s">
        <v>817</v>
      </c>
      <c r="I235" s="14">
        <f t="shared" si="6"/>
        <v>1.371</v>
      </c>
      <c r="J235" s="14">
        <v>4.57</v>
      </c>
      <c r="K235" s="109">
        <f t="shared" si="7"/>
        <v>2.742</v>
      </c>
      <c r="L235" s="115"/>
    </row>
    <row r="236" spans="1:12" ht="48" customHeight="1">
      <c r="A236" s="114"/>
      <c r="B236" s="107">
        <f>'Tax Invoice'!D232</f>
        <v>2</v>
      </c>
      <c r="C236" s="10" t="s">
        <v>818</v>
      </c>
      <c r="D236" s="10" t="s">
        <v>954</v>
      </c>
      <c r="E236" s="118" t="s">
        <v>26</v>
      </c>
      <c r="F236" s="133" t="s">
        <v>314</v>
      </c>
      <c r="G236" s="134"/>
      <c r="H236" s="11" t="s">
        <v>819</v>
      </c>
      <c r="I236" s="14">
        <f t="shared" si="6"/>
        <v>1.38</v>
      </c>
      <c r="J236" s="14">
        <v>4.5999999999999996</v>
      </c>
      <c r="K236" s="109">
        <f t="shared" si="7"/>
        <v>2.76</v>
      </c>
      <c r="L236" s="115"/>
    </row>
    <row r="237" spans="1:12" ht="24" customHeight="1">
      <c r="A237" s="114"/>
      <c r="B237" s="107">
        <f>'Tax Invoice'!D233</f>
        <v>10</v>
      </c>
      <c r="C237" s="10" t="s">
        <v>820</v>
      </c>
      <c r="D237" s="10" t="s">
        <v>820</v>
      </c>
      <c r="E237" s="118" t="s">
        <v>107</v>
      </c>
      <c r="F237" s="133"/>
      <c r="G237" s="134"/>
      <c r="H237" s="11" t="s">
        <v>821</v>
      </c>
      <c r="I237" s="14">
        <f t="shared" si="6"/>
        <v>0.85499999999999998</v>
      </c>
      <c r="J237" s="14">
        <v>2.85</v>
      </c>
      <c r="K237" s="109">
        <f t="shared" si="7"/>
        <v>8.5500000000000007</v>
      </c>
      <c r="L237" s="115"/>
    </row>
    <row r="238" spans="1:12" ht="24" customHeight="1">
      <c r="A238" s="114"/>
      <c r="B238" s="107">
        <f>'Tax Invoice'!D234</f>
        <v>10</v>
      </c>
      <c r="C238" s="10" t="s">
        <v>820</v>
      </c>
      <c r="D238" s="10" t="s">
        <v>820</v>
      </c>
      <c r="E238" s="118" t="s">
        <v>210</v>
      </c>
      <c r="F238" s="133"/>
      <c r="G238" s="134"/>
      <c r="H238" s="11" t="s">
        <v>821</v>
      </c>
      <c r="I238" s="14">
        <f t="shared" si="6"/>
        <v>0.85499999999999998</v>
      </c>
      <c r="J238" s="14">
        <v>2.85</v>
      </c>
      <c r="K238" s="109">
        <f t="shared" si="7"/>
        <v>8.5500000000000007</v>
      </c>
      <c r="L238" s="115"/>
    </row>
    <row r="239" spans="1:12" ht="24" customHeight="1">
      <c r="A239" s="114"/>
      <c r="B239" s="107">
        <f>'Tax Invoice'!D235</f>
        <v>5</v>
      </c>
      <c r="C239" s="10" t="s">
        <v>820</v>
      </c>
      <c r="D239" s="10" t="s">
        <v>820</v>
      </c>
      <c r="E239" s="118" t="s">
        <v>213</v>
      </c>
      <c r="F239" s="133"/>
      <c r="G239" s="134"/>
      <c r="H239" s="11" t="s">
        <v>821</v>
      </c>
      <c r="I239" s="14">
        <f t="shared" si="6"/>
        <v>0.85499999999999998</v>
      </c>
      <c r="J239" s="14">
        <v>2.85</v>
      </c>
      <c r="K239" s="109">
        <f t="shared" si="7"/>
        <v>4.2750000000000004</v>
      </c>
      <c r="L239" s="115"/>
    </row>
    <row r="240" spans="1:12" ht="24" customHeight="1">
      <c r="A240" s="114"/>
      <c r="B240" s="107">
        <f>'Tax Invoice'!D236</f>
        <v>5</v>
      </c>
      <c r="C240" s="10" t="s">
        <v>820</v>
      </c>
      <c r="D240" s="10" t="s">
        <v>820</v>
      </c>
      <c r="E240" s="118" t="s">
        <v>214</v>
      </c>
      <c r="F240" s="133"/>
      <c r="G240" s="134"/>
      <c r="H240" s="11" t="s">
        <v>821</v>
      </c>
      <c r="I240" s="14">
        <f t="shared" si="6"/>
        <v>0.85499999999999998</v>
      </c>
      <c r="J240" s="14">
        <v>2.85</v>
      </c>
      <c r="K240" s="109">
        <f t="shared" si="7"/>
        <v>4.2750000000000004</v>
      </c>
      <c r="L240" s="115"/>
    </row>
    <row r="241" spans="1:12" ht="12.75" customHeight="1">
      <c r="A241" s="114"/>
      <c r="B241" s="107">
        <f>'Tax Invoice'!D237</f>
        <v>2</v>
      </c>
      <c r="C241" s="10" t="s">
        <v>822</v>
      </c>
      <c r="D241" s="10" t="s">
        <v>955</v>
      </c>
      <c r="E241" s="118" t="s">
        <v>823</v>
      </c>
      <c r="F241" s="133"/>
      <c r="G241" s="134"/>
      <c r="H241" s="11" t="s">
        <v>824</v>
      </c>
      <c r="I241" s="14">
        <f t="shared" si="6"/>
        <v>0.42599999999999999</v>
      </c>
      <c r="J241" s="14">
        <v>1.42</v>
      </c>
      <c r="K241" s="109">
        <f t="shared" si="7"/>
        <v>0.85199999999999998</v>
      </c>
      <c r="L241" s="115"/>
    </row>
    <row r="242" spans="1:12" ht="12.75" customHeight="1">
      <c r="A242" s="114"/>
      <c r="B242" s="107">
        <f>'Tax Invoice'!D238</f>
        <v>2</v>
      </c>
      <c r="C242" s="10" t="s">
        <v>822</v>
      </c>
      <c r="D242" s="10" t="s">
        <v>956</v>
      </c>
      <c r="E242" s="118" t="s">
        <v>723</v>
      </c>
      <c r="F242" s="133"/>
      <c r="G242" s="134"/>
      <c r="H242" s="11" t="s">
        <v>824</v>
      </c>
      <c r="I242" s="14">
        <f t="shared" si="6"/>
        <v>0.47399999999999998</v>
      </c>
      <c r="J242" s="14">
        <v>1.58</v>
      </c>
      <c r="K242" s="109">
        <f t="shared" si="7"/>
        <v>0.94799999999999995</v>
      </c>
      <c r="L242" s="115"/>
    </row>
    <row r="243" spans="1:12" ht="12.75" customHeight="1">
      <c r="A243" s="114"/>
      <c r="B243" s="107">
        <f>'Tax Invoice'!D239</f>
        <v>2</v>
      </c>
      <c r="C243" s="10" t="s">
        <v>822</v>
      </c>
      <c r="D243" s="10" t="s">
        <v>957</v>
      </c>
      <c r="E243" s="118" t="s">
        <v>726</v>
      </c>
      <c r="F243" s="133"/>
      <c r="G243" s="134"/>
      <c r="H243" s="11" t="s">
        <v>824</v>
      </c>
      <c r="I243" s="14">
        <f t="shared" si="6"/>
        <v>0.67799999999999994</v>
      </c>
      <c r="J243" s="14">
        <v>2.2599999999999998</v>
      </c>
      <c r="K243" s="109">
        <f t="shared" si="7"/>
        <v>1.3559999999999999</v>
      </c>
      <c r="L243" s="115"/>
    </row>
    <row r="244" spans="1:12" ht="12.75" customHeight="1">
      <c r="A244" s="114"/>
      <c r="B244" s="107">
        <f>'Tax Invoice'!D240</f>
        <v>2</v>
      </c>
      <c r="C244" s="10" t="s">
        <v>822</v>
      </c>
      <c r="D244" s="10" t="s">
        <v>958</v>
      </c>
      <c r="E244" s="118" t="s">
        <v>773</v>
      </c>
      <c r="F244" s="133"/>
      <c r="G244" s="134"/>
      <c r="H244" s="11" t="s">
        <v>824</v>
      </c>
      <c r="I244" s="14">
        <f t="shared" si="6"/>
        <v>1.6379999999999999</v>
      </c>
      <c r="J244" s="14">
        <v>5.46</v>
      </c>
      <c r="K244" s="109">
        <f t="shared" si="7"/>
        <v>3.2759999999999998</v>
      </c>
      <c r="L244" s="115"/>
    </row>
    <row r="245" spans="1:12" ht="36" customHeight="1">
      <c r="A245" s="114"/>
      <c r="B245" s="107">
        <f>'Tax Invoice'!D241</f>
        <v>2</v>
      </c>
      <c r="C245" s="10" t="s">
        <v>825</v>
      </c>
      <c r="D245" s="10" t="s">
        <v>825</v>
      </c>
      <c r="E245" s="118" t="s">
        <v>27</v>
      </c>
      <c r="F245" s="133" t="s">
        <v>107</v>
      </c>
      <c r="G245" s="134"/>
      <c r="H245" s="11" t="s">
        <v>1023</v>
      </c>
      <c r="I245" s="14">
        <f t="shared" si="6"/>
        <v>1.536</v>
      </c>
      <c r="J245" s="14">
        <v>5.12</v>
      </c>
      <c r="K245" s="109">
        <f t="shared" si="7"/>
        <v>3.0720000000000001</v>
      </c>
      <c r="L245" s="115"/>
    </row>
    <row r="246" spans="1:12" ht="36" customHeight="1">
      <c r="A246" s="114"/>
      <c r="B246" s="107">
        <f>'Tax Invoice'!D242</f>
        <v>2</v>
      </c>
      <c r="C246" s="10" t="s">
        <v>825</v>
      </c>
      <c r="D246" s="10" t="s">
        <v>825</v>
      </c>
      <c r="E246" s="118" t="s">
        <v>27</v>
      </c>
      <c r="F246" s="133" t="s">
        <v>212</v>
      </c>
      <c r="G246" s="134"/>
      <c r="H246" s="11" t="s">
        <v>1023</v>
      </c>
      <c r="I246" s="14">
        <f t="shared" si="6"/>
        <v>1.536</v>
      </c>
      <c r="J246" s="14">
        <v>5.12</v>
      </c>
      <c r="K246" s="109">
        <f t="shared" si="7"/>
        <v>3.0720000000000001</v>
      </c>
      <c r="L246" s="115"/>
    </row>
    <row r="247" spans="1:12" ht="36" customHeight="1">
      <c r="A247" s="114"/>
      <c r="B247" s="107">
        <f>'Tax Invoice'!D243</f>
        <v>2</v>
      </c>
      <c r="C247" s="10" t="s">
        <v>825</v>
      </c>
      <c r="D247" s="10" t="s">
        <v>825</v>
      </c>
      <c r="E247" s="118" t="s">
        <v>27</v>
      </c>
      <c r="F247" s="133" t="s">
        <v>213</v>
      </c>
      <c r="G247" s="134"/>
      <c r="H247" s="11" t="s">
        <v>1023</v>
      </c>
      <c r="I247" s="14">
        <f t="shared" si="6"/>
        <v>1.536</v>
      </c>
      <c r="J247" s="14">
        <v>5.12</v>
      </c>
      <c r="K247" s="109">
        <f t="shared" si="7"/>
        <v>3.0720000000000001</v>
      </c>
      <c r="L247" s="115"/>
    </row>
    <row r="248" spans="1:12" ht="36" customHeight="1">
      <c r="A248" s="114"/>
      <c r="B248" s="107">
        <f>'Tax Invoice'!D244</f>
        <v>2</v>
      </c>
      <c r="C248" s="10" t="s">
        <v>825</v>
      </c>
      <c r="D248" s="10" t="s">
        <v>825</v>
      </c>
      <c r="E248" s="118" t="s">
        <v>27</v>
      </c>
      <c r="F248" s="133" t="s">
        <v>263</v>
      </c>
      <c r="G248" s="134"/>
      <c r="H248" s="11" t="s">
        <v>1023</v>
      </c>
      <c r="I248" s="14">
        <f t="shared" si="6"/>
        <v>1.536</v>
      </c>
      <c r="J248" s="14">
        <v>5.12</v>
      </c>
      <c r="K248" s="109">
        <f t="shared" si="7"/>
        <v>3.0720000000000001</v>
      </c>
      <c r="L248" s="115"/>
    </row>
    <row r="249" spans="1:12" ht="36" customHeight="1">
      <c r="A249" s="114"/>
      <c r="B249" s="107">
        <f>'Tax Invoice'!D245</f>
        <v>2</v>
      </c>
      <c r="C249" s="10" t="s">
        <v>825</v>
      </c>
      <c r="D249" s="10" t="s">
        <v>825</v>
      </c>
      <c r="E249" s="118" t="s">
        <v>27</v>
      </c>
      <c r="F249" s="133" t="s">
        <v>214</v>
      </c>
      <c r="G249" s="134"/>
      <c r="H249" s="11" t="s">
        <v>1023</v>
      </c>
      <c r="I249" s="14">
        <f t="shared" si="6"/>
        <v>1.536</v>
      </c>
      <c r="J249" s="14">
        <v>5.12</v>
      </c>
      <c r="K249" s="109">
        <f t="shared" si="7"/>
        <v>3.0720000000000001</v>
      </c>
      <c r="L249" s="115"/>
    </row>
    <row r="250" spans="1:12" ht="36" customHeight="1">
      <c r="A250" s="114"/>
      <c r="B250" s="107">
        <f>'Tax Invoice'!D246</f>
        <v>2</v>
      </c>
      <c r="C250" s="10" t="s">
        <v>825</v>
      </c>
      <c r="D250" s="10" t="s">
        <v>825</v>
      </c>
      <c r="E250" s="118" t="s">
        <v>27</v>
      </c>
      <c r="F250" s="133" t="s">
        <v>265</v>
      </c>
      <c r="G250" s="134"/>
      <c r="H250" s="11" t="s">
        <v>1023</v>
      </c>
      <c r="I250" s="14">
        <f t="shared" si="6"/>
        <v>1.536</v>
      </c>
      <c r="J250" s="14">
        <v>5.12</v>
      </c>
      <c r="K250" s="109">
        <f t="shared" si="7"/>
        <v>3.0720000000000001</v>
      </c>
      <c r="L250" s="115"/>
    </row>
    <row r="251" spans="1:12" ht="36" customHeight="1">
      <c r="A251" s="114"/>
      <c r="B251" s="107">
        <f>'Tax Invoice'!D247</f>
        <v>2</v>
      </c>
      <c r="C251" s="10" t="s">
        <v>825</v>
      </c>
      <c r="D251" s="10" t="s">
        <v>825</v>
      </c>
      <c r="E251" s="118" t="s">
        <v>27</v>
      </c>
      <c r="F251" s="133" t="s">
        <v>266</v>
      </c>
      <c r="G251" s="134"/>
      <c r="H251" s="11" t="s">
        <v>1023</v>
      </c>
      <c r="I251" s="14">
        <f t="shared" si="6"/>
        <v>1.536</v>
      </c>
      <c r="J251" s="14">
        <v>5.12</v>
      </c>
      <c r="K251" s="109">
        <f t="shared" si="7"/>
        <v>3.0720000000000001</v>
      </c>
      <c r="L251" s="115"/>
    </row>
    <row r="252" spans="1:12" ht="36" customHeight="1">
      <c r="A252" s="114"/>
      <c r="B252" s="107">
        <f>'Tax Invoice'!D248</f>
        <v>2</v>
      </c>
      <c r="C252" s="10" t="s">
        <v>825</v>
      </c>
      <c r="D252" s="10" t="s">
        <v>825</v>
      </c>
      <c r="E252" s="118" t="s">
        <v>27</v>
      </c>
      <c r="F252" s="133" t="s">
        <v>310</v>
      </c>
      <c r="G252" s="134"/>
      <c r="H252" s="11" t="s">
        <v>1023</v>
      </c>
      <c r="I252" s="14">
        <f t="shared" si="6"/>
        <v>1.536</v>
      </c>
      <c r="J252" s="14">
        <v>5.12</v>
      </c>
      <c r="K252" s="109">
        <f t="shared" si="7"/>
        <v>3.0720000000000001</v>
      </c>
      <c r="L252" s="115"/>
    </row>
    <row r="253" spans="1:12" ht="36" customHeight="1">
      <c r="A253" s="114"/>
      <c r="B253" s="107">
        <f>'Tax Invoice'!D249</f>
        <v>2</v>
      </c>
      <c r="C253" s="10" t="s">
        <v>825</v>
      </c>
      <c r="D253" s="10" t="s">
        <v>825</v>
      </c>
      <c r="E253" s="118" t="s">
        <v>27</v>
      </c>
      <c r="F253" s="133" t="s">
        <v>269</v>
      </c>
      <c r="G253" s="134"/>
      <c r="H253" s="11" t="s">
        <v>1023</v>
      </c>
      <c r="I253" s="14">
        <f t="shared" si="6"/>
        <v>1.536</v>
      </c>
      <c r="J253" s="14">
        <v>5.12</v>
      </c>
      <c r="K253" s="109">
        <f t="shared" si="7"/>
        <v>3.0720000000000001</v>
      </c>
      <c r="L253" s="115"/>
    </row>
    <row r="254" spans="1:12" ht="36" customHeight="1">
      <c r="A254" s="114"/>
      <c r="B254" s="107">
        <f>'Tax Invoice'!D250</f>
        <v>2</v>
      </c>
      <c r="C254" s="10" t="s">
        <v>825</v>
      </c>
      <c r="D254" s="10" t="s">
        <v>825</v>
      </c>
      <c r="E254" s="118" t="s">
        <v>28</v>
      </c>
      <c r="F254" s="133" t="s">
        <v>107</v>
      </c>
      <c r="G254" s="134"/>
      <c r="H254" s="11" t="s">
        <v>1023</v>
      </c>
      <c r="I254" s="14">
        <f t="shared" si="6"/>
        <v>1.536</v>
      </c>
      <c r="J254" s="14">
        <v>5.12</v>
      </c>
      <c r="K254" s="109">
        <f t="shared" si="7"/>
        <v>3.0720000000000001</v>
      </c>
      <c r="L254" s="115"/>
    </row>
    <row r="255" spans="1:12" ht="36" customHeight="1">
      <c r="A255" s="114"/>
      <c r="B255" s="107">
        <f>'Tax Invoice'!D251</f>
        <v>2</v>
      </c>
      <c r="C255" s="10" t="s">
        <v>825</v>
      </c>
      <c r="D255" s="10" t="s">
        <v>825</v>
      </c>
      <c r="E255" s="118" t="s">
        <v>28</v>
      </c>
      <c r="F255" s="133" t="s">
        <v>210</v>
      </c>
      <c r="G255" s="134"/>
      <c r="H255" s="11" t="s">
        <v>1023</v>
      </c>
      <c r="I255" s="14">
        <f t="shared" si="6"/>
        <v>1.536</v>
      </c>
      <c r="J255" s="14">
        <v>5.12</v>
      </c>
      <c r="K255" s="109">
        <f t="shared" si="7"/>
        <v>3.0720000000000001</v>
      </c>
      <c r="L255" s="115"/>
    </row>
    <row r="256" spans="1:12" ht="36" customHeight="1">
      <c r="A256" s="114"/>
      <c r="B256" s="107">
        <f>'Tax Invoice'!D252</f>
        <v>2</v>
      </c>
      <c r="C256" s="10" t="s">
        <v>825</v>
      </c>
      <c r="D256" s="10" t="s">
        <v>825</v>
      </c>
      <c r="E256" s="118" t="s">
        <v>28</v>
      </c>
      <c r="F256" s="133" t="s">
        <v>212</v>
      </c>
      <c r="G256" s="134"/>
      <c r="H256" s="11" t="s">
        <v>1023</v>
      </c>
      <c r="I256" s="14">
        <f t="shared" si="6"/>
        <v>1.536</v>
      </c>
      <c r="J256" s="14">
        <v>5.12</v>
      </c>
      <c r="K256" s="109">
        <f t="shared" si="7"/>
        <v>3.0720000000000001</v>
      </c>
      <c r="L256" s="115"/>
    </row>
    <row r="257" spans="1:12" ht="36" customHeight="1">
      <c r="A257" s="114"/>
      <c r="B257" s="107">
        <f>'Tax Invoice'!D253</f>
        <v>2</v>
      </c>
      <c r="C257" s="10" t="s">
        <v>825</v>
      </c>
      <c r="D257" s="10" t="s">
        <v>825</v>
      </c>
      <c r="E257" s="118" t="s">
        <v>28</v>
      </c>
      <c r="F257" s="133" t="s">
        <v>269</v>
      </c>
      <c r="G257" s="134"/>
      <c r="H257" s="11" t="s">
        <v>1023</v>
      </c>
      <c r="I257" s="14">
        <f t="shared" si="6"/>
        <v>1.536</v>
      </c>
      <c r="J257" s="14">
        <v>5.12</v>
      </c>
      <c r="K257" s="109">
        <f t="shared" si="7"/>
        <v>3.0720000000000001</v>
      </c>
      <c r="L257" s="115"/>
    </row>
    <row r="258" spans="1:12" ht="36" customHeight="1">
      <c r="A258" s="114"/>
      <c r="B258" s="107">
        <f>'Tax Invoice'!D254</f>
        <v>2</v>
      </c>
      <c r="C258" s="10" t="s">
        <v>825</v>
      </c>
      <c r="D258" s="10" t="s">
        <v>825</v>
      </c>
      <c r="E258" s="118" t="s">
        <v>29</v>
      </c>
      <c r="F258" s="133" t="s">
        <v>210</v>
      </c>
      <c r="G258" s="134"/>
      <c r="H258" s="11" t="s">
        <v>1023</v>
      </c>
      <c r="I258" s="14">
        <f t="shared" si="6"/>
        <v>1.536</v>
      </c>
      <c r="J258" s="14">
        <v>5.12</v>
      </c>
      <c r="K258" s="109">
        <f t="shared" si="7"/>
        <v>3.0720000000000001</v>
      </c>
      <c r="L258" s="115"/>
    </row>
    <row r="259" spans="1:12" ht="36" customHeight="1">
      <c r="A259" s="114"/>
      <c r="B259" s="107">
        <f>'Tax Invoice'!D255</f>
        <v>2</v>
      </c>
      <c r="C259" s="10" t="s">
        <v>825</v>
      </c>
      <c r="D259" s="10" t="s">
        <v>825</v>
      </c>
      <c r="E259" s="118" t="s">
        <v>29</v>
      </c>
      <c r="F259" s="133" t="s">
        <v>212</v>
      </c>
      <c r="G259" s="134"/>
      <c r="H259" s="11" t="s">
        <v>1023</v>
      </c>
      <c r="I259" s="14">
        <f t="shared" si="6"/>
        <v>1.536</v>
      </c>
      <c r="J259" s="14">
        <v>5.12</v>
      </c>
      <c r="K259" s="109">
        <f t="shared" si="7"/>
        <v>3.0720000000000001</v>
      </c>
      <c r="L259" s="115"/>
    </row>
    <row r="260" spans="1:12" ht="36" customHeight="1">
      <c r="A260" s="114"/>
      <c r="B260" s="107">
        <f>'Tax Invoice'!D256</f>
        <v>2</v>
      </c>
      <c r="C260" s="10" t="s">
        <v>825</v>
      </c>
      <c r="D260" s="10" t="s">
        <v>825</v>
      </c>
      <c r="E260" s="118" t="s">
        <v>29</v>
      </c>
      <c r="F260" s="133" t="s">
        <v>310</v>
      </c>
      <c r="G260" s="134"/>
      <c r="H260" s="11" t="s">
        <v>1023</v>
      </c>
      <c r="I260" s="14">
        <f t="shared" si="6"/>
        <v>1.536</v>
      </c>
      <c r="J260" s="14">
        <v>5.12</v>
      </c>
      <c r="K260" s="109">
        <f t="shared" si="7"/>
        <v>3.0720000000000001</v>
      </c>
      <c r="L260" s="115"/>
    </row>
    <row r="261" spans="1:12" ht="36" customHeight="1">
      <c r="A261" s="114"/>
      <c r="B261" s="107">
        <f>'Tax Invoice'!D257</f>
        <v>2</v>
      </c>
      <c r="C261" s="10" t="s">
        <v>825</v>
      </c>
      <c r="D261" s="10" t="s">
        <v>825</v>
      </c>
      <c r="E261" s="118" t="s">
        <v>29</v>
      </c>
      <c r="F261" s="133" t="s">
        <v>269</v>
      </c>
      <c r="G261" s="134"/>
      <c r="H261" s="11" t="s">
        <v>1023</v>
      </c>
      <c r="I261" s="14">
        <f t="shared" si="6"/>
        <v>1.536</v>
      </c>
      <c r="J261" s="14">
        <v>5.12</v>
      </c>
      <c r="K261" s="109">
        <f t="shared" si="7"/>
        <v>3.0720000000000001</v>
      </c>
      <c r="L261" s="115"/>
    </row>
    <row r="262" spans="1:12" ht="24" customHeight="1">
      <c r="A262" s="114"/>
      <c r="B262" s="107">
        <f>'Tax Invoice'!D258</f>
        <v>1</v>
      </c>
      <c r="C262" s="10" t="s">
        <v>826</v>
      </c>
      <c r="D262" s="10" t="s">
        <v>826</v>
      </c>
      <c r="E262" s="118" t="s">
        <v>27</v>
      </c>
      <c r="F262" s="133" t="s">
        <v>484</v>
      </c>
      <c r="G262" s="134"/>
      <c r="H262" s="11" t="s">
        <v>827</v>
      </c>
      <c r="I262" s="14">
        <f t="shared" si="6"/>
        <v>3.4589999999999996</v>
      </c>
      <c r="J262" s="14">
        <v>11.53</v>
      </c>
      <c r="K262" s="109">
        <f t="shared" si="7"/>
        <v>3.4589999999999996</v>
      </c>
      <c r="L262" s="115"/>
    </row>
    <row r="263" spans="1:12" ht="24" customHeight="1">
      <c r="A263" s="114"/>
      <c r="B263" s="107">
        <f>'Tax Invoice'!D259</f>
        <v>1</v>
      </c>
      <c r="C263" s="10" t="s">
        <v>826</v>
      </c>
      <c r="D263" s="10" t="s">
        <v>826</v>
      </c>
      <c r="E263" s="118" t="s">
        <v>27</v>
      </c>
      <c r="F263" s="133" t="s">
        <v>828</v>
      </c>
      <c r="G263" s="134"/>
      <c r="H263" s="11" t="s">
        <v>827</v>
      </c>
      <c r="I263" s="14">
        <f t="shared" si="6"/>
        <v>3.4589999999999996</v>
      </c>
      <c r="J263" s="14">
        <v>11.53</v>
      </c>
      <c r="K263" s="109">
        <f t="shared" si="7"/>
        <v>3.4589999999999996</v>
      </c>
      <c r="L263" s="115"/>
    </row>
    <row r="264" spans="1:12" ht="24" customHeight="1">
      <c r="A264" s="114"/>
      <c r="B264" s="107">
        <f>'Tax Invoice'!D260</f>
        <v>1</v>
      </c>
      <c r="C264" s="10" t="s">
        <v>826</v>
      </c>
      <c r="D264" s="10" t="s">
        <v>826</v>
      </c>
      <c r="E264" s="118" t="s">
        <v>27</v>
      </c>
      <c r="F264" s="133" t="s">
        <v>829</v>
      </c>
      <c r="G264" s="134"/>
      <c r="H264" s="11" t="s">
        <v>827</v>
      </c>
      <c r="I264" s="14">
        <f t="shared" si="6"/>
        <v>3.4589999999999996</v>
      </c>
      <c r="J264" s="14">
        <v>11.53</v>
      </c>
      <c r="K264" s="109">
        <f t="shared" si="7"/>
        <v>3.4589999999999996</v>
      </c>
      <c r="L264" s="115"/>
    </row>
    <row r="265" spans="1:12" ht="24" customHeight="1">
      <c r="A265" s="114"/>
      <c r="B265" s="107">
        <f>'Tax Invoice'!D261</f>
        <v>1</v>
      </c>
      <c r="C265" s="10" t="s">
        <v>826</v>
      </c>
      <c r="D265" s="10" t="s">
        <v>826</v>
      </c>
      <c r="E265" s="118" t="s">
        <v>28</v>
      </c>
      <c r="F265" s="133" t="s">
        <v>110</v>
      </c>
      <c r="G265" s="134"/>
      <c r="H265" s="11" t="s">
        <v>827</v>
      </c>
      <c r="I265" s="14">
        <f t="shared" si="6"/>
        <v>3.4589999999999996</v>
      </c>
      <c r="J265" s="14">
        <v>11.53</v>
      </c>
      <c r="K265" s="109">
        <f t="shared" si="7"/>
        <v>3.4589999999999996</v>
      </c>
      <c r="L265" s="115"/>
    </row>
    <row r="266" spans="1:12" ht="24" customHeight="1">
      <c r="A266" s="114"/>
      <c r="B266" s="107">
        <f>'Tax Invoice'!D262</f>
        <v>2</v>
      </c>
      <c r="C266" s="10" t="s">
        <v>826</v>
      </c>
      <c r="D266" s="10" t="s">
        <v>826</v>
      </c>
      <c r="E266" s="118" t="s">
        <v>28</v>
      </c>
      <c r="F266" s="133" t="s">
        <v>828</v>
      </c>
      <c r="G266" s="134"/>
      <c r="H266" s="11" t="s">
        <v>827</v>
      </c>
      <c r="I266" s="14">
        <f t="shared" si="6"/>
        <v>3.4589999999999996</v>
      </c>
      <c r="J266" s="14">
        <v>11.53</v>
      </c>
      <c r="K266" s="109">
        <f t="shared" si="7"/>
        <v>6.9179999999999993</v>
      </c>
      <c r="L266" s="115"/>
    </row>
    <row r="267" spans="1:12" ht="24" customHeight="1">
      <c r="A267" s="114"/>
      <c r="B267" s="107">
        <f>'Tax Invoice'!D263</f>
        <v>1</v>
      </c>
      <c r="C267" s="10" t="s">
        <v>826</v>
      </c>
      <c r="D267" s="10" t="s">
        <v>826</v>
      </c>
      <c r="E267" s="118" t="s">
        <v>29</v>
      </c>
      <c r="F267" s="133" t="s">
        <v>484</v>
      </c>
      <c r="G267" s="134"/>
      <c r="H267" s="11" t="s">
        <v>827</v>
      </c>
      <c r="I267" s="14">
        <f t="shared" si="6"/>
        <v>3.4589999999999996</v>
      </c>
      <c r="J267" s="14">
        <v>11.53</v>
      </c>
      <c r="K267" s="109">
        <f t="shared" si="7"/>
        <v>3.4589999999999996</v>
      </c>
      <c r="L267" s="115"/>
    </row>
    <row r="268" spans="1:12" ht="24" customHeight="1">
      <c r="A268" s="114"/>
      <c r="B268" s="107">
        <f>'Tax Invoice'!D264</f>
        <v>2</v>
      </c>
      <c r="C268" s="10" t="s">
        <v>830</v>
      </c>
      <c r="D268" s="10" t="s">
        <v>830</v>
      </c>
      <c r="E268" s="118" t="s">
        <v>27</v>
      </c>
      <c r="F268" s="133"/>
      <c r="G268" s="134"/>
      <c r="H268" s="11" t="s">
        <v>831</v>
      </c>
      <c r="I268" s="14">
        <f t="shared" si="6"/>
        <v>0.76800000000000002</v>
      </c>
      <c r="J268" s="14">
        <v>2.56</v>
      </c>
      <c r="K268" s="109">
        <f t="shared" si="7"/>
        <v>1.536</v>
      </c>
      <c r="L268" s="115"/>
    </row>
    <row r="269" spans="1:12" ht="36" customHeight="1">
      <c r="A269" s="114"/>
      <c r="B269" s="107">
        <f>'Tax Invoice'!D265</f>
        <v>2</v>
      </c>
      <c r="C269" s="10" t="s">
        <v>832</v>
      </c>
      <c r="D269" s="10" t="s">
        <v>959</v>
      </c>
      <c r="E269" s="118" t="s">
        <v>27</v>
      </c>
      <c r="F269" s="133" t="s">
        <v>107</v>
      </c>
      <c r="G269" s="134"/>
      <c r="H269" s="11" t="s">
        <v>833</v>
      </c>
      <c r="I269" s="14">
        <f t="shared" si="6"/>
        <v>1.137</v>
      </c>
      <c r="J269" s="14">
        <v>3.79</v>
      </c>
      <c r="K269" s="109">
        <f t="shared" si="7"/>
        <v>2.274</v>
      </c>
      <c r="L269" s="115"/>
    </row>
    <row r="270" spans="1:12" ht="36" customHeight="1">
      <c r="A270" s="114"/>
      <c r="B270" s="107">
        <f>'Tax Invoice'!D266</f>
        <v>2</v>
      </c>
      <c r="C270" s="10" t="s">
        <v>832</v>
      </c>
      <c r="D270" s="10" t="s">
        <v>959</v>
      </c>
      <c r="E270" s="118" t="s">
        <v>27</v>
      </c>
      <c r="F270" s="133" t="s">
        <v>210</v>
      </c>
      <c r="G270" s="134"/>
      <c r="H270" s="11" t="s">
        <v>833</v>
      </c>
      <c r="I270" s="14">
        <f t="shared" si="6"/>
        <v>1.137</v>
      </c>
      <c r="J270" s="14">
        <v>3.79</v>
      </c>
      <c r="K270" s="109">
        <f t="shared" si="7"/>
        <v>2.274</v>
      </c>
      <c r="L270" s="115"/>
    </row>
    <row r="271" spans="1:12" ht="36" customHeight="1">
      <c r="A271" s="114"/>
      <c r="B271" s="107">
        <f>'Tax Invoice'!D267</f>
        <v>2</v>
      </c>
      <c r="C271" s="10" t="s">
        <v>832</v>
      </c>
      <c r="D271" s="10" t="s">
        <v>960</v>
      </c>
      <c r="E271" s="118" t="s">
        <v>28</v>
      </c>
      <c r="F271" s="133" t="s">
        <v>107</v>
      </c>
      <c r="G271" s="134"/>
      <c r="H271" s="11" t="s">
        <v>833</v>
      </c>
      <c r="I271" s="14">
        <f t="shared" si="6"/>
        <v>1.137</v>
      </c>
      <c r="J271" s="14">
        <v>3.79</v>
      </c>
      <c r="K271" s="109">
        <f t="shared" si="7"/>
        <v>2.274</v>
      </c>
      <c r="L271" s="115"/>
    </row>
    <row r="272" spans="1:12" ht="36" customHeight="1">
      <c r="A272" s="114"/>
      <c r="B272" s="107">
        <f>'Tax Invoice'!D268</f>
        <v>2</v>
      </c>
      <c r="C272" s="10" t="s">
        <v>832</v>
      </c>
      <c r="D272" s="10" t="s">
        <v>960</v>
      </c>
      <c r="E272" s="118" t="s">
        <v>28</v>
      </c>
      <c r="F272" s="133" t="s">
        <v>210</v>
      </c>
      <c r="G272" s="134"/>
      <c r="H272" s="11" t="s">
        <v>833</v>
      </c>
      <c r="I272" s="14">
        <f t="shared" si="6"/>
        <v>1.137</v>
      </c>
      <c r="J272" s="14">
        <v>3.79</v>
      </c>
      <c r="K272" s="109">
        <f t="shared" si="7"/>
        <v>2.274</v>
      </c>
      <c r="L272" s="115"/>
    </row>
    <row r="273" spans="1:12" ht="36" customHeight="1">
      <c r="A273" s="114"/>
      <c r="B273" s="107">
        <f>'Tax Invoice'!D269</f>
        <v>2</v>
      </c>
      <c r="C273" s="10" t="s">
        <v>832</v>
      </c>
      <c r="D273" s="10" t="s">
        <v>961</v>
      </c>
      <c r="E273" s="118" t="s">
        <v>29</v>
      </c>
      <c r="F273" s="133" t="s">
        <v>107</v>
      </c>
      <c r="G273" s="134"/>
      <c r="H273" s="11" t="s">
        <v>833</v>
      </c>
      <c r="I273" s="14">
        <f t="shared" si="6"/>
        <v>1.137</v>
      </c>
      <c r="J273" s="14">
        <v>3.79</v>
      </c>
      <c r="K273" s="109">
        <f t="shared" si="7"/>
        <v>2.274</v>
      </c>
      <c r="L273" s="115"/>
    </row>
    <row r="274" spans="1:12" ht="36" customHeight="1">
      <c r="A274" s="114"/>
      <c r="B274" s="107">
        <f>'Tax Invoice'!D270</f>
        <v>2</v>
      </c>
      <c r="C274" s="10" t="s">
        <v>832</v>
      </c>
      <c r="D274" s="10" t="s">
        <v>961</v>
      </c>
      <c r="E274" s="118" t="s">
        <v>29</v>
      </c>
      <c r="F274" s="133" t="s">
        <v>210</v>
      </c>
      <c r="G274" s="134"/>
      <c r="H274" s="11" t="s">
        <v>833</v>
      </c>
      <c r="I274" s="14">
        <f t="shared" si="6"/>
        <v>1.137</v>
      </c>
      <c r="J274" s="14">
        <v>3.79</v>
      </c>
      <c r="K274" s="109">
        <f t="shared" si="7"/>
        <v>2.274</v>
      </c>
      <c r="L274" s="115"/>
    </row>
    <row r="275" spans="1:12" ht="24" customHeight="1">
      <c r="A275" s="114"/>
      <c r="B275" s="107">
        <f>'Tax Invoice'!D271</f>
        <v>2</v>
      </c>
      <c r="C275" s="10" t="s">
        <v>834</v>
      </c>
      <c r="D275" s="10" t="s">
        <v>834</v>
      </c>
      <c r="E275" s="118" t="s">
        <v>28</v>
      </c>
      <c r="F275" s="133" t="s">
        <v>273</v>
      </c>
      <c r="G275" s="134"/>
      <c r="H275" s="11" t="s">
        <v>835</v>
      </c>
      <c r="I275" s="14">
        <f t="shared" si="6"/>
        <v>1.113</v>
      </c>
      <c r="J275" s="14">
        <v>3.71</v>
      </c>
      <c r="K275" s="109">
        <f t="shared" si="7"/>
        <v>2.226</v>
      </c>
      <c r="L275" s="115"/>
    </row>
    <row r="276" spans="1:12" ht="24" customHeight="1">
      <c r="A276" s="114"/>
      <c r="B276" s="107">
        <f>'Tax Invoice'!D272</f>
        <v>1</v>
      </c>
      <c r="C276" s="10" t="s">
        <v>834</v>
      </c>
      <c r="D276" s="10" t="s">
        <v>834</v>
      </c>
      <c r="E276" s="118" t="s">
        <v>29</v>
      </c>
      <c r="F276" s="133" t="s">
        <v>272</v>
      </c>
      <c r="G276" s="134"/>
      <c r="H276" s="11" t="s">
        <v>835</v>
      </c>
      <c r="I276" s="14">
        <f t="shared" si="6"/>
        <v>1.113</v>
      </c>
      <c r="J276" s="14">
        <v>3.71</v>
      </c>
      <c r="K276" s="109">
        <f t="shared" si="7"/>
        <v>1.113</v>
      </c>
      <c r="L276" s="115"/>
    </row>
    <row r="277" spans="1:12" ht="24" customHeight="1">
      <c r="A277" s="114"/>
      <c r="B277" s="107">
        <f>'Tax Invoice'!D273</f>
        <v>5</v>
      </c>
      <c r="C277" s="10" t="s">
        <v>836</v>
      </c>
      <c r="D277" s="10" t="s">
        <v>962</v>
      </c>
      <c r="E277" s="118" t="s">
        <v>271</v>
      </c>
      <c r="F277" s="133"/>
      <c r="G277" s="134"/>
      <c r="H277" s="11" t="s">
        <v>1024</v>
      </c>
      <c r="I277" s="14">
        <f t="shared" si="6"/>
        <v>0.39</v>
      </c>
      <c r="J277" s="14">
        <v>1.3</v>
      </c>
      <c r="K277" s="109">
        <f t="shared" si="7"/>
        <v>1.9500000000000002</v>
      </c>
      <c r="L277" s="115"/>
    </row>
    <row r="278" spans="1:12" ht="24" customHeight="1">
      <c r="A278" s="114"/>
      <c r="B278" s="107">
        <f>'Tax Invoice'!D274</f>
        <v>5</v>
      </c>
      <c r="C278" s="10" t="s">
        <v>836</v>
      </c>
      <c r="D278" s="10" t="s">
        <v>836</v>
      </c>
      <c r="E278" s="118" t="s">
        <v>829</v>
      </c>
      <c r="F278" s="133"/>
      <c r="G278" s="134"/>
      <c r="H278" s="11" t="s">
        <v>1024</v>
      </c>
      <c r="I278" s="14">
        <f t="shared" ref="I278:I341" si="8">J278*$N$1</f>
        <v>0.33300000000000002</v>
      </c>
      <c r="J278" s="14">
        <v>1.1100000000000001</v>
      </c>
      <c r="K278" s="109">
        <f t="shared" ref="K278:K341" si="9">I278*B278</f>
        <v>1.665</v>
      </c>
      <c r="L278" s="115"/>
    </row>
    <row r="279" spans="1:12" ht="24" customHeight="1">
      <c r="A279" s="114"/>
      <c r="B279" s="107">
        <f>'Tax Invoice'!D275</f>
        <v>5</v>
      </c>
      <c r="C279" s="10" t="s">
        <v>836</v>
      </c>
      <c r="D279" s="10" t="s">
        <v>836</v>
      </c>
      <c r="E279" s="118" t="s">
        <v>800</v>
      </c>
      <c r="F279" s="133"/>
      <c r="G279" s="134"/>
      <c r="H279" s="11" t="s">
        <v>1024</v>
      </c>
      <c r="I279" s="14">
        <f t="shared" si="8"/>
        <v>0.33300000000000002</v>
      </c>
      <c r="J279" s="14">
        <v>1.1100000000000001</v>
      </c>
      <c r="K279" s="109">
        <f t="shared" si="9"/>
        <v>1.665</v>
      </c>
      <c r="L279" s="115"/>
    </row>
    <row r="280" spans="1:12" ht="24" customHeight="1">
      <c r="A280" s="114"/>
      <c r="B280" s="107">
        <f>'Tax Invoice'!D276</f>
        <v>5</v>
      </c>
      <c r="C280" s="10" t="s">
        <v>836</v>
      </c>
      <c r="D280" s="10" t="s">
        <v>836</v>
      </c>
      <c r="E280" s="118" t="s">
        <v>837</v>
      </c>
      <c r="F280" s="133"/>
      <c r="G280" s="134"/>
      <c r="H280" s="11" t="s">
        <v>1024</v>
      </c>
      <c r="I280" s="14">
        <f t="shared" si="8"/>
        <v>0.33300000000000002</v>
      </c>
      <c r="J280" s="14">
        <v>1.1100000000000001</v>
      </c>
      <c r="K280" s="109">
        <f t="shared" si="9"/>
        <v>1.665</v>
      </c>
      <c r="L280" s="115"/>
    </row>
    <row r="281" spans="1:12" ht="24" customHeight="1">
      <c r="A281" s="114"/>
      <c r="B281" s="107">
        <f>'Tax Invoice'!D277</f>
        <v>5</v>
      </c>
      <c r="C281" s="10" t="s">
        <v>581</v>
      </c>
      <c r="D281" s="10" t="s">
        <v>581</v>
      </c>
      <c r="E281" s="118" t="s">
        <v>583</v>
      </c>
      <c r="F281" s="133"/>
      <c r="G281" s="134"/>
      <c r="H281" s="11" t="s">
        <v>1025</v>
      </c>
      <c r="I281" s="14">
        <f t="shared" si="8"/>
        <v>0.36299999999999999</v>
      </c>
      <c r="J281" s="14">
        <v>1.21</v>
      </c>
      <c r="K281" s="109">
        <f t="shared" si="9"/>
        <v>1.8149999999999999</v>
      </c>
      <c r="L281" s="115"/>
    </row>
    <row r="282" spans="1:12" ht="24" customHeight="1">
      <c r="A282" s="114"/>
      <c r="B282" s="107">
        <f>'Tax Invoice'!D278</f>
        <v>10</v>
      </c>
      <c r="C282" s="10" t="s">
        <v>581</v>
      </c>
      <c r="D282" s="10" t="s">
        <v>581</v>
      </c>
      <c r="E282" s="118" t="s">
        <v>673</v>
      </c>
      <c r="F282" s="133"/>
      <c r="G282" s="134"/>
      <c r="H282" s="11" t="s">
        <v>1025</v>
      </c>
      <c r="I282" s="14">
        <f t="shared" si="8"/>
        <v>0.36299999999999999</v>
      </c>
      <c r="J282" s="14">
        <v>1.21</v>
      </c>
      <c r="K282" s="109">
        <f t="shared" si="9"/>
        <v>3.63</v>
      </c>
      <c r="L282" s="115"/>
    </row>
    <row r="283" spans="1:12" ht="24" customHeight="1">
      <c r="A283" s="114"/>
      <c r="B283" s="107">
        <f>'Tax Invoice'!D279</f>
        <v>10</v>
      </c>
      <c r="C283" s="10" t="s">
        <v>581</v>
      </c>
      <c r="D283" s="10" t="s">
        <v>963</v>
      </c>
      <c r="E283" s="118" t="s">
        <v>271</v>
      </c>
      <c r="F283" s="133"/>
      <c r="G283" s="134"/>
      <c r="H283" s="11" t="s">
        <v>1025</v>
      </c>
      <c r="I283" s="14">
        <f t="shared" si="8"/>
        <v>0.42599999999999999</v>
      </c>
      <c r="J283" s="14">
        <v>1.42</v>
      </c>
      <c r="K283" s="109">
        <f t="shared" si="9"/>
        <v>4.26</v>
      </c>
      <c r="L283" s="115"/>
    </row>
    <row r="284" spans="1:12" ht="24" customHeight="1">
      <c r="A284" s="114"/>
      <c r="B284" s="107">
        <f>'Tax Invoice'!D280</f>
        <v>8</v>
      </c>
      <c r="C284" s="10" t="s">
        <v>581</v>
      </c>
      <c r="D284" s="10" t="s">
        <v>581</v>
      </c>
      <c r="E284" s="118" t="s">
        <v>838</v>
      </c>
      <c r="F284" s="133"/>
      <c r="G284" s="134"/>
      <c r="H284" s="11" t="s">
        <v>1025</v>
      </c>
      <c r="I284" s="14">
        <f t="shared" si="8"/>
        <v>0.36299999999999999</v>
      </c>
      <c r="J284" s="14">
        <v>1.21</v>
      </c>
      <c r="K284" s="109">
        <f t="shared" si="9"/>
        <v>2.9039999999999999</v>
      </c>
      <c r="L284" s="115"/>
    </row>
    <row r="285" spans="1:12" ht="24" customHeight="1">
      <c r="A285" s="114"/>
      <c r="B285" s="107">
        <f>'Tax Invoice'!D281</f>
        <v>10</v>
      </c>
      <c r="C285" s="10" t="s">
        <v>581</v>
      </c>
      <c r="D285" s="10" t="s">
        <v>581</v>
      </c>
      <c r="E285" s="118" t="s">
        <v>735</v>
      </c>
      <c r="F285" s="133"/>
      <c r="G285" s="134"/>
      <c r="H285" s="11" t="s">
        <v>1025</v>
      </c>
      <c r="I285" s="14">
        <f t="shared" si="8"/>
        <v>0.36299999999999999</v>
      </c>
      <c r="J285" s="14">
        <v>1.21</v>
      </c>
      <c r="K285" s="109">
        <f t="shared" si="9"/>
        <v>3.63</v>
      </c>
      <c r="L285" s="115"/>
    </row>
    <row r="286" spans="1:12" ht="24" customHeight="1">
      <c r="A286" s="114"/>
      <c r="B286" s="107">
        <f>'Tax Invoice'!D282</f>
        <v>10</v>
      </c>
      <c r="C286" s="10" t="s">
        <v>581</v>
      </c>
      <c r="D286" s="10" t="s">
        <v>581</v>
      </c>
      <c r="E286" s="118" t="s">
        <v>829</v>
      </c>
      <c r="F286" s="133"/>
      <c r="G286" s="134"/>
      <c r="H286" s="11" t="s">
        <v>1025</v>
      </c>
      <c r="I286" s="14">
        <f t="shared" si="8"/>
        <v>0.36299999999999999</v>
      </c>
      <c r="J286" s="14">
        <v>1.21</v>
      </c>
      <c r="K286" s="109">
        <f t="shared" si="9"/>
        <v>3.63</v>
      </c>
      <c r="L286" s="115"/>
    </row>
    <row r="287" spans="1:12" ht="24" customHeight="1">
      <c r="A287" s="114"/>
      <c r="B287" s="107">
        <f>'Tax Invoice'!D283</f>
        <v>10</v>
      </c>
      <c r="C287" s="10" t="s">
        <v>581</v>
      </c>
      <c r="D287" s="10" t="s">
        <v>581</v>
      </c>
      <c r="E287" s="118" t="s">
        <v>800</v>
      </c>
      <c r="F287" s="133"/>
      <c r="G287" s="134"/>
      <c r="H287" s="11" t="s">
        <v>1025</v>
      </c>
      <c r="I287" s="14">
        <f t="shared" si="8"/>
        <v>0.36299999999999999</v>
      </c>
      <c r="J287" s="14">
        <v>1.21</v>
      </c>
      <c r="K287" s="109">
        <f t="shared" si="9"/>
        <v>3.63</v>
      </c>
      <c r="L287" s="115"/>
    </row>
    <row r="288" spans="1:12" ht="24" customHeight="1">
      <c r="A288" s="114"/>
      <c r="B288" s="107">
        <f>'Tax Invoice'!D284</f>
        <v>8</v>
      </c>
      <c r="C288" s="10" t="s">
        <v>581</v>
      </c>
      <c r="D288" s="10" t="s">
        <v>581</v>
      </c>
      <c r="E288" s="118" t="s">
        <v>837</v>
      </c>
      <c r="F288" s="133"/>
      <c r="G288" s="134"/>
      <c r="H288" s="11" t="s">
        <v>1025</v>
      </c>
      <c r="I288" s="14">
        <f t="shared" si="8"/>
        <v>0.36299999999999999</v>
      </c>
      <c r="J288" s="14">
        <v>1.21</v>
      </c>
      <c r="K288" s="109">
        <f t="shared" si="9"/>
        <v>2.9039999999999999</v>
      </c>
      <c r="L288" s="115"/>
    </row>
    <row r="289" spans="1:12" ht="24" customHeight="1">
      <c r="A289" s="114"/>
      <c r="B289" s="107">
        <f>'Tax Invoice'!D285</f>
        <v>50</v>
      </c>
      <c r="C289" s="10" t="s">
        <v>839</v>
      </c>
      <c r="D289" s="10" t="s">
        <v>839</v>
      </c>
      <c r="E289" s="118"/>
      <c r="F289" s="133"/>
      <c r="G289" s="134"/>
      <c r="H289" s="11" t="s">
        <v>1026</v>
      </c>
      <c r="I289" s="14">
        <f t="shared" si="8"/>
        <v>0.36299999999999999</v>
      </c>
      <c r="J289" s="14">
        <v>1.21</v>
      </c>
      <c r="K289" s="109">
        <f t="shared" si="9"/>
        <v>18.149999999999999</v>
      </c>
      <c r="L289" s="115"/>
    </row>
    <row r="290" spans="1:12" ht="24" customHeight="1">
      <c r="A290" s="114"/>
      <c r="B290" s="107">
        <f>'Tax Invoice'!D286</f>
        <v>5</v>
      </c>
      <c r="C290" s="10" t="s">
        <v>840</v>
      </c>
      <c r="D290" s="10" t="s">
        <v>840</v>
      </c>
      <c r="E290" s="118" t="s">
        <v>583</v>
      </c>
      <c r="F290" s="133"/>
      <c r="G290" s="134"/>
      <c r="H290" s="11" t="s">
        <v>1027</v>
      </c>
      <c r="I290" s="14">
        <f t="shared" si="8"/>
        <v>0.42899999999999999</v>
      </c>
      <c r="J290" s="14">
        <v>1.43</v>
      </c>
      <c r="K290" s="109">
        <f t="shared" si="9"/>
        <v>2.145</v>
      </c>
      <c r="L290" s="115"/>
    </row>
    <row r="291" spans="1:12" ht="24" customHeight="1">
      <c r="A291" s="114"/>
      <c r="B291" s="107">
        <f>'Tax Invoice'!D287</f>
        <v>4</v>
      </c>
      <c r="C291" s="10" t="s">
        <v>840</v>
      </c>
      <c r="D291" s="10" t="s">
        <v>840</v>
      </c>
      <c r="E291" s="118" t="s">
        <v>838</v>
      </c>
      <c r="F291" s="133"/>
      <c r="G291" s="134"/>
      <c r="H291" s="11" t="s">
        <v>1027</v>
      </c>
      <c r="I291" s="14">
        <f t="shared" si="8"/>
        <v>0.42899999999999999</v>
      </c>
      <c r="J291" s="14">
        <v>1.43</v>
      </c>
      <c r="K291" s="109">
        <f t="shared" si="9"/>
        <v>1.716</v>
      </c>
      <c r="L291" s="115"/>
    </row>
    <row r="292" spans="1:12" ht="24" customHeight="1">
      <c r="A292" s="114"/>
      <c r="B292" s="107">
        <f>'Tax Invoice'!D288</f>
        <v>10</v>
      </c>
      <c r="C292" s="10" t="s">
        <v>125</v>
      </c>
      <c r="D292" s="10" t="s">
        <v>125</v>
      </c>
      <c r="E292" s="118" t="s">
        <v>210</v>
      </c>
      <c r="F292" s="133"/>
      <c r="G292" s="134"/>
      <c r="H292" s="11" t="s">
        <v>841</v>
      </c>
      <c r="I292" s="14">
        <f t="shared" si="8"/>
        <v>0.12</v>
      </c>
      <c r="J292" s="14">
        <v>0.4</v>
      </c>
      <c r="K292" s="109">
        <f t="shared" si="9"/>
        <v>1.2</v>
      </c>
      <c r="L292" s="115"/>
    </row>
    <row r="293" spans="1:12" ht="24" customHeight="1">
      <c r="A293" s="114"/>
      <c r="B293" s="107">
        <f>'Tax Invoice'!D289</f>
        <v>10</v>
      </c>
      <c r="C293" s="10" t="s">
        <v>125</v>
      </c>
      <c r="D293" s="10" t="s">
        <v>125</v>
      </c>
      <c r="E293" s="118" t="s">
        <v>212</v>
      </c>
      <c r="F293" s="133"/>
      <c r="G293" s="134"/>
      <c r="H293" s="11" t="s">
        <v>841</v>
      </c>
      <c r="I293" s="14">
        <f t="shared" si="8"/>
        <v>0.12</v>
      </c>
      <c r="J293" s="14">
        <v>0.4</v>
      </c>
      <c r="K293" s="109">
        <f t="shared" si="9"/>
        <v>1.2</v>
      </c>
      <c r="L293" s="115"/>
    </row>
    <row r="294" spans="1:12" ht="24" customHeight="1">
      <c r="A294" s="114"/>
      <c r="B294" s="107">
        <f>'Tax Invoice'!D290</f>
        <v>10</v>
      </c>
      <c r="C294" s="10" t="s">
        <v>125</v>
      </c>
      <c r="D294" s="10" t="s">
        <v>125</v>
      </c>
      <c r="E294" s="118" t="s">
        <v>214</v>
      </c>
      <c r="F294" s="133"/>
      <c r="G294" s="134"/>
      <c r="H294" s="11" t="s">
        <v>841</v>
      </c>
      <c r="I294" s="14">
        <f t="shared" si="8"/>
        <v>0.12</v>
      </c>
      <c r="J294" s="14">
        <v>0.4</v>
      </c>
      <c r="K294" s="109">
        <f t="shared" si="9"/>
        <v>1.2</v>
      </c>
      <c r="L294" s="115"/>
    </row>
    <row r="295" spans="1:12" ht="24" customHeight="1">
      <c r="A295" s="114"/>
      <c r="B295" s="107">
        <f>'Tax Invoice'!D291</f>
        <v>10</v>
      </c>
      <c r="C295" s="10" t="s">
        <v>125</v>
      </c>
      <c r="D295" s="10" t="s">
        <v>125</v>
      </c>
      <c r="E295" s="118" t="s">
        <v>265</v>
      </c>
      <c r="F295" s="133"/>
      <c r="G295" s="134"/>
      <c r="H295" s="11" t="s">
        <v>841</v>
      </c>
      <c r="I295" s="14">
        <f t="shared" si="8"/>
        <v>0.12</v>
      </c>
      <c r="J295" s="14">
        <v>0.4</v>
      </c>
      <c r="K295" s="109">
        <f t="shared" si="9"/>
        <v>1.2</v>
      </c>
      <c r="L295" s="115"/>
    </row>
    <row r="296" spans="1:12" ht="24" customHeight="1">
      <c r="A296" s="114"/>
      <c r="B296" s="107">
        <f>'Tax Invoice'!D292</f>
        <v>10</v>
      </c>
      <c r="C296" s="10" t="s">
        <v>125</v>
      </c>
      <c r="D296" s="10" t="s">
        <v>125</v>
      </c>
      <c r="E296" s="118" t="s">
        <v>267</v>
      </c>
      <c r="F296" s="133"/>
      <c r="G296" s="134"/>
      <c r="H296" s="11" t="s">
        <v>841</v>
      </c>
      <c r="I296" s="14">
        <f t="shared" si="8"/>
        <v>0.12</v>
      </c>
      <c r="J296" s="14">
        <v>0.4</v>
      </c>
      <c r="K296" s="109">
        <f t="shared" si="9"/>
        <v>1.2</v>
      </c>
      <c r="L296" s="115"/>
    </row>
    <row r="297" spans="1:12" ht="24" customHeight="1">
      <c r="A297" s="114"/>
      <c r="B297" s="107">
        <f>'Tax Invoice'!D293</f>
        <v>10</v>
      </c>
      <c r="C297" s="10" t="s">
        <v>125</v>
      </c>
      <c r="D297" s="10" t="s">
        <v>125</v>
      </c>
      <c r="E297" s="118" t="s">
        <v>268</v>
      </c>
      <c r="F297" s="133"/>
      <c r="G297" s="134"/>
      <c r="H297" s="11" t="s">
        <v>841</v>
      </c>
      <c r="I297" s="14">
        <f t="shared" si="8"/>
        <v>0.12</v>
      </c>
      <c r="J297" s="14">
        <v>0.4</v>
      </c>
      <c r="K297" s="109">
        <f t="shared" si="9"/>
        <v>1.2</v>
      </c>
      <c r="L297" s="115"/>
    </row>
    <row r="298" spans="1:12" ht="24" customHeight="1">
      <c r="A298" s="114"/>
      <c r="B298" s="107">
        <f>'Tax Invoice'!D294</f>
        <v>10</v>
      </c>
      <c r="C298" s="10" t="s">
        <v>625</v>
      </c>
      <c r="D298" s="10" t="s">
        <v>625</v>
      </c>
      <c r="E298" s="118" t="s">
        <v>273</v>
      </c>
      <c r="F298" s="133"/>
      <c r="G298" s="134"/>
      <c r="H298" s="11" t="s">
        <v>842</v>
      </c>
      <c r="I298" s="14">
        <f t="shared" si="8"/>
        <v>0.19800000000000001</v>
      </c>
      <c r="J298" s="14">
        <v>0.66</v>
      </c>
      <c r="K298" s="109">
        <f t="shared" si="9"/>
        <v>1.98</v>
      </c>
      <c r="L298" s="115"/>
    </row>
    <row r="299" spans="1:12" ht="24" customHeight="1">
      <c r="A299" s="114"/>
      <c r="B299" s="107">
        <f>'Tax Invoice'!D295</f>
        <v>10</v>
      </c>
      <c r="C299" s="10" t="s">
        <v>625</v>
      </c>
      <c r="D299" s="10" t="s">
        <v>625</v>
      </c>
      <c r="E299" s="118" t="s">
        <v>673</v>
      </c>
      <c r="F299" s="133"/>
      <c r="G299" s="134"/>
      <c r="H299" s="11" t="s">
        <v>842</v>
      </c>
      <c r="I299" s="14">
        <f t="shared" si="8"/>
        <v>0.19800000000000001</v>
      </c>
      <c r="J299" s="14">
        <v>0.66</v>
      </c>
      <c r="K299" s="109">
        <f t="shared" si="9"/>
        <v>1.98</v>
      </c>
      <c r="L299" s="115"/>
    </row>
    <row r="300" spans="1:12" ht="24" customHeight="1">
      <c r="A300" s="114"/>
      <c r="B300" s="107">
        <f>'Tax Invoice'!D296</f>
        <v>10</v>
      </c>
      <c r="C300" s="10" t="s">
        <v>625</v>
      </c>
      <c r="D300" s="10" t="s">
        <v>625</v>
      </c>
      <c r="E300" s="118" t="s">
        <v>271</v>
      </c>
      <c r="F300" s="133"/>
      <c r="G300" s="134"/>
      <c r="H300" s="11" t="s">
        <v>842</v>
      </c>
      <c r="I300" s="14">
        <f t="shared" si="8"/>
        <v>0.19800000000000001</v>
      </c>
      <c r="J300" s="14">
        <v>0.66</v>
      </c>
      <c r="K300" s="109">
        <f t="shared" si="9"/>
        <v>1.98</v>
      </c>
      <c r="L300" s="115"/>
    </row>
    <row r="301" spans="1:12" ht="24" customHeight="1">
      <c r="A301" s="114"/>
      <c r="B301" s="107">
        <f>'Tax Invoice'!D297</f>
        <v>5</v>
      </c>
      <c r="C301" s="10" t="s">
        <v>843</v>
      </c>
      <c r="D301" s="10" t="s">
        <v>843</v>
      </c>
      <c r="E301" s="118" t="s">
        <v>273</v>
      </c>
      <c r="F301" s="133" t="s">
        <v>107</v>
      </c>
      <c r="G301" s="134"/>
      <c r="H301" s="11" t="s">
        <v>844</v>
      </c>
      <c r="I301" s="14">
        <f t="shared" si="8"/>
        <v>0.222</v>
      </c>
      <c r="J301" s="14">
        <v>0.74</v>
      </c>
      <c r="K301" s="109">
        <f t="shared" si="9"/>
        <v>1.1100000000000001</v>
      </c>
      <c r="L301" s="115"/>
    </row>
    <row r="302" spans="1:12" ht="24" customHeight="1">
      <c r="A302" s="114"/>
      <c r="B302" s="107">
        <f>'Tax Invoice'!D298</f>
        <v>5</v>
      </c>
      <c r="C302" s="10" t="s">
        <v>843</v>
      </c>
      <c r="D302" s="10" t="s">
        <v>843</v>
      </c>
      <c r="E302" s="118" t="s">
        <v>673</v>
      </c>
      <c r="F302" s="133" t="s">
        <v>107</v>
      </c>
      <c r="G302" s="134"/>
      <c r="H302" s="11" t="s">
        <v>844</v>
      </c>
      <c r="I302" s="14">
        <f t="shared" si="8"/>
        <v>0.222</v>
      </c>
      <c r="J302" s="14">
        <v>0.74</v>
      </c>
      <c r="K302" s="109">
        <f t="shared" si="9"/>
        <v>1.1100000000000001</v>
      </c>
      <c r="L302" s="115"/>
    </row>
    <row r="303" spans="1:12" ht="24" customHeight="1">
      <c r="A303" s="114"/>
      <c r="B303" s="107">
        <f>'Tax Invoice'!D299</f>
        <v>10</v>
      </c>
      <c r="C303" s="10" t="s">
        <v>122</v>
      </c>
      <c r="D303" s="10" t="s">
        <v>122</v>
      </c>
      <c r="E303" s="118" t="s">
        <v>348</v>
      </c>
      <c r="F303" s="133"/>
      <c r="G303" s="134"/>
      <c r="H303" s="11" t="s">
        <v>845</v>
      </c>
      <c r="I303" s="14">
        <f t="shared" si="8"/>
        <v>0.29699999999999999</v>
      </c>
      <c r="J303" s="14">
        <v>0.99</v>
      </c>
      <c r="K303" s="109">
        <f t="shared" si="9"/>
        <v>2.9699999999999998</v>
      </c>
      <c r="L303" s="115"/>
    </row>
    <row r="304" spans="1:12" ht="24" customHeight="1">
      <c r="A304" s="114"/>
      <c r="B304" s="107">
        <f>'Tax Invoice'!D300</f>
        <v>10</v>
      </c>
      <c r="C304" s="10" t="s">
        <v>122</v>
      </c>
      <c r="D304" s="10" t="s">
        <v>122</v>
      </c>
      <c r="E304" s="118" t="s">
        <v>846</v>
      </c>
      <c r="F304" s="133"/>
      <c r="G304" s="134"/>
      <c r="H304" s="11" t="s">
        <v>845</v>
      </c>
      <c r="I304" s="14">
        <f t="shared" si="8"/>
        <v>0.29699999999999999</v>
      </c>
      <c r="J304" s="14">
        <v>0.99</v>
      </c>
      <c r="K304" s="109">
        <f t="shared" si="9"/>
        <v>2.9699999999999998</v>
      </c>
      <c r="L304" s="115"/>
    </row>
    <row r="305" spans="1:12" ht="24" customHeight="1">
      <c r="A305" s="114"/>
      <c r="B305" s="107">
        <f>'Tax Invoice'!D301</f>
        <v>10</v>
      </c>
      <c r="C305" s="10" t="s">
        <v>122</v>
      </c>
      <c r="D305" s="10" t="s">
        <v>122</v>
      </c>
      <c r="E305" s="118" t="s">
        <v>847</v>
      </c>
      <c r="F305" s="133"/>
      <c r="G305" s="134"/>
      <c r="H305" s="11" t="s">
        <v>845</v>
      </c>
      <c r="I305" s="14">
        <f t="shared" si="8"/>
        <v>0.29699999999999999</v>
      </c>
      <c r="J305" s="14">
        <v>0.99</v>
      </c>
      <c r="K305" s="109">
        <f t="shared" si="9"/>
        <v>2.9699999999999998</v>
      </c>
      <c r="L305" s="115"/>
    </row>
    <row r="306" spans="1:12" ht="24" customHeight="1">
      <c r="A306" s="114"/>
      <c r="B306" s="107">
        <f>'Tax Invoice'!D302</f>
        <v>10</v>
      </c>
      <c r="C306" s="10" t="s">
        <v>122</v>
      </c>
      <c r="D306" s="10" t="s">
        <v>122</v>
      </c>
      <c r="E306" s="118" t="s">
        <v>848</v>
      </c>
      <c r="F306" s="133"/>
      <c r="G306" s="134"/>
      <c r="H306" s="11" t="s">
        <v>845</v>
      </c>
      <c r="I306" s="14">
        <f t="shared" si="8"/>
        <v>0.29699999999999999</v>
      </c>
      <c r="J306" s="14">
        <v>0.99</v>
      </c>
      <c r="K306" s="109">
        <f t="shared" si="9"/>
        <v>2.9699999999999998</v>
      </c>
      <c r="L306" s="115"/>
    </row>
    <row r="307" spans="1:12" ht="24" customHeight="1">
      <c r="A307" s="114"/>
      <c r="B307" s="107">
        <f>'Tax Invoice'!D303</f>
        <v>10</v>
      </c>
      <c r="C307" s="10" t="s">
        <v>849</v>
      </c>
      <c r="D307" s="10" t="s">
        <v>849</v>
      </c>
      <c r="E307" s="118" t="s">
        <v>348</v>
      </c>
      <c r="F307" s="133"/>
      <c r="G307" s="134"/>
      <c r="H307" s="11" t="s">
        <v>850</v>
      </c>
      <c r="I307" s="14">
        <f t="shared" si="8"/>
        <v>0.29699999999999999</v>
      </c>
      <c r="J307" s="14">
        <v>0.99</v>
      </c>
      <c r="K307" s="109">
        <f t="shared" si="9"/>
        <v>2.9699999999999998</v>
      </c>
      <c r="L307" s="115"/>
    </row>
    <row r="308" spans="1:12" ht="24" customHeight="1">
      <c r="A308" s="114"/>
      <c r="B308" s="107">
        <f>'Tax Invoice'!D304</f>
        <v>10</v>
      </c>
      <c r="C308" s="10" t="s">
        <v>849</v>
      </c>
      <c r="D308" s="10" t="s">
        <v>849</v>
      </c>
      <c r="E308" s="118" t="s">
        <v>528</v>
      </c>
      <c r="F308" s="133"/>
      <c r="G308" s="134"/>
      <c r="H308" s="11" t="s">
        <v>850</v>
      </c>
      <c r="I308" s="14">
        <f t="shared" si="8"/>
        <v>0.29699999999999999</v>
      </c>
      <c r="J308" s="14">
        <v>0.99</v>
      </c>
      <c r="K308" s="109">
        <f t="shared" si="9"/>
        <v>2.9699999999999998</v>
      </c>
      <c r="L308" s="115"/>
    </row>
    <row r="309" spans="1:12" ht="24" customHeight="1">
      <c r="A309" s="114"/>
      <c r="B309" s="107">
        <f>'Tax Invoice'!D305</f>
        <v>10</v>
      </c>
      <c r="C309" s="10" t="s">
        <v>849</v>
      </c>
      <c r="D309" s="10" t="s">
        <v>849</v>
      </c>
      <c r="E309" s="118" t="s">
        <v>846</v>
      </c>
      <c r="F309" s="133"/>
      <c r="G309" s="134"/>
      <c r="H309" s="11" t="s">
        <v>850</v>
      </c>
      <c r="I309" s="14">
        <f t="shared" si="8"/>
        <v>0.29699999999999999</v>
      </c>
      <c r="J309" s="14">
        <v>0.99</v>
      </c>
      <c r="K309" s="109">
        <f t="shared" si="9"/>
        <v>2.9699999999999998</v>
      </c>
      <c r="L309" s="115"/>
    </row>
    <row r="310" spans="1:12" ht="24" customHeight="1">
      <c r="A310" s="114"/>
      <c r="B310" s="107">
        <f>'Tax Invoice'!D306</f>
        <v>10</v>
      </c>
      <c r="C310" s="10" t="s">
        <v>849</v>
      </c>
      <c r="D310" s="10" t="s">
        <v>849</v>
      </c>
      <c r="E310" s="118" t="s">
        <v>847</v>
      </c>
      <c r="F310" s="133"/>
      <c r="G310" s="134"/>
      <c r="H310" s="11" t="s">
        <v>850</v>
      </c>
      <c r="I310" s="14">
        <f t="shared" si="8"/>
        <v>0.29699999999999999</v>
      </c>
      <c r="J310" s="14">
        <v>0.99</v>
      </c>
      <c r="K310" s="109">
        <f t="shared" si="9"/>
        <v>2.9699999999999998</v>
      </c>
      <c r="L310" s="115"/>
    </row>
    <row r="311" spans="1:12" ht="24" customHeight="1">
      <c r="A311" s="114"/>
      <c r="B311" s="107">
        <f>'Tax Invoice'!D307</f>
        <v>10</v>
      </c>
      <c r="C311" s="10" t="s">
        <v>849</v>
      </c>
      <c r="D311" s="10" t="s">
        <v>849</v>
      </c>
      <c r="E311" s="118" t="s">
        <v>848</v>
      </c>
      <c r="F311" s="133"/>
      <c r="G311" s="134"/>
      <c r="H311" s="11" t="s">
        <v>850</v>
      </c>
      <c r="I311" s="14">
        <f t="shared" si="8"/>
        <v>0.29699999999999999</v>
      </c>
      <c r="J311" s="14">
        <v>0.99</v>
      </c>
      <c r="K311" s="109">
        <f t="shared" si="9"/>
        <v>2.9699999999999998</v>
      </c>
      <c r="L311" s="115"/>
    </row>
    <row r="312" spans="1:12" ht="24" customHeight="1">
      <c r="A312" s="114"/>
      <c r="B312" s="107">
        <f>'Tax Invoice'!D308</f>
        <v>10</v>
      </c>
      <c r="C312" s="10" t="s">
        <v>849</v>
      </c>
      <c r="D312" s="10" t="s">
        <v>849</v>
      </c>
      <c r="E312" s="118" t="s">
        <v>851</v>
      </c>
      <c r="F312" s="133"/>
      <c r="G312" s="134"/>
      <c r="H312" s="11" t="s">
        <v>850</v>
      </c>
      <c r="I312" s="14">
        <f t="shared" si="8"/>
        <v>0.29699999999999999</v>
      </c>
      <c r="J312" s="14">
        <v>0.99</v>
      </c>
      <c r="K312" s="109">
        <f t="shared" si="9"/>
        <v>2.9699999999999998</v>
      </c>
      <c r="L312" s="115"/>
    </row>
    <row r="313" spans="1:12" ht="12.75" customHeight="1">
      <c r="A313" s="114"/>
      <c r="B313" s="107">
        <f>'Tax Invoice'!D309</f>
        <v>6</v>
      </c>
      <c r="C313" s="10" t="s">
        <v>852</v>
      </c>
      <c r="D313" s="10" t="s">
        <v>852</v>
      </c>
      <c r="E313" s="118" t="s">
        <v>273</v>
      </c>
      <c r="F313" s="133"/>
      <c r="G313" s="134"/>
      <c r="H313" s="11" t="s">
        <v>853</v>
      </c>
      <c r="I313" s="14">
        <f t="shared" si="8"/>
        <v>0.80400000000000005</v>
      </c>
      <c r="J313" s="14">
        <v>2.68</v>
      </c>
      <c r="K313" s="109">
        <f t="shared" si="9"/>
        <v>4.8239999999999998</v>
      </c>
      <c r="L313" s="115"/>
    </row>
    <row r="314" spans="1:12" ht="12.75" customHeight="1">
      <c r="A314" s="114"/>
      <c r="B314" s="107">
        <f>'Tax Invoice'!D310</f>
        <v>10</v>
      </c>
      <c r="C314" s="10" t="s">
        <v>852</v>
      </c>
      <c r="D314" s="10" t="s">
        <v>852</v>
      </c>
      <c r="E314" s="118" t="s">
        <v>110</v>
      </c>
      <c r="F314" s="133"/>
      <c r="G314" s="134"/>
      <c r="H314" s="11" t="s">
        <v>853</v>
      </c>
      <c r="I314" s="14">
        <f t="shared" si="8"/>
        <v>0.80400000000000005</v>
      </c>
      <c r="J314" s="14">
        <v>2.68</v>
      </c>
      <c r="K314" s="109">
        <f t="shared" si="9"/>
        <v>8.0400000000000009</v>
      </c>
      <c r="L314" s="115"/>
    </row>
    <row r="315" spans="1:12" ht="12.75" customHeight="1">
      <c r="A315" s="114"/>
      <c r="B315" s="107">
        <f>'Tax Invoice'!D311</f>
        <v>5</v>
      </c>
      <c r="C315" s="10" t="s">
        <v>852</v>
      </c>
      <c r="D315" s="10" t="s">
        <v>852</v>
      </c>
      <c r="E315" s="118" t="s">
        <v>484</v>
      </c>
      <c r="F315" s="133"/>
      <c r="G315" s="134"/>
      <c r="H315" s="11" t="s">
        <v>853</v>
      </c>
      <c r="I315" s="14">
        <f t="shared" si="8"/>
        <v>0.80400000000000005</v>
      </c>
      <c r="J315" s="14">
        <v>2.68</v>
      </c>
      <c r="K315" s="109">
        <f t="shared" si="9"/>
        <v>4.0200000000000005</v>
      </c>
      <c r="L315" s="115"/>
    </row>
    <row r="316" spans="1:12" ht="12.75" customHeight="1">
      <c r="A316" s="114"/>
      <c r="B316" s="107">
        <f>'Tax Invoice'!D312</f>
        <v>5</v>
      </c>
      <c r="C316" s="10" t="s">
        <v>852</v>
      </c>
      <c r="D316" s="10" t="s">
        <v>852</v>
      </c>
      <c r="E316" s="118" t="s">
        <v>828</v>
      </c>
      <c r="F316" s="133"/>
      <c r="G316" s="134"/>
      <c r="H316" s="11" t="s">
        <v>853</v>
      </c>
      <c r="I316" s="14">
        <f t="shared" si="8"/>
        <v>0.80400000000000005</v>
      </c>
      <c r="J316" s="14">
        <v>2.68</v>
      </c>
      <c r="K316" s="109">
        <f t="shared" si="9"/>
        <v>4.0200000000000005</v>
      </c>
      <c r="L316" s="115"/>
    </row>
    <row r="317" spans="1:12" ht="12.75" customHeight="1">
      <c r="A317" s="114"/>
      <c r="B317" s="107">
        <f>'Tax Invoice'!D313</f>
        <v>5</v>
      </c>
      <c r="C317" s="10" t="s">
        <v>852</v>
      </c>
      <c r="D317" s="10" t="s">
        <v>852</v>
      </c>
      <c r="E317" s="118" t="s">
        <v>829</v>
      </c>
      <c r="F317" s="133"/>
      <c r="G317" s="134"/>
      <c r="H317" s="11" t="s">
        <v>853</v>
      </c>
      <c r="I317" s="14">
        <f t="shared" si="8"/>
        <v>0.80400000000000005</v>
      </c>
      <c r="J317" s="14">
        <v>2.68</v>
      </c>
      <c r="K317" s="109">
        <f t="shared" si="9"/>
        <v>4.0200000000000005</v>
      </c>
      <c r="L317" s="115"/>
    </row>
    <row r="318" spans="1:12" ht="12.75" customHeight="1">
      <c r="A318" s="114"/>
      <c r="B318" s="107">
        <f>'Tax Invoice'!D314</f>
        <v>2</v>
      </c>
      <c r="C318" s="10" t="s">
        <v>854</v>
      </c>
      <c r="D318" s="10" t="s">
        <v>964</v>
      </c>
      <c r="E318" s="118" t="s">
        <v>795</v>
      </c>
      <c r="F318" s="133"/>
      <c r="G318" s="134"/>
      <c r="H318" s="11" t="s">
        <v>855</v>
      </c>
      <c r="I318" s="14">
        <f t="shared" si="8"/>
        <v>0.29699999999999999</v>
      </c>
      <c r="J318" s="14">
        <v>0.99</v>
      </c>
      <c r="K318" s="109">
        <f t="shared" si="9"/>
        <v>0.59399999999999997</v>
      </c>
      <c r="L318" s="115"/>
    </row>
    <row r="319" spans="1:12" ht="12.75" customHeight="1">
      <c r="A319" s="114"/>
      <c r="B319" s="107">
        <f>'Tax Invoice'!D315</f>
        <v>2</v>
      </c>
      <c r="C319" s="10" t="s">
        <v>854</v>
      </c>
      <c r="D319" s="10" t="s">
        <v>965</v>
      </c>
      <c r="E319" s="118" t="s">
        <v>729</v>
      </c>
      <c r="F319" s="133"/>
      <c r="G319" s="134"/>
      <c r="H319" s="11" t="s">
        <v>855</v>
      </c>
      <c r="I319" s="14">
        <f t="shared" si="8"/>
        <v>0.42599999999999999</v>
      </c>
      <c r="J319" s="14">
        <v>1.42</v>
      </c>
      <c r="K319" s="109">
        <f t="shared" si="9"/>
        <v>0.85199999999999998</v>
      </c>
      <c r="L319" s="115"/>
    </row>
    <row r="320" spans="1:12" ht="12.75" customHeight="1">
      <c r="A320" s="114"/>
      <c r="B320" s="107">
        <f>'Tax Invoice'!D316</f>
        <v>2</v>
      </c>
      <c r="C320" s="10" t="s">
        <v>856</v>
      </c>
      <c r="D320" s="10" t="s">
        <v>966</v>
      </c>
      <c r="E320" s="118" t="s">
        <v>795</v>
      </c>
      <c r="F320" s="133"/>
      <c r="G320" s="134"/>
      <c r="H320" s="11" t="s">
        <v>857</v>
      </c>
      <c r="I320" s="14">
        <f t="shared" si="8"/>
        <v>0.34799999999999998</v>
      </c>
      <c r="J320" s="14">
        <v>1.1599999999999999</v>
      </c>
      <c r="K320" s="109">
        <f t="shared" si="9"/>
        <v>0.69599999999999995</v>
      </c>
      <c r="L320" s="115"/>
    </row>
    <row r="321" spans="1:12" ht="12.75" customHeight="1">
      <c r="A321" s="114"/>
      <c r="B321" s="107">
        <f>'Tax Invoice'!D317</f>
        <v>2</v>
      </c>
      <c r="C321" s="10" t="s">
        <v>858</v>
      </c>
      <c r="D321" s="10" t="s">
        <v>967</v>
      </c>
      <c r="E321" s="118" t="s">
        <v>726</v>
      </c>
      <c r="F321" s="133"/>
      <c r="G321" s="134"/>
      <c r="H321" s="11" t="s">
        <v>859</v>
      </c>
      <c r="I321" s="14">
        <f t="shared" si="8"/>
        <v>0.40800000000000003</v>
      </c>
      <c r="J321" s="14">
        <v>1.36</v>
      </c>
      <c r="K321" s="109">
        <f t="shared" si="9"/>
        <v>0.81600000000000006</v>
      </c>
      <c r="L321" s="115"/>
    </row>
    <row r="322" spans="1:12" ht="12.75" customHeight="1">
      <c r="A322" s="114"/>
      <c r="B322" s="107">
        <f>'Tax Invoice'!D318</f>
        <v>2</v>
      </c>
      <c r="C322" s="10" t="s">
        <v>858</v>
      </c>
      <c r="D322" s="10" t="s">
        <v>968</v>
      </c>
      <c r="E322" s="118" t="s">
        <v>860</v>
      </c>
      <c r="F322" s="133"/>
      <c r="G322" s="134"/>
      <c r="H322" s="11" t="s">
        <v>859</v>
      </c>
      <c r="I322" s="14">
        <f t="shared" si="8"/>
        <v>1.335</v>
      </c>
      <c r="J322" s="14">
        <v>4.45</v>
      </c>
      <c r="K322" s="109">
        <f t="shared" si="9"/>
        <v>2.67</v>
      </c>
      <c r="L322" s="115"/>
    </row>
    <row r="323" spans="1:12" ht="12.75" customHeight="1">
      <c r="A323" s="114"/>
      <c r="B323" s="107">
        <f>'Tax Invoice'!D319</f>
        <v>2</v>
      </c>
      <c r="C323" s="10" t="s">
        <v>861</v>
      </c>
      <c r="D323" s="10" t="s">
        <v>969</v>
      </c>
      <c r="E323" s="118" t="s">
        <v>795</v>
      </c>
      <c r="F323" s="133"/>
      <c r="G323" s="134"/>
      <c r="H323" s="11" t="s">
        <v>862</v>
      </c>
      <c r="I323" s="14">
        <f t="shared" si="8"/>
        <v>0.34799999999999998</v>
      </c>
      <c r="J323" s="14">
        <v>1.1599999999999999</v>
      </c>
      <c r="K323" s="109">
        <f t="shared" si="9"/>
        <v>0.69599999999999995</v>
      </c>
      <c r="L323" s="115"/>
    </row>
    <row r="324" spans="1:12" ht="12.75" customHeight="1">
      <c r="A324" s="114"/>
      <c r="B324" s="107">
        <f>'Tax Invoice'!D320</f>
        <v>2</v>
      </c>
      <c r="C324" s="10" t="s">
        <v>861</v>
      </c>
      <c r="D324" s="10" t="s">
        <v>970</v>
      </c>
      <c r="E324" s="118" t="s">
        <v>726</v>
      </c>
      <c r="F324" s="133"/>
      <c r="G324" s="134"/>
      <c r="H324" s="11" t="s">
        <v>862</v>
      </c>
      <c r="I324" s="14">
        <f t="shared" si="8"/>
        <v>0.40800000000000003</v>
      </c>
      <c r="J324" s="14">
        <v>1.36</v>
      </c>
      <c r="K324" s="109">
        <f t="shared" si="9"/>
        <v>0.81600000000000006</v>
      </c>
      <c r="L324" s="115"/>
    </row>
    <row r="325" spans="1:12" ht="12.75" customHeight="1">
      <c r="A325" s="114"/>
      <c r="B325" s="107">
        <f>'Tax Invoice'!D321</f>
        <v>2</v>
      </c>
      <c r="C325" s="10" t="s">
        <v>861</v>
      </c>
      <c r="D325" s="10" t="s">
        <v>971</v>
      </c>
      <c r="E325" s="118" t="s">
        <v>728</v>
      </c>
      <c r="F325" s="133"/>
      <c r="G325" s="134"/>
      <c r="H325" s="11" t="s">
        <v>862</v>
      </c>
      <c r="I325" s="14">
        <f t="shared" si="8"/>
        <v>0.44999999999999996</v>
      </c>
      <c r="J325" s="14">
        <v>1.5</v>
      </c>
      <c r="K325" s="109">
        <f t="shared" si="9"/>
        <v>0.89999999999999991</v>
      </c>
      <c r="L325" s="115"/>
    </row>
    <row r="326" spans="1:12" ht="12.75" customHeight="1">
      <c r="A326" s="114"/>
      <c r="B326" s="107">
        <f>'Tax Invoice'!D322</f>
        <v>4</v>
      </c>
      <c r="C326" s="10" t="s">
        <v>861</v>
      </c>
      <c r="D326" s="10" t="s">
        <v>972</v>
      </c>
      <c r="E326" s="118" t="s">
        <v>773</v>
      </c>
      <c r="F326" s="133"/>
      <c r="G326" s="134"/>
      <c r="H326" s="11" t="s">
        <v>862</v>
      </c>
      <c r="I326" s="14">
        <f t="shared" si="8"/>
        <v>0.67799999999999994</v>
      </c>
      <c r="J326" s="14">
        <v>2.2599999999999998</v>
      </c>
      <c r="K326" s="109">
        <f t="shared" si="9"/>
        <v>2.7119999999999997</v>
      </c>
      <c r="L326" s="115"/>
    </row>
    <row r="327" spans="1:12" ht="12.75" customHeight="1">
      <c r="A327" s="114"/>
      <c r="B327" s="107">
        <f>'Tax Invoice'!D323</f>
        <v>2</v>
      </c>
      <c r="C327" s="10" t="s">
        <v>861</v>
      </c>
      <c r="D327" s="10" t="s">
        <v>973</v>
      </c>
      <c r="E327" s="118" t="s">
        <v>782</v>
      </c>
      <c r="F327" s="133"/>
      <c r="G327" s="134"/>
      <c r="H327" s="11" t="s">
        <v>862</v>
      </c>
      <c r="I327" s="14">
        <f t="shared" si="8"/>
        <v>0.77699999999999991</v>
      </c>
      <c r="J327" s="14">
        <v>2.59</v>
      </c>
      <c r="K327" s="109">
        <f t="shared" si="9"/>
        <v>1.5539999999999998</v>
      </c>
      <c r="L327" s="115"/>
    </row>
    <row r="328" spans="1:12" ht="12.75" customHeight="1">
      <c r="A328" s="114"/>
      <c r="B328" s="107">
        <f>'Tax Invoice'!D324</f>
        <v>2</v>
      </c>
      <c r="C328" s="10" t="s">
        <v>863</v>
      </c>
      <c r="D328" s="10" t="s">
        <v>974</v>
      </c>
      <c r="E328" s="118" t="s">
        <v>730</v>
      </c>
      <c r="F328" s="133"/>
      <c r="G328" s="134"/>
      <c r="H328" s="11" t="s">
        <v>864</v>
      </c>
      <c r="I328" s="14">
        <f t="shared" si="8"/>
        <v>1.512</v>
      </c>
      <c r="J328" s="14">
        <v>5.04</v>
      </c>
      <c r="K328" s="109">
        <f t="shared" si="9"/>
        <v>3.024</v>
      </c>
      <c r="L328" s="115"/>
    </row>
    <row r="329" spans="1:12" ht="12.75" customHeight="1">
      <c r="A329" s="114"/>
      <c r="B329" s="107">
        <f>'Tax Invoice'!D325</f>
        <v>4</v>
      </c>
      <c r="C329" s="10" t="s">
        <v>865</v>
      </c>
      <c r="D329" s="10" t="s">
        <v>975</v>
      </c>
      <c r="E329" s="118" t="s">
        <v>730</v>
      </c>
      <c r="F329" s="133"/>
      <c r="G329" s="134"/>
      <c r="H329" s="11" t="s">
        <v>866</v>
      </c>
      <c r="I329" s="14">
        <f t="shared" si="8"/>
        <v>0.70199999999999996</v>
      </c>
      <c r="J329" s="14">
        <v>2.34</v>
      </c>
      <c r="K329" s="109">
        <f t="shared" si="9"/>
        <v>2.8079999999999998</v>
      </c>
      <c r="L329" s="115"/>
    </row>
    <row r="330" spans="1:12" ht="12.75" customHeight="1">
      <c r="A330" s="114"/>
      <c r="B330" s="107">
        <f>'Tax Invoice'!D326</f>
        <v>2</v>
      </c>
      <c r="C330" s="10" t="s">
        <v>867</v>
      </c>
      <c r="D330" s="10" t="s">
        <v>976</v>
      </c>
      <c r="E330" s="118" t="s">
        <v>728</v>
      </c>
      <c r="F330" s="133"/>
      <c r="G330" s="134"/>
      <c r="H330" s="11" t="s">
        <v>868</v>
      </c>
      <c r="I330" s="14">
        <f t="shared" si="8"/>
        <v>0.47399999999999998</v>
      </c>
      <c r="J330" s="14">
        <v>1.58</v>
      </c>
      <c r="K330" s="109">
        <f t="shared" si="9"/>
        <v>0.94799999999999995</v>
      </c>
      <c r="L330" s="115"/>
    </row>
    <row r="331" spans="1:12" ht="12.75" customHeight="1">
      <c r="A331" s="114"/>
      <c r="B331" s="107">
        <f>'Tax Invoice'!D327</f>
        <v>4</v>
      </c>
      <c r="C331" s="10" t="s">
        <v>867</v>
      </c>
      <c r="D331" s="10" t="s">
        <v>977</v>
      </c>
      <c r="E331" s="118" t="s">
        <v>773</v>
      </c>
      <c r="F331" s="133"/>
      <c r="G331" s="134"/>
      <c r="H331" s="11" t="s">
        <v>868</v>
      </c>
      <c r="I331" s="14">
        <f t="shared" si="8"/>
        <v>0.52500000000000002</v>
      </c>
      <c r="J331" s="14">
        <v>1.75</v>
      </c>
      <c r="K331" s="109">
        <f t="shared" si="9"/>
        <v>2.1</v>
      </c>
      <c r="L331" s="115"/>
    </row>
    <row r="332" spans="1:12" ht="24" customHeight="1">
      <c r="A332" s="114"/>
      <c r="B332" s="107">
        <f>'Tax Invoice'!D328</f>
        <v>3</v>
      </c>
      <c r="C332" s="10" t="s">
        <v>649</v>
      </c>
      <c r="D332" s="10" t="s">
        <v>649</v>
      </c>
      <c r="E332" s="118" t="s">
        <v>651</v>
      </c>
      <c r="F332" s="133"/>
      <c r="G332" s="134"/>
      <c r="H332" s="11" t="s">
        <v>652</v>
      </c>
      <c r="I332" s="14">
        <f t="shared" si="8"/>
        <v>0.77699999999999991</v>
      </c>
      <c r="J332" s="14">
        <v>2.59</v>
      </c>
      <c r="K332" s="109">
        <f t="shared" si="9"/>
        <v>2.3309999999999995</v>
      </c>
      <c r="L332" s="115"/>
    </row>
    <row r="333" spans="1:12" ht="24" customHeight="1">
      <c r="A333" s="114"/>
      <c r="B333" s="107">
        <f>'Tax Invoice'!D329</f>
        <v>2</v>
      </c>
      <c r="C333" s="10" t="s">
        <v>649</v>
      </c>
      <c r="D333" s="10" t="s">
        <v>649</v>
      </c>
      <c r="E333" s="118" t="s">
        <v>25</v>
      </c>
      <c r="F333" s="133"/>
      <c r="G333" s="134"/>
      <c r="H333" s="11" t="s">
        <v>652</v>
      </c>
      <c r="I333" s="14">
        <f t="shared" si="8"/>
        <v>0.77699999999999991</v>
      </c>
      <c r="J333" s="14">
        <v>2.59</v>
      </c>
      <c r="K333" s="109">
        <f t="shared" si="9"/>
        <v>1.5539999999999998</v>
      </c>
      <c r="L333" s="115"/>
    </row>
    <row r="334" spans="1:12" ht="24" customHeight="1">
      <c r="A334" s="114"/>
      <c r="B334" s="107">
        <f>'Tax Invoice'!D330</f>
        <v>2</v>
      </c>
      <c r="C334" s="10" t="s">
        <v>649</v>
      </c>
      <c r="D334" s="10" t="s">
        <v>649</v>
      </c>
      <c r="E334" s="118" t="s">
        <v>29</v>
      </c>
      <c r="F334" s="133"/>
      <c r="G334" s="134"/>
      <c r="H334" s="11" t="s">
        <v>652</v>
      </c>
      <c r="I334" s="14">
        <f t="shared" si="8"/>
        <v>0.77699999999999991</v>
      </c>
      <c r="J334" s="14">
        <v>2.59</v>
      </c>
      <c r="K334" s="109">
        <f t="shared" si="9"/>
        <v>1.5539999999999998</v>
      </c>
      <c r="L334" s="115"/>
    </row>
    <row r="335" spans="1:12" ht="24" customHeight="1">
      <c r="A335" s="114"/>
      <c r="B335" s="107">
        <f>'Tax Invoice'!D331</f>
        <v>15</v>
      </c>
      <c r="C335" s="10" t="s">
        <v>65</v>
      </c>
      <c r="D335" s="10" t="s">
        <v>65</v>
      </c>
      <c r="E335" s="118" t="s">
        <v>23</v>
      </c>
      <c r="F335" s="133"/>
      <c r="G335" s="134"/>
      <c r="H335" s="11" t="s">
        <v>869</v>
      </c>
      <c r="I335" s="14">
        <f t="shared" si="8"/>
        <v>0.80400000000000005</v>
      </c>
      <c r="J335" s="14">
        <v>2.68</v>
      </c>
      <c r="K335" s="109">
        <f t="shared" si="9"/>
        <v>12.06</v>
      </c>
      <c r="L335" s="115"/>
    </row>
    <row r="336" spans="1:12" ht="24" customHeight="1">
      <c r="A336" s="114"/>
      <c r="B336" s="107">
        <f>'Tax Invoice'!D332</f>
        <v>15</v>
      </c>
      <c r="C336" s="10" t="s">
        <v>65</v>
      </c>
      <c r="D336" s="10" t="s">
        <v>65</v>
      </c>
      <c r="E336" s="118" t="s">
        <v>651</v>
      </c>
      <c r="F336" s="133"/>
      <c r="G336" s="134"/>
      <c r="H336" s="11" t="s">
        <v>869</v>
      </c>
      <c r="I336" s="14">
        <f t="shared" si="8"/>
        <v>0.80400000000000005</v>
      </c>
      <c r="J336" s="14">
        <v>2.68</v>
      </c>
      <c r="K336" s="109">
        <f t="shared" si="9"/>
        <v>12.06</v>
      </c>
      <c r="L336" s="115"/>
    </row>
    <row r="337" spans="1:12" ht="24" customHeight="1">
      <c r="A337" s="114"/>
      <c r="B337" s="107">
        <f>'Tax Invoice'!D333</f>
        <v>20</v>
      </c>
      <c r="C337" s="10" t="s">
        <v>65</v>
      </c>
      <c r="D337" s="10" t="s">
        <v>65</v>
      </c>
      <c r="E337" s="118" t="s">
        <v>25</v>
      </c>
      <c r="F337" s="133"/>
      <c r="G337" s="134"/>
      <c r="H337" s="11" t="s">
        <v>869</v>
      </c>
      <c r="I337" s="14">
        <f t="shared" si="8"/>
        <v>0.80400000000000005</v>
      </c>
      <c r="J337" s="14">
        <v>2.68</v>
      </c>
      <c r="K337" s="109">
        <f t="shared" si="9"/>
        <v>16.080000000000002</v>
      </c>
      <c r="L337" s="115"/>
    </row>
    <row r="338" spans="1:12" ht="24" customHeight="1">
      <c r="A338" s="114"/>
      <c r="B338" s="107">
        <f>'Tax Invoice'!D334</f>
        <v>20</v>
      </c>
      <c r="C338" s="10" t="s">
        <v>65</v>
      </c>
      <c r="D338" s="10" t="s">
        <v>65</v>
      </c>
      <c r="E338" s="118" t="s">
        <v>67</v>
      </c>
      <c r="F338" s="133"/>
      <c r="G338" s="134"/>
      <c r="H338" s="11" t="s">
        <v>869</v>
      </c>
      <c r="I338" s="14">
        <f t="shared" si="8"/>
        <v>0.80400000000000005</v>
      </c>
      <c r="J338" s="14">
        <v>2.68</v>
      </c>
      <c r="K338" s="109">
        <f t="shared" si="9"/>
        <v>16.080000000000002</v>
      </c>
      <c r="L338" s="115"/>
    </row>
    <row r="339" spans="1:12" ht="24" customHeight="1">
      <c r="A339" s="114"/>
      <c r="B339" s="107">
        <f>'Tax Invoice'!D335</f>
        <v>20</v>
      </c>
      <c r="C339" s="10" t="s">
        <v>65</v>
      </c>
      <c r="D339" s="10" t="s">
        <v>65</v>
      </c>
      <c r="E339" s="118" t="s">
        <v>26</v>
      </c>
      <c r="F339" s="133"/>
      <c r="G339" s="134"/>
      <c r="H339" s="11" t="s">
        <v>869</v>
      </c>
      <c r="I339" s="14">
        <f t="shared" si="8"/>
        <v>0.80400000000000005</v>
      </c>
      <c r="J339" s="14">
        <v>2.68</v>
      </c>
      <c r="K339" s="109">
        <f t="shared" si="9"/>
        <v>16.080000000000002</v>
      </c>
      <c r="L339" s="115"/>
    </row>
    <row r="340" spans="1:12" ht="24" customHeight="1">
      <c r="A340" s="114"/>
      <c r="B340" s="107">
        <f>'Tax Invoice'!D336</f>
        <v>12</v>
      </c>
      <c r="C340" s="10" t="s">
        <v>65</v>
      </c>
      <c r="D340" s="10" t="s">
        <v>65</v>
      </c>
      <c r="E340" s="118" t="s">
        <v>27</v>
      </c>
      <c r="F340" s="133"/>
      <c r="G340" s="134"/>
      <c r="H340" s="11" t="s">
        <v>869</v>
      </c>
      <c r="I340" s="14">
        <f t="shared" si="8"/>
        <v>0.80400000000000005</v>
      </c>
      <c r="J340" s="14">
        <v>2.68</v>
      </c>
      <c r="K340" s="109">
        <f t="shared" si="9"/>
        <v>9.6479999999999997</v>
      </c>
      <c r="L340" s="115"/>
    </row>
    <row r="341" spans="1:12" ht="24" customHeight="1">
      <c r="A341" s="114"/>
      <c r="B341" s="107">
        <f>'Tax Invoice'!D337</f>
        <v>8</v>
      </c>
      <c r="C341" s="10" t="s">
        <v>870</v>
      </c>
      <c r="D341" s="10" t="s">
        <v>870</v>
      </c>
      <c r="E341" s="118" t="s">
        <v>23</v>
      </c>
      <c r="F341" s="133"/>
      <c r="G341" s="134"/>
      <c r="H341" s="11" t="s">
        <v>871</v>
      </c>
      <c r="I341" s="14">
        <f t="shared" si="8"/>
        <v>0.85499999999999998</v>
      </c>
      <c r="J341" s="14">
        <v>2.85</v>
      </c>
      <c r="K341" s="109">
        <f t="shared" si="9"/>
        <v>6.84</v>
      </c>
      <c r="L341" s="115"/>
    </row>
    <row r="342" spans="1:12" ht="24" customHeight="1">
      <c r="A342" s="114"/>
      <c r="B342" s="107">
        <f>'Tax Invoice'!D338</f>
        <v>8</v>
      </c>
      <c r="C342" s="10" t="s">
        <v>870</v>
      </c>
      <c r="D342" s="10" t="s">
        <v>870</v>
      </c>
      <c r="E342" s="118" t="s">
        <v>651</v>
      </c>
      <c r="F342" s="133"/>
      <c r="G342" s="134"/>
      <c r="H342" s="11" t="s">
        <v>871</v>
      </c>
      <c r="I342" s="14">
        <f t="shared" ref="I342:I405" si="10">J342*$N$1</f>
        <v>0.85499999999999998</v>
      </c>
      <c r="J342" s="14">
        <v>2.85</v>
      </c>
      <c r="K342" s="109">
        <f t="shared" ref="K342:K405" si="11">I342*B342</f>
        <v>6.84</v>
      </c>
      <c r="L342" s="115"/>
    </row>
    <row r="343" spans="1:12" ht="24" customHeight="1">
      <c r="A343" s="114"/>
      <c r="B343" s="107">
        <f>'Tax Invoice'!D339</f>
        <v>5</v>
      </c>
      <c r="C343" s="10" t="s">
        <v>870</v>
      </c>
      <c r="D343" s="10" t="s">
        <v>870</v>
      </c>
      <c r="E343" s="118" t="s">
        <v>25</v>
      </c>
      <c r="F343" s="133"/>
      <c r="G343" s="134"/>
      <c r="H343" s="11" t="s">
        <v>871</v>
      </c>
      <c r="I343" s="14">
        <f t="shared" si="10"/>
        <v>0.85499999999999998</v>
      </c>
      <c r="J343" s="14">
        <v>2.85</v>
      </c>
      <c r="K343" s="109">
        <f t="shared" si="11"/>
        <v>4.2750000000000004</v>
      </c>
      <c r="L343" s="115"/>
    </row>
    <row r="344" spans="1:12" ht="24" customHeight="1">
      <c r="A344" s="114"/>
      <c r="B344" s="107">
        <f>'Tax Invoice'!D340</f>
        <v>30</v>
      </c>
      <c r="C344" s="10" t="s">
        <v>872</v>
      </c>
      <c r="D344" s="10" t="s">
        <v>872</v>
      </c>
      <c r="E344" s="118" t="s">
        <v>23</v>
      </c>
      <c r="F344" s="133"/>
      <c r="G344" s="134"/>
      <c r="H344" s="11" t="s">
        <v>873</v>
      </c>
      <c r="I344" s="14">
        <f t="shared" si="10"/>
        <v>1.056</v>
      </c>
      <c r="J344" s="14">
        <v>3.52</v>
      </c>
      <c r="K344" s="109">
        <f t="shared" si="11"/>
        <v>31.68</v>
      </c>
      <c r="L344" s="115"/>
    </row>
    <row r="345" spans="1:12" ht="24" customHeight="1">
      <c r="A345" s="114"/>
      <c r="B345" s="107">
        <f>'Tax Invoice'!D341</f>
        <v>40</v>
      </c>
      <c r="C345" s="10" t="s">
        <v>872</v>
      </c>
      <c r="D345" s="10" t="s">
        <v>872</v>
      </c>
      <c r="E345" s="118" t="s">
        <v>651</v>
      </c>
      <c r="F345" s="133"/>
      <c r="G345" s="134"/>
      <c r="H345" s="11" t="s">
        <v>873</v>
      </c>
      <c r="I345" s="14">
        <f t="shared" si="10"/>
        <v>1.056</v>
      </c>
      <c r="J345" s="14">
        <v>3.52</v>
      </c>
      <c r="K345" s="109">
        <f t="shared" si="11"/>
        <v>42.24</v>
      </c>
      <c r="L345" s="115"/>
    </row>
    <row r="346" spans="1:12" ht="24" customHeight="1">
      <c r="A346" s="114"/>
      <c r="B346" s="107">
        <f>'Tax Invoice'!D342</f>
        <v>20</v>
      </c>
      <c r="C346" s="10" t="s">
        <v>872</v>
      </c>
      <c r="D346" s="10" t="s">
        <v>872</v>
      </c>
      <c r="E346" s="118" t="s">
        <v>25</v>
      </c>
      <c r="F346" s="133"/>
      <c r="G346" s="134"/>
      <c r="H346" s="11" t="s">
        <v>873</v>
      </c>
      <c r="I346" s="14">
        <f t="shared" si="10"/>
        <v>1.056</v>
      </c>
      <c r="J346" s="14">
        <v>3.52</v>
      </c>
      <c r="K346" s="109">
        <f t="shared" si="11"/>
        <v>21.12</v>
      </c>
      <c r="L346" s="115"/>
    </row>
    <row r="347" spans="1:12" ht="12.75" customHeight="1">
      <c r="A347" s="114"/>
      <c r="B347" s="107">
        <f>'Tax Invoice'!D343</f>
        <v>3</v>
      </c>
      <c r="C347" s="10" t="s">
        <v>874</v>
      </c>
      <c r="D347" s="10" t="s">
        <v>874</v>
      </c>
      <c r="E347" s="118" t="s">
        <v>67</v>
      </c>
      <c r="F347" s="133" t="s">
        <v>273</v>
      </c>
      <c r="G347" s="134"/>
      <c r="H347" s="11" t="s">
        <v>875</v>
      </c>
      <c r="I347" s="14">
        <f t="shared" si="10"/>
        <v>1.0049999999999999</v>
      </c>
      <c r="J347" s="14">
        <v>3.35</v>
      </c>
      <c r="K347" s="109">
        <f t="shared" si="11"/>
        <v>3.0149999999999997</v>
      </c>
      <c r="L347" s="115"/>
    </row>
    <row r="348" spans="1:12" ht="12.75" customHeight="1">
      <c r="A348" s="114"/>
      <c r="B348" s="107">
        <f>'Tax Invoice'!D344</f>
        <v>4</v>
      </c>
      <c r="C348" s="10" t="s">
        <v>68</v>
      </c>
      <c r="D348" s="10" t="s">
        <v>68</v>
      </c>
      <c r="E348" s="118" t="s">
        <v>23</v>
      </c>
      <c r="F348" s="133" t="s">
        <v>271</v>
      </c>
      <c r="G348" s="134"/>
      <c r="H348" s="11" t="s">
        <v>876</v>
      </c>
      <c r="I348" s="14">
        <f t="shared" si="10"/>
        <v>0.98099999999999998</v>
      </c>
      <c r="J348" s="14">
        <v>3.27</v>
      </c>
      <c r="K348" s="109">
        <f t="shared" si="11"/>
        <v>3.9239999999999999</v>
      </c>
      <c r="L348" s="115"/>
    </row>
    <row r="349" spans="1:12" ht="12.75" customHeight="1">
      <c r="A349" s="114"/>
      <c r="B349" s="107">
        <f>'Tax Invoice'!D345</f>
        <v>6</v>
      </c>
      <c r="C349" s="10" t="s">
        <v>68</v>
      </c>
      <c r="D349" s="10" t="s">
        <v>68</v>
      </c>
      <c r="E349" s="118" t="s">
        <v>651</v>
      </c>
      <c r="F349" s="133" t="s">
        <v>271</v>
      </c>
      <c r="G349" s="134"/>
      <c r="H349" s="11" t="s">
        <v>876</v>
      </c>
      <c r="I349" s="14">
        <f t="shared" si="10"/>
        <v>0.98099999999999998</v>
      </c>
      <c r="J349" s="14">
        <v>3.27</v>
      </c>
      <c r="K349" s="109">
        <f t="shared" si="11"/>
        <v>5.8860000000000001</v>
      </c>
      <c r="L349" s="115"/>
    </row>
    <row r="350" spans="1:12" ht="12.75" customHeight="1">
      <c r="A350" s="114"/>
      <c r="B350" s="107">
        <f>'Tax Invoice'!D346</f>
        <v>8</v>
      </c>
      <c r="C350" s="10" t="s">
        <v>68</v>
      </c>
      <c r="D350" s="10" t="s">
        <v>68</v>
      </c>
      <c r="E350" s="118" t="s">
        <v>651</v>
      </c>
      <c r="F350" s="133" t="s">
        <v>272</v>
      </c>
      <c r="G350" s="134"/>
      <c r="H350" s="11" t="s">
        <v>876</v>
      </c>
      <c r="I350" s="14">
        <f t="shared" si="10"/>
        <v>0.98099999999999998</v>
      </c>
      <c r="J350" s="14">
        <v>3.27</v>
      </c>
      <c r="K350" s="109">
        <f t="shared" si="11"/>
        <v>7.8479999999999999</v>
      </c>
      <c r="L350" s="115"/>
    </row>
    <row r="351" spans="1:12" ht="12.75" customHeight="1">
      <c r="A351" s="114"/>
      <c r="B351" s="107">
        <f>'Tax Invoice'!D347</f>
        <v>8</v>
      </c>
      <c r="C351" s="10" t="s">
        <v>68</v>
      </c>
      <c r="D351" s="10" t="s">
        <v>68</v>
      </c>
      <c r="E351" s="118" t="s">
        <v>25</v>
      </c>
      <c r="F351" s="133" t="s">
        <v>273</v>
      </c>
      <c r="G351" s="134"/>
      <c r="H351" s="11" t="s">
        <v>876</v>
      </c>
      <c r="I351" s="14">
        <f t="shared" si="10"/>
        <v>0.98099999999999998</v>
      </c>
      <c r="J351" s="14">
        <v>3.27</v>
      </c>
      <c r="K351" s="109">
        <f t="shared" si="11"/>
        <v>7.8479999999999999</v>
      </c>
      <c r="L351" s="115"/>
    </row>
    <row r="352" spans="1:12" ht="12.75" customHeight="1">
      <c r="A352" s="114"/>
      <c r="B352" s="107">
        <f>'Tax Invoice'!D348</f>
        <v>4</v>
      </c>
      <c r="C352" s="10" t="s">
        <v>68</v>
      </c>
      <c r="D352" s="10" t="s">
        <v>68</v>
      </c>
      <c r="E352" s="118" t="s">
        <v>25</v>
      </c>
      <c r="F352" s="133" t="s">
        <v>673</v>
      </c>
      <c r="G352" s="134"/>
      <c r="H352" s="11" t="s">
        <v>876</v>
      </c>
      <c r="I352" s="14">
        <f t="shared" si="10"/>
        <v>0.98099999999999998</v>
      </c>
      <c r="J352" s="14">
        <v>3.27</v>
      </c>
      <c r="K352" s="109">
        <f t="shared" si="11"/>
        <v>3.9239999999999999</v>
      </c>
      <c r="L352" s="115"/>
    </row>
    <row r="353" spans="1:12" ht="12.75" customHeight="1">
      <c r="A353" s="114"/>
      <c r="B353" s="107">
        <f>'Tax Invoice'!D349</f>
        <v>4</v>
      </c>
      <c r="C353" s="10" t="s">
        <v>68</v>
      </c>
      <c r="D353" s="10" t="s">
        <v>68</v>
      </c>
      <c r="E353" s="118" t="s">
        <v>25</v>
      </c>
      <c r="F353" s="133" t="s">
        <v>271</v>
      </c>
      <c r="G353" s="134"/>
      <c r="H353" s="11" t="s">
        <v>876</v>
      </c>
      <c r="I353" s="14">
        <f t="shared" si="10"/>
        <v>0.98099999999999998</v>
      </c>
      <c r="J353" s="14">
        <v>3.27</v>
      </c>
      <c r="K353" s="109">
        <f t="shared" si="11"/>
        <v>3.9239999999999999</v>
      </c>
      <c r="L353" s="115"/>
    </row>
    <row r="354" spans="1:12" ht="12.75" customHeight="1">
      <c r="A354" s="114"/>
      <c r="B354" s="107">
        <f>'Tax Invoice'!D350</f>
        <v>8</v>
      </c>
      <c r="C354" s="10" t="s">
        <v>68</v>
      </c>
      <c r="D354" s="10" t="s">
        <v>68</v>
      </c>
      <c r="E354" s="118" t="s">
        <v>26</v>
      </c>
      <c r="F354" s="133" t="s">
        <v>273</v>
      </c>
      <c r="G354" s="134"/>
      <c r="H354" s="11" t="s">
        <v>876</v>
      </c>
      <c r="I354" s="14">
        <f t="shared" si="10"/>
        <v>0.98099999999999998</v>
      </c>
      <c r="J354" s="14">
        <v>3.27</v>
      </c>
      <c r="K354" s="109">
        <f t="shared" si="11"/>
        <v>7.8479999999999999</v>
      </c>
      <c r="L354" s="115"/>
    </row>
    <row r="355" spans="1:12" ht="12.75" customHeight="1">
      <c r="A355" s="114"/>
      <c r="B355" s="107">
        <f>'Tax Invoice'!D351</f>
        <v>4</v>
      </c>
      <c r="C355" s="10" t="s">
        <v>68</v>
      </c>
      <c r="D355" s="10" t="s">
        <v>68</v>
      </c>
      <c r="E355" s="118" t="s">
        <v>26</v>
      </c>
      <c r="F355" s="133" t="s">
        <v>673</v>
      </c>
      <c r="G355" s="134"/>
      <c r="H355" s="11" t="s">
        <v>876</v>
      </c>
      <c r="I355" s="14">
        <f t="shared" si="10"/>
        <v>0.98099999999999998</v>
      </c>
      <c r="J355" s="14">
        <v>3.27</v>
      </c>
      <c r="K355" s="109">
        <f t="shared" si="11"/>
        <v>3.9239999999999999</v>
      </c>
      <c r="L355" s="115"/>
    </row>
    <row r="356" spans="1:12" ht="12.75" customHeight="1">
      <c r="A356" s="114"/>
      <c r="B356" s="107">
        <f>'Tax Invoice'!D352</f>
        <v>6</v>
      </c>
      <c r="C356" s="10" t="s">
        <v>68</v>
      </c>
      <c r="D356" s="10" t="s">
        <v>68</v>
      </c>
      <c r="E356" s="118" t="s">
        <v>26</v>
      </c>
      <c r="F356" s="133" t="s">
        <v>271</v>
      </c>
      <c r="G356" s="134"/>
      <c r="H356" s="11" t="s">
        <v>876</v>
      </c>
      <c r="I356" s="14">
        <f t="shared" si="10"/>
        <v>0.98099999999999998</v>
      </c>
      <c r="J356" s="14">
        <v>3.27</v>
      </c>
      <c r="K356" s="109">
        <f t="shared" si="11"/>
        <v>5.8860000000000001</v>
      </c>
      <c r="L356" s="115"/>
    </row>
    <row r="357" spans="1:12" ht="12.75" customHeight="1">
      <c r="A357" s="114"/>
      <c r="B357" s="107">
        <f>'Tax Invoice'!D353</f>
        <v>4</v>
      </c>
      <c r="C357" s="10" t="s">
        <v>68</v>
      </c>
      <c r="D357" s="10" t="s">
        <v>68</v>
      </c>
      <c r="E357" s="118" t="s">
        <v>27</v>
      </c>
      <c r="F357" s="133" t="s">
        <v>673</v>
      </c>
      <c r="G357" s="134"/>
      <c r="H357" s="11" t="s">
        <v>876</v>
      </c>
      <c r="I357" s="14">
        <f t="shared" si="10"/>
        <v>0.98099999999999998</v>
      </c>
      <c r="J357" s="14">
        <v>3.27</v>
      </c>
      <c r="K357" s="109">
        <f t="shared" si="11"/>
        <v>3.9239999999999999</v>
      </c>
      <c r="L357" s="115"/>
    </row>
    <row r="358" spans="1:12" ht="12.75" customHeight="1">
      <c r="A358" s="114"/>
      <c r="B358" s="107">
        <f>'Tax Invoice'!D354</f>
        <v>6</v>
      </c>
      <c r="C358" s="10" t="s">
        <v>68</v>
      </c>
      <c r="D358" s="10" t="s">
        <v>68</v>
      </c>
      <c r="E358" s="118" t="s">
        <v>27</v>
      </c>
      <c r="F358" s="133" t="s">
        <v>271</v>
      </c>
      <c r="G358" s="134"/>
      <c r="H358" s="11" t="s">
        <v>876</v>
      </c>
      <c r="I358" s="14">
        <f t="shared" si="10"/>
        <v>0.98099999999999998</v>
      </c>
      <c r="J358" s="14">
        <v>3.27</v>
      </c>
      <c r="K358" s="109">
        <f t="shared" si="11"/>
        <v>5.8860000000000001</v>
      </c>
      <c r="L358" s="115"/>
    </row>
    <row r="359" spans="1:12" ht="12.75" customHeight="1">
      <c r="A359" s="114"/>
      <c r="B359" s="107">
        <f>'Tax Invoice'!D355</f>
        <v>15</v>
      </c>
      <c r="C359" s="10" t="s">
        <v>473</v>
      </c>
      <c r="D359" s="10" t="s">
        <v>473</v>
      </c>
      <c r="E359" s="118" t="s">
        <v>23</v>
      </c>
      <c r="F359" s="133" t="s">
        <v>736</v>
      </c>
      <c r="G359" s="134"/>
      <c r="H359" s="11" t="s">
        <v>475</v>
      </c>
      <c r="I359" s="14">
        <f t="shared" si="10"/>
        <v>1.131</v>
      </c>
      <c r="J359" s="14">
        <v>3.77</v>
      </c>
      <c r="K359" s="109">
        <f t="shared" si="11"/>
        <v>16.965</v>
      </c>
      <c r="L359" s="115"/>
    </row>
    <row r="360" spans="1:12" ht="12.75" customHeight="1">
      <c r="A360" s="114"/>
      <c r="B360" s="107">
        <f>'Tax Invoice'!D356</f>
        <v>30</v>
      </c>
      <c r="C360" s="10" t="s">
        <v>473</v>
      </c>
      <c r="D360" s="10" t="s">
        <v>473</v>
      </c>
      <c r="E360" s="118" t="s">
        <v>651</v>
      </c>
      <c r="F360" s="133" t="s">
        <v>273</v>
      </c>
      <c r="G360" s="134"/>
      <c r="H360" s="11" t="s">
        <v>475</v>
      </c>
      <c r="I360" s="14">
        <f t="shared" si="10"/>
        <v>1.131</v>
      </c>
      <c r="J360" s="14">
        <v>3.77</v>
      </c>
      <c r="K360" s="109">
        <f t="shared" si="11"/>
        <v>33.93</v>
      </c>
      <c r="L360" s="115"/>
    </row>
    <row r="361" spans="1:12" ht="12.75" customHeight="1">
      <c r="A361" s="114"/>
      <c r="B361" s="107">
        <f>'Tax Invoice'!D357</f>
        <v>10</v>
      </c>
      <c r="C361" s="10" t="s">
        <v>473</v>
      </c>
      <c r="D361" s="10" t="s">
        <v>473</v>
      </c>
      <c r="E361" s="118" t="s">
        <v>651</v>
      </c>
      <c r="F361" s="133" t="s">
        <v>673</v>
      </c>
      <c r="G361" s="134"/>
      <c r="H361" s="11" t="s">
        <v>475</v>
      </c>
      <c r="I361" s="14">
        <f t="shared" si="10"/>
        <v>1.131</v>
      </c>
      <c r="J361" s="14">
        <v>3.77</v>
      </c>
      <c r="K361" s="109">
        <f t="shared" si="11"/>
        <v>11.31</v>
      </c>
      <c r="L361" s="115"/>
    </row>
    <row r="362" spans="1:12" ht="12.75" customHeight="1">
      <c r="A362" s="114"/>
      <c r="B362" s="107">
        <f>'Tax Invoice'!D358</f>
        <v>8</v>
      </c>
      <c r="C362" s="10" t="s">
        <v>473</v>
      </c>
      <c r="D362" s="10" t="s">
        <v>473</v>
      </c>
      <c r="E362" s="118" t="s">
        <v>651</v>
      </c>
      <c r="F362" s="133" t="s">
        <v>271</v>
      </c>
      <c r="G362" s="134"/>
      <c r="H362" s="11" t="s">
        <v>475</v>
      </c>
      <c r="I362" s="14">
        <f t="shared" si="10"/>
        <v>1.131</v>
      </c>
      <c r="J362" s="14">
        <v>3.77</v>
      </c>
      <c r="K362" s="109">
        <f t="shared" si="11"/>
        <v>9.048</v>
      </c>
      <c r="L362" s="115"/>
    </row>
    <row r="363" spans="1:12" ht="12.75" customHeight="1">
      <c r="A363" s="114"/>
      <c r="B363" s="107">
        <f>'Tax Invoice'!D359</f>
        <v>15</v>
      </c>
      <c r="C363" s="10" t="s">
        <v>473</v>
      </c>
      <c r="D363" s="10" t="s">
        <v>473</v>
      </c>
      <c r="E363" s="118" t="s">
        <v>651</v>
      </c>
      <c r="F363" s="133" t="s">
        <v>736</v>
      </c>
      <c r="G363" s="134"/>
      <c r="H363" s="11" t="s">
        <v>475</v>
      </c>
      <c r="I363" s="14">
        <f t="shared" si="10"/>
        <v>1.131</v>
      </c>
      <c r="J363" s="14">
        <v>3.77</v>
      </c>
      <c r="K363" s="109">
        <f t="shared" si="11"/>
        <v>16.965</v>
      </c>
      <c r="L363" s="115"/>
    </row>
    <row r="364" spans="1:12" ht="12.75" customHeight="1">
      <c r="A364" s="114"/>
      <c r="B364" s="107">
        <f>'Tax Invoice'!D360</f>
        <v>10</v>
      </c>
      <c r="C364" s="10" t="s">
        <v>473</v>
      </c>
      <c r="D364" s="10" t="s">
        <v>473</v>
      </c>
      <c r="E364" s="118" t="s">
        <v>25</v>
      </c>
      <c r="F364" s="133" t="s">
        <v>673</v>
      </c>
      <c r="G364" s="134"/>
      <c r="H364" s="11" t="s">
        <v>475</v>
      </c>
      <c r="I364" s="14">
        <f t="shared" si="10"/>
        <v>1.131</v>
      </c>
      <c r="J364" s="14">
        <v>3.77</v>
      </c>
      <c r="K364" s="109">
        <f t="shared" si="11"/>
        <v>11.31</v>
      </c>
      <c r="L364" s="115"/>
    </row>
    <row r="365" spans="1:12" ht="12.75" customHeight="1">
      <c r="A365" s="114"/>
      <c r="B365" s="107">
        <f>'Tax Invoice'!D361</f>
        <v>10</v>
      </c>
      <c r="C365" s="10" t="s">
        <v>473</v>
      </c>
      <c r="D365" s="10" t="s">
        <v>473</v>
      </c>
      <c r="E365" s="118" t="s">
        <v>25</v>
      </c>
      <c r="F365" s="133" t="s">
        <v>271</v>
      </c>
      <c r="G365" s="134"/>
      <c r="H365" s="11" t="s">
        <v>475</v>
      </c>
      <c r="I365" s="14">
        <f t="shared" si="10"/>
        <v>1.131</v>
      </c>
      <c r="J365" s="14">
        <v>3.77</v>
      </c>
      <c r="K365" s="109">
        <f t="shared" si="11"/>
        <v>11.31</v>
      </c>
      <c r="L365" s="115"/>
    </row>
    <row r="366" spans="1:12" ht="12.75" customHeight="1">
      <c r="A366" s="114"/>
      <c r="B366" s="107">
        <f>'Tax Invoice'!D362</f>
        <v>20</v>
      </c>
      <c r="C366" s="10" t="s">
        <v>473</v>
      </c>
      <c r="D366" s="10" t="s">
        <v>473</v>
      </c>
      <c r="E366" s="118" t="s">
        <v>25</v>
      </c>
      <c r="F366" s="133" t="s">
        <v>736</v>
      </c>
      <c r="G366" s="134"/>
      <c r="H366" s="11" t="s">
        <v>475</v>
      </c>
      <c r="I366" s="14">
        <f t="shared" si="10"/>
        <v>1.131</v>
      </c>
      <c r="J366" s="14">
        <v>3.77</v>
      </c>
      <c r="K366" s="109">
        <f t="shared" si="11"/>
        <v>22.62</v>
      </c>
      <c r="L366" s="115"/>
    </row>
    <row r="367" spans="1:12" ht="12.75" customHeight="1">
      <c r="A367" s="114"/>
      <c r="B367" s="107">
        <f>'Tax Invoice'!D363</f>
        <v>15</v>
      </c>
      <c r="C367" s="10" t="s">
        <v>473</v>
      </c>
      <c r="D367" s="10" t="s">
        <v>473</v>
      </c>
      <c r="E367" s="118" t="s">
        <v>67</v>
      </c>
      <c r="F367" s="133" t="s">
        <v>273</v>
      </c>
      <c r="G367" s="134"/>
      <c r="H367" s="11" t="s">
        <v>475</v>
      </c>
      <c r="I367" s="14">
        <f t="shared" si="10"/>
        <v>1.131</v>
      </c>
      <c r="J367" s="14">
        <v>3.77</v>
      </c>
      <c r="K367" s="109">
        <f t="shared" si="11"/>
        <v>16.965</v>
      </c>
      <c r="L367" s="115"/>
    </row>
    <row r="368" spans="1:12" ht="12.75" customHeight="1">
      <c r="A368" s="114"/>
      <c r="B368" s="107">
        <f>'Tax Invoice'!D364</f>
        <v>8</v>
      </c>
      <c r="C368" s="10" t="s">
        <v>473</v>
      </c>
      <c r="D368" s="10" t="s">
        <v>473</v>
      </c>
      <c r="E368" s="118" t="s">
        <v>67</v>
      </c>
      <c r="F368" s="133" t="s">
        <v>673</v>
      </c>
      <c r="G368" s="134"/>
      <c r="H368" s="11" t="s">
        <v>475</v>
      </c>
      <c r="I368" s="14">
        <f t="shared" si="10"/>
        <v>1.131</v>
      </c>
      <c r="J368" s="14">
        <v>3.77</v>
      </c>
      <c r="K368" s="109">
        <f t="shared" si="11"/>
        <v>9.048</v>
      </c>
      <c r="L368" s="115"/>
    </row>
    <row r="369" spans="1:12" ht="12.75" customHeight="1">
      <c r="A369" s="114"/>
      <c r="B369" s="107">
        <f>'Tax Invoice'!D365</f>
        <v>5</v>
      </c>
      <c r="C369" s="10" t="s">
        <v>473</v>
      </c>
      <c r="D369" s="10" t="s">
        <v>473</v>
      </c>
      <c r="E369" s="118" t="s">
        <v>67</v>
      </c>
      <c r="F369" s="133" t="s">
        <v>271</v>
      </c>
      <c r="G369" s="134"/>
      <c r="H369" s="11" t="s">
        <v>475</v>
      </c>
      <c r="I369" s="14">
        <f t="shared" si="10"/>
        <v>1.131</v>
      </c>
      <c r="J369" s="14">
        <v>3.77</v>
      </c>
      <c r="K369" s="109">
        <f t="shared" si="11"/>
        <v>5.6550000000000002</v>
      </c>
      <c r="L369" s="115"/>
    </row>
    <row r="370" spans="1:12" ht="12.75" customHeight="1">
      <c r="A370" s="114"/>
      <c r="B370" s="107">
        <f>'Tax Invoice'!D366</f>
        <v>15</v>
      </c>
      <c r="C370" s="10" t="s">
        <v>473</v>
      </c>
      <c r="D370" s="10" t="s">
        <v>473</v>
      </c>
      <c r="E370" s="118" t="s">
        <v>67</v>
      </c>
      <c r="F370" s="133" t="s">
        <v>736</v>
      </c>
      <c r="G370" s="134"/>
      <c r="H370" s="11" t="s">
        <v>475</v>
      </c>
      <c r="I370" s="14">
        <f t="shared" si="10"/>
        <v>1.131</v>
      </c>
      <c r="J370" s="14">
        <v>3.77</v>
      </c>
      <c r="K370" s="109">
        <f t="shared" si="11"/>
        <v>16.965</v>
      </c>
      <c r="L370" s="115"/>
    </row>
    <row r="371" spans="1:12" ht="12.75" customHeight="1">
      <c r="A371" s="114"/>
      <c r="B371" s="107">
        <f>'Tax Invoice'!D367</f>
        <v>8</v>
      </c>
      <c r="C371" s="10" t="s">
        <v>473</v>
      </c>
      <c r="D371" s="10" t="s">
        <v>473</v>
      </c>
      <c r="E371" s="118" t="s">
        <v>26</v>
      </c>
      <c r="F371" s="133" t="s">
        <v>673</v>
      </c>
      <c r="G371" s="134"/>
      <c r="H371" s="11" t="s">
        <v>475</v>
      </c>
      <c r="I371" s="14">
        <f t="shared" si="10"/>
        <v>1.131</v>
      </c>
      <c r="J371" s="14">
        <v>3.77</v>
      </c>
      <c r="K371" s="109">
        <f t="shared" si="11"/>
        <v>9.048</v>
      </c>
      <c r="L371" s="115"/>
    </row>
    <row r="372" spans="1:12" ht="12.75" customHeight="1">
      <c r="A372" s="114"/>
      <c r="B372" s="107">
        <f>'Tax Invoice'!D368</f>
        <v>8</v>
      </c>
      <c r="C372" s="10" t="s">
        <v>473</v>
      </c>
      <c r="D372" s="10" t="s">
        <v>473</v>
      </c>
      <c r="E372" s="118" t="s">
        <v>26</v>
      </c>
      <c r="F372" s="133" t="s">
        <v>271</v>
      </c>
      <c r="G372" s="134"/>
      <c r="H372" s="11" t="s">
        <v>475</v>
      </c>
      <c r="I372" s="14">
        <f t="shared" si="10"/>
        <v>1.131</v>
      </c>
      <c r="J372" s="14">
        <v>3.77</v>
      </c>
      <c r="K372" s="109">
        <f t="shared" si="11"/>
        <v>9.048</v>
      </c>
      <c r="L372" s="115"/>
    </row>
    <row r="373" spans="1:12" ht="12.75" customHeight="1">
      <c r="A373" s="114"/>
      <c r="B373" s="107">
        <f>'Tax Invoice'!D369</f>
        <v>20</v>
      </c>
      <c r="C373" s="10" t="s">
        <v>473</v>
      </c>
      <c r="D373" s="10" t="s">
        <v>473</v>
      </c>
      <c r="E373" s="118" t="s">
        <v>298</v>
      </c>
      <c r="F373" s="133" t="s">
        <v>273</v>
      </c>
      <c r="G373" s="134"/>
      <c r="H373" s="11" t="s">
        <v>475</v>
      </c>
      <c r="I373" s="14">
        <f t="shared" si="10"/>
        <v>1.131</v>
      </c>
      <c r="J373" s="14">
        <v>3.77</v>
      </c>
      <c r="K373" s="109">
        <f t="shared" si="11"/>
        <v>22.62</v>
      </c>
      <c r="L373" s="115"/>
    </row>
    <row r="374" spans="1:12" ht="12.75" customHeight="1">
      <c r="A374" s="114"/>
      <c r="B374" s="107">
        <f>'Tax Invoice'!D370</f>
        <v>15</v>
      </c>
      <c r="C374" s="10" t="s">
        <v>473</v>
      </c>
      <c r="D374" s="10" t="s">
        <v>473</v>
      </c>
      <c r="E374" s="118" t="s">
        <v>298</v>
      </c>
      <c r="F374" s="133" t="s">
        <v>272</v>
      </c>
      <c r="G374" s="134"/>
      <c r="H374" s="11" t="s">
        <v>475</v>
      </c>
      <c r="I374" s="14">
        <f t="shared" si="10"/>
        <v>1.131</v>
      </c>
      <c r="J374" s="14">
        <v>3.77</v>
      </c>
      <c r="K374" s="109">
        <f t="shared" si="11"/>
        <v>16.965</v>
      </c>
      <c r="L374" s="115"/>
    </row>
    <row r="375" spans="1:12" ht="12.75" customHeight="1">
      <c r="A375" s="114"/>
      <c r="B375" s="107">
        <f>'Tax Invoice'!D371</f>
        <v>30</v>
      </c>
      <c r="C375" s="10" t="s">
        <v>473</v>
      </c>
      <c r="D375" s="10" t="s">
        <v>473</v>
      </c>
      <c r="E375" s="118" t="s">
        <v>294</v>
      </c>
      <c r="F375" s="133" t="s">
        <v>273</v>
      </c>
      <c r="G375" s="134"/>
      <c r="H375" s="11" t="s">
        <v>475</v>
      </c>
      <c r="I375" s="14">
        <f t="shared" si="10"/>
        <v>1.131</v>
      </c>
      <c r="J375" s="14">
        <v>3.77</v>
      </c>
      <c r="K375" s="109">
        <f t="shared" si="11"/>
        <v>33.93</v>
      </c>
      <c r="L375" s="115"/>
    </row>
    <row r="376" spans="1:12" ht="12.75" customHeight="1">
      <c r="A376" s="114"/>
      <c r="B376" s="107">
        <f>'Tax Invoice'!D372</f>
        <v>15</v>
      </c>
      <c r="C376" s="10" t="s">
        <v>473</v>
      </c>
      <c r="D376" s="10" t="s">
        <v>473</v>
      </c>
      <c r="E376" s="118" t="s">
        <v>314</v>
      </c>
      <c r="F376" s="133" t="s">
        <v>273</v>
      </c>
      <c r="G376" s="134"/>
      <c r="H376" s="11" t="s">
        <v>475</v>
      </c>
      <c r="I376" s="14">
        <f t="shared" si="10"/>
        <v>1.131</v>
      </c>
      <c r="J376" s="14">
        <v>3.77</v>
      </c>
      <c r="K376" s="109">
        <f t="shared" si="11"/>
        <v>16.965</v>
      </c>
      <c r="L376" s="115"/>
    </row>
    <row r="377" spans="1:12" ht="24" customHeight="1">
      <c r="A377" s="114"/>
      <c r="B377" s="107">
        <f>'Tax Invoice'!D373</f>
        <v>2</v>
      </c>
      <c r="C377" s="10" t="s">
        <v>877</v>
      </c>
      <c r="D377" s="10" t="s">
        <v>978</v>
      </c>
      <c r="E377" s="118" t="s">
        <v>26</v>
      </c>
      <c r="F377" s="133"/>
      <c r="G377" s="134"/>
      <c r="H377" s="11" t="s">
        <v>878</v>
      </c>
      <c r="I377" s="14">
        <f t="shared" si="10"/>
        <v>3.5069999999999997</v>
      </c>
      <c r="J377" s="14">
        <v>11.69</v>
      </c>
      <c r="K377" s="109">
        <f t="shared" si="11"/>
        <v>7.0139999999999993</v>
      </c>
      <c r="L377" s="115"/>
    </row>
    <row r="378" spans="1:12" ht="36" customHeight="1">
      <c r="A378" s="114"/>
      <c r="B378" s="107">
        <f>'Tax Invoice'!D374</f>
        <v>3</v>
      </c>
      <c r="C378" s="10" t="s">
        <v>879</v>
      </c>
      <c r="D378" s="10" t="s">
        <v>979</v>
      </c>
      <c r="E378" s="118" t="s">
        <v>25</v>
      </c>
      <c r="F378" s="133"/>
      <c r="G378" s="134"/>
      <c r="H378" s="11" t="s">
        <v>880</v>
      </c>
      <c r="I378" s="14">
        <f t="shared" si="10"/>
        <v>3.7349999999999994</v>
      </c>
      <c r="J378" s="14">
        <v>12.45</v>
      </c>
      <c r="K378" s="109">
        <f t="shared" si="11"/>
        <v>11.204999999999998</v>
      </c>
      <c r="L378" s="115"/>
    </row>
    <row r="379" spans="1:12" ht="36" customHeight="1">
      <c r="A379" s="114"/>
      <c r="B379" s="107">
        <f>'Tax Invoice'!D375</f>
        <v>3</v>
      </c>
      <c r="C379" s="10" t="s">
        <v>879</v>
      </c>
      <c r="D379" s="10" t="s">
        <v>980</v>
      </c>
      <c r="E379" s="118" t="s">
        <v>26</v>
      </c>
      <c r="F379" s="133"/>
      <c r="G379" s="134"/>
      <c r="H379" s="11" t="s">
        <v>880</v>
      </c>
      <c r="I379" s="14">
        <f t="shared" si="10"/>
        <v>3.9869999999999997</v>
      </c>
      <c r="J379" s="14">
        <v>13.29</v>
      </c>
      <c r="K379" s="109">
        <f t="shared" si="11"/>
        <v>11.960999999999999</v>
      </c>
      <c r="L379" s="115"/>
    </row>
    <row r="380" spans="1:12" ht="36" customHeight="1">
      <c r="A380" s="114"/>
      <c r="B380" s="107">
        <f>'Tax Invoice'!D376</f>
        <v>2</v>
      </c>
      <c r="C380" s="10" t="s">
        <v>881</v>
      </c>
      <c r="D380" s="10" t="s">
        <v>981</v>
      </c>
      <c r="E380" s="118" t="s">
        <v>25</v>
      </c>
      <c r="F380" s="133"/>
      <c r="G380" s="134"/>
      <c r="H380" s="11" t="s">
        <v>882</v>
      </c>
      <c r="I380" s="14">
        <f t="shared" si="10"/>
        <v>4.0380000000000003</v>
      </c>
      <c r="J380" s="14">
        <v>13.46</v>
      </c>
      <c r="K380" s="109">
        <f t="shared" si="11"/>
        <v>8.0760000000000005</v>
      </c>
      <c r="L380" s="115"/>
    </row>
    <row r="381" spans="1:12" ht="36" customHeight="1">
      <c r="A381" s="114"/>
      <c r="B381" s="107">
        <f>'Tax Invoice'!D377</f>
        <v>2</v>
      </c>
      <c r="C381" s="10" t="s">
        <v>881</v>
      </c>
      <c r="D381" s="10" t="s">
        <v>982</v>
      </c>
      <c r="E381" s="118" t="s">
        <v>26</v>
      </c>
      <c r="F381" s="133"/>
      <c r="G381" s="134"/>
      <c r="H381" s="11" t="s">
        <v>882</v>
      </c>
      <c r="I381" s="14">
        <f t="shared" si="10"/>
        <v>4.242</v>
      </c>
      <c r="J381" s="14">
        <v>14.14</v>
      </c>
      <c r="K381" s="109">
        <f t="shared" si="11"/>
        <v>8.484</v>
      </c>
      <c r="L381" s="115"/>
    </row>
    <row r="382" spans="1:12" ht="24" customHeight="1">
      <c r="A382" s="114"/>
      <c r="B382" s="107">
        <f>'Tax Invoice'!D378</f>
        <v>4</v>
      </c>
      <c r="C382" s="10" t="s">
        <v>883</v>
      </c>
      <c r="D382" s="10" t="s">
        <v>983</v>
      </c>
      <c r="E382" s="118" t="s">
        <v>25</v>
      </c>
      <c r="F382" s="133"/>
      <c r="G382" s="134"/>
      <c r="H382" s="11" t="s">
        <v>884</v>
      </c>
      <c r="I382" s="14">
        <f t="shared" si="10"/>
        <v>1.107</v>
      </c>
      <c r="J382" s="14">
        <v>3.69</v>
      </c>
      <c r="K382" s="109">
        <f t="shared" si="11"/>
        <v>4.4279999999999999</v>
      </c>
      <c r="L382" s="115"/>
    </row>
    <row r="383" spans="1:12" ht="24" customHeight="1">
      <c r="A383" s="114"/>
      <c r="B383" s="107">
        <f>'Tax Invoice'!D379</f>
        <v>4</v>
      </c>
      <c r="C383" s="10" t="s">
        <v>883</v>
      </c>
      <c r="D383" s="10" t="s">
        <v>984</v>
      </c>
      <c r="E383" s="118" t="s">
        <v>26</v>
      </c>
      <c r="F383" s="133"/>
      <c r="G383" s="134"/>
      <c r="H383" s="11" t="s">
        <v>884</v>
      </c>
      <c r="I383" s="14">
        <f t="shared" si="10"/>
        <v>1.107</v>
      </c>
      <c r="J383" s="14">
        <v>3.69</v>
      </c>
      <c r="K383" s="109">
        <f t="shared" si="11"/>
        <v>4.4279999999999999</v>
      </c>
      <c r="L383" s="115"/>
    </row>
    <row r="384" spans="1:12" ht="36" customHeight="1">
      <c r="A384" s="114"/>
      <c r="B384" s="107">
        <f>'Tax Invoice'!D380</f>
        <v>2</v>
      </c>
      <c r="C384" s="10" t="s">
        <v>885</v>
      </c>
      <c r="D384" s="10" t="s">
        <v>985</v>
      </c>
      <c r="E384" s="118" t="s">
        <v>25</v>
      </c>
      <c r="F384" s="133" t="s">
        <v>273</v>
      </c>
      <c r="G384" s="134"/>
      <c r="H384" s="11" t="s">
        <v>886</v>
      </c>
      <c r="I384" s="14">
        <f t="shared" si="10"/>
        <v>3.9869999999999997</v>
      </c>
      <c r="J384" s="14">
        <v>13.29</v>
      </c>
      <c r="K384" s="109">
        <f t="shared" si="11"/>
        <v>7.9739999999999993</v>
      </c>
      <c r="L384" s="115"/>
    </row>
    <row r="385" spans="1:12" ht="36" customHeight="1">
      <c r="A385" s="114"/>
      <c r="B385" s="107">
        <f>'Tax Invoice'!D381</f>
        <v>2</v>
      </c>
      <c r="C385" s="10" t="s">
        <v>885</v>
      </c>
      <c r="D385" s="10" t="s">
        <v>985</v>
      </c>
      <c r="E385" s="118" t="s">
        <v>25</v>
      </c>
      <c r="F385" s="133" t="s">
        <v>272</v>
      </c>
      <c r="G385" s="134"/>
      <c r="H385" s="11" t="s">
        <v>886</v>
      </c>
      <c r="I385" s="14">
        <f t="shared" si="10"/>
        <v>3.9869999999999997</v>
      </c>
      <c r="J385" s="14">
        <v>13.29</v>
      </c>
      <c r="K385" s="109">
        <f t="shared" si="11"/>
        <v>7.9739999999999993</v>
      </c>
      <c r="L385" s="115"/>
    </row>
    <row r="386" spans="1:12" ht="36" customHeight="1">
      <c r="A386" s="114"/>
      <c r="B386" s="107">
        <f>'Tax Invoice'!D382</f>
        <v>2</v>
      </c>
      <c r="C386" s="10" t="s">
        <v>885</v>
      </c>
      <c r="D386" s="10" t="s">
        <v>985</v>
      </c>
      <c r="E386" s="118" t="s">
        <v>25</v>
      </c>
      <c r="F386" s="133" t="s">
        <v>736</v>
      </c>
      <c r="G386" s="134"/>
      <c r="H386" s="11" t="s">
        <v>886</v>
      </c>
      <c r="I386" s="14">
        <f t="shared" si="10"/>
        <v>3.9869999999999997</v>
      </c>
      <c r="J386" s="14">
        <v>13.29</v>
      </c>
      <c r="K386" s="109">
        <f t="shared" si="11"/>
        <v>7.9739999999999993</v>
      </c>
      <c r="L386" s="115"/>
    </row>
    <row r="387" spans="1:12" ht="36" customHeight="1">
      <c r="A387" s="114"/>
      <c r="B387" s="107">
        <f>'Tax Invoice'!D383</f>
        <v>2</v>
      </c>
      <c r="C387" s="10" t="s">
        <v>885</v>
      </c>
      <c r="D387" s="10" t="s">
        <v>986</v>
      </c>
      <c r="E387" s="118" t="s">
        <v>26</v>
      </c>
      <c r="F387" s="133" t="s">
        <v>273</v>
      </c>
      <c r="G387" s="134"/>
      <c r="H387" s="11" t="s">
        <v>886</v>
      </c>
      <c r="I387" s="14">
        <f t="shared" si="10"/>
        <v>4.242</v>
      </c>
      <c r="J387" s="14">
        <v>14.14</v>
      </c>
      <c r="K387" s="109">
        <f t="shared" si="11"/>
        <v>8.484</v>
      </c>
      <c r="L387" s="115"/>
    </row>
    <row r="388" spans="1:12" ht="36" customHeight="1">
      <c r="A388" s="114"/>
      <c r="B388" s="107">
        <f>'Tax Invoice'!D384</f>
        <v>2</v>
      </c>
      <c r="C388" s="10" t="s">
        <v>885</v>
      </c>
      <c r="D388" s="10" t="s">
        <v>986</v>
      </c>
      <c r="E388" s="118" t="s">
        <v>26</v>
      </c>
      <c r="F388" s="133" t="s">
        <v>272</v>
      </c>
      <c r="G388" s="134"/>
      <c r="H388" s="11" t="s">
        <v>886</v>
      </c>
      <c r="I388" s="14">
        <f t="shared" si="10"/>
        <v>4.242</v>
      </c>
      <c r="J388" s="14">
        <v>14.14</v>
      </c>
      <c r="K388" s="109">
        <f t="shared" si="11"/>
        <v>8.484</v>
      </c>
      <c r="L388" s="115"/>
    </row>
    <row r="389" spans="1:12" ht="36" customHeight="1">
      <c r="A389" s="114"/>
      <c r="B389" s="107">
        <f>'Tax Invoice'!D385</f>
        <v>2</v>
      </c>
      <c r="C389" s="10" t="s">
        <v>885</v>
      </c>
      <c r="D389" s="10" t="s">
        <v>986</v>
      </c>
      <c r="E389" s="118" t="s">
        <v>26</v>
      </c>
      <c r="F389" s="133" t="s">
        <v>736</v>
      </c>
      <c r="G389" s="134"/>
      <c r="H389" s="11" t="s">
        <v>886</v>
      </c>
      <c r="I389" s="14">
        <f t="shared" si="10"/>
        <v>4.242</v>
      </c>
      <c r="J389" s="14">
        <v>14.14</v>
      </c>
      <c r="K389" s="109">
        <f t="shared" si="11"/>
        <v>8.484</v>
      </c>
      <c r="L389" s="115"/>
    </row>
    <row r="390" spans="1:12" ht="24" customHeight="1">
      <c r="A390" s="114"/>
      <c r="B390" s="107">
        <f>'Tax Invoice'!D386</f>
        <v>4</v>
      </c>
      <c r="C390" s="10" t="s">
        <v>887</v>
      </c>
      <c r="D390" s="10" t="s">
        <v>987</v>
      </c>
      <c r="E390" s="118" t="s">
        <v>888</v>
      </c>
      <c r="F390" s="133"/>
      <c r="G390" s="134"/>
      <c r="H390" s="11" t="s">
        <v>889</v>
      </c>
      <c r="I390" s="14">
        <f t="shared" si="10"/>
        <v>2.19</v>
      </c>
      <c r="J390" s="14">
        <v>7.3</v>
      </c>
      <c r="K390" s="109">
        <f t="shared" si="11"/>
        <v>8.76</v>
      </c>
      <c r="L390" s="115"/>
    </row>
    <row r="391" spans="1:12" ht="24" customHeight="1">
      <c r="A391" s="114"/>
      <c r="B391" s="107">
        <f>'Tax Invoice'!D387</f>
        <v>2</v>
      </c>
      <c r="C391" s="10" t="s">
        <v>890</v>
      </c>
      <c r="D391" s="10" t="s">
        <v>988</v>
      </c>
      <c r="E391" s="118" t="s">
        <v>891</v>
      </c>
      <c r="F391" s="133"/>
      <c r="G391" s="134"/>
      <c r="H391" s="11" t="s">
        <v>892</v>
      </c>
      <c r="I391" s="14">
        <f t="shared" si="10"/>
        <v>2.4119999999999995</v>
      </c>
      <c r="J391" s="14">
        <v>8.0399999999999991</v>
      </c>
      <c r="K391" s="109">
        <f t="shared" si="11"/>
        <v>4.823999999999999</v>
      </c>
      <c r="L391" s="115"/>
    </row>
    <row r="392" spans="1:12" ht="24" customHeight="1">
      <c r="A392" s="114"/>
      <c r="B392" s="107">
        <f>'Tax Invoice'!D388</f>
        <v>2</v>
      </c>
      <c r="C392" s="10" t="s">
        <v>890</v>
      </c>
      <c r="D392" s="10" t="s">
        <v>989</v>
      </c>
      <c r="E392" s="118" t="s">
        <v>893</v>
      </c>
      <c r="F392" s="133"/>
      <c r="G392" s="134"/>
      <c r="H392" s="11" t="s">
        <v>892</v>
      </c>
      <c r="I392" s="14">
        <f t="shared" si="10"/>
        <v>2.4119999999999995</v>
      </c>
      <c r="J392" s="14">
        <v>8.0399999999999991</v>
      </c>
      <c r="K392" s="109">
        <f t="shared" si="11"/>
        <v>4.823999999999999</v>
      </c>
      <c r="L392" s="115"/>
    </row>
    <row r="393" spans="1:12" ht="24" customHeight="1">
      <c r="A393" s="114"/>
      <c r="B393" s="107">
        <f>'Tax Invoice'!D389</f>
        <v>2</v>
      </c>
      <c r="C393" s="10" t="s">
        <v>890</v>
      </c>
      <c r="D393" s="10" t="s">
        <v>990</v>
      </c>
      <c r="E393" s="118" t="s">
        <v>894</v>
      </c>
      <c r="F393" s="133"/>
      <c r="G393" s="134"/>
      <c r="H393" s="11" t="s">
        <v>892</v>
      </c>
      <c r="I393" s="14">
        <f t="shared" si="10"/>
        <v>2.4119999999999995</v>
      </c>
      <c r="J393" s="14">
        <v>8.0399999999999991</v>
      </c>
      <c r="K393" s="109">
        <f t="shared" si="11"/>
        <v>4.823999999999999</v>
      </c>
      <c r="L393" s="115"/>
    </row>
    <row r="394" spans="1:12" ht="24" customHeight="1">
      <c r="A394" s="114"/>
      <c r="B394" s="107">
        <f>'Tax Invoice'!D390</f>
        <v>2</v>
      </c>
      <c r="C394" s="10" t="s">
        <v>890</v>
      </c>
      <c r="D394" s="10" t="s">
        <v>991</v>
      </c>
      <c r="E394" s="118" t="s">
        <v>895</v>
      </c>
      <c r="F394" s="133"/>
      <c r="G394" s="134"/>
      <c r="H394" s="11" t="s">
        <v>892</v>
      </c>
      <c r="I394" s="14">
        <f t="shared" si="10"/>
        <v>2.4119999999999995</v>
      </c>
      <c r="J394" s="14">
        <v>8.0399999999999991</v>
      </c>
      <c r="K394" s="109">
        <f t="shared" si="11"/>
        <v>4.823999999999999</v>
      </c>
      <c r="L394" s="115"/>
    </row>
    <row r="395" spans="1:12" ht="12.75" customHeight="1">
      <c r="A395" s="114"/>
      <c r="B395" s="107">
        <f>'Tax Invoice'!D391</f>
        <v>2</v>
      </c>
      <c r="C395" s="10" t="s">
        <v>896</v>
      </c>
      <c r="D395" s="10" t="s">
        <v>992</v>
      </c>
      <c r="E395" s="118" t="s">
        <v>728</v>
      </c>
      <c r="F395" s="133" t="s">
        <v>110</v>
      </c>
      <c r="G395" s="134"/>
      <c r="H395" s="11" t="s">
        <v>897</v>
      </c>
      <c r="I395" s="14">
        <f t="shared" si="10"/>
        <v>0.23399999999999999</v>
      </c>
      <c r="J395" s="14">
        <v>0.78</v>
      </c>
      <c r="K395" s="109">
        <f t="shared" si="11"/>
        <v>0.46799999999999997</v>
      </c>
      <c r="L395" s="115"/>
    </row>
    <row r="396" spans="1:12" ht="12.75" customHeight="1">
      <c r="A396" s="114"/>
      <c r="B396" s="107">
        <f>'Tax Invoice'!D392</f>
        <v>4</v>
      </c>
      <c r="C396" s="10" t="s">
        <v>896</v>
      </c>
      <c r="D396" s="10" t="s">
        <v>993</v>
      </c>
      <c r="E396" s="118" t="s">
        <v>729</v>
      </c>
      <c r="F396" s="133" t="s">
        <v>110</v>
      </c>
      <c r="G396" s="134"/>
      <c r="H396" s="11" t="s">
        <v>897</v>
      </c>
      <c r="I396" s="14">
        <f t="shared" si="10"/>
        <v>0.24299999999999999</v>
      </c>
      <c r="J396" s="14">
        <v>0.81</v>
      </c>
      <c r="K396" s="109">
        <f t="shared" si="11"/>
        <v>0.97199999999999998</v>
      </c>
      <c r="L396" s="115"/>
    </row>
    <row r="397" spans="1:12" ht="12.75" customHeight="1">
      <c r="A397" s="114"/>
      <c r="B397" s="107">
        <f>'Tax Invoice'!D393</f>
        <v>4</v>
      </c>
      <c r="C397" s="10" t="s">
        <v>896</v>
      </c>
      <c r="D397" s="10" t="s">
        <v>993</v>
      </c>
      <c r="E397" s="118" t="s">
        <v>729</v>
      </c>
      <c r="F397" s="133" t="s">
        <v>898</v>
      </c>
      <c r="G397" s="134"/>
      <c r="H397" s="11" t="s">
        <v>897</v>
      </c>
      <c r="I397" s="14">
        <f t="shared" si="10"/>
        <v>0.24299999999999999</v>
      </c>
      <c r="J397" s="14">
        <v>0.81</v>
      </c>
      <c r="K397" s="109">
        <f t="shared" si="11"/>
        <v>0.97199999999999998</v>
      </c>
      <c r="L397" s="115"/>
    </row>
    <row r="398" spans="1:12" ht="12.75" customHeight="1">
      <c r="A398" s="114"/>
      <c r="B398" s="107">
        <f>'Tax Invoice'!D394</f>
        <v>2</v>
      </c>
      <c r="C398" s="10" t="s">
        <v>896</v>
      </c>
      <c r="D398" s="10" t="s">
        <v>994</v>
      </c>
      <c r="E398" s="118" t="s">
        <v>779</v>
      </c>
      <c r="F398" s="133" t="s">
        <v>583</v>
      </c>
      <c r="G398" s="134"/>
      <c r="H398" s="11" t="s">
        <v>897</v>
      </c>
      <c r="I398" s="14">
        <f t="shared" si="10"/>
        <v>0.33300000000000002</v>
      </c>
      <c r="J398" s="14">
        <v>1.1100000000000001</v>
      </c>
      <c r="K398" s="109">
        <f t="shared" si="11"/>
        <v>0.66600000000000004</v>
      </c>
      <c r="L398" s="115"/>
    </row>
    <row r="399" spans="1:12" ht="12.75" customHeight="1">
      <c r="A399" s="114"/>
      <c r="B399" s="107">
        <f>'Tax Invoice'!D395</f>
        <v>2</v>
      </c>
      <c r="C399" s="10" t="s">
        <v>896</v>
      </c>
      <c r="D399" s="10" t="s">
        <v>995</v>
      </c>
      <c r="E399" s="118" t="s">
        <v>899</v>
      </c>
      <c r="F399" s="133" t="s">
        <v>583</v>
      </c>
      <c r="G399" s="134"/>
      <c r="H399" s="11" t="s">
        <v>897</v>
      </c>
      <c r="I399" s="14">
        <f t="shared" si="10"/>
        <v>0.34799999999999998</v>
      </c>
      <c r="J399" s="14">
        <v>1.1599999999999999</v>
      </c>
      <c r="K399" s="109">
        <f t="shared" si="11"/>
        <v>0.69599999999999995</v>
      </c>
      <c r="L399" s="115"/>
    </row>
    <row r="400" spans="1:12" ht="24" customHeight="1">
      <c r="A400" s="114"/>
      <c r="B400" s="107">
        <f>'Tax Invoice'!D396</f>
        <v>2</v>
      </c>
      <c r="C400" s="10" t="s">
        <v>900</v>
      </c>
      <c r="D400" s="10" t="s">
        <v>996</v>
      </c>
      <c r="E400" s="118" t="s">
        <v>723</v>
      </c>
      <c r="F400" s="133" t="s">
        <v>271</v>
      </c>
      <c r="G400" s="134"/>
      <c r="H400" s="11" t="s">
        <v>901</v>
      </c>
      <c r="I400" s="14">
        <f t="shared" si="10"/>
        <v>0.55200000000000005</v>
      </c>
      <c r="J400" s="14">
        <v>1.84</v>
      </c>
      <c r="K400" s="109">
        <f t="shared" si="11"/>
        <v>1.1040000000000001</v>
      </c>
      <c r="L400" s="115"/>
    </row>
    <row r="401" spans="1:12" ht="24" customHeight="1">
      <c r="A401" s="114"/>
      <c r="B401" s="107">
        <f>'Tax Invoice'!D397</f>
        <v>4</v>
      </c>
      <c r="C401" s="10" t="s">
        <v>900</v>
      </c>
      <c r="D401" s="10" t="s">
        <v>997</v>
      </c>
      <c r="E401" s="118" t="s">
        <v>795</v>
      </c>
      <c r="F401" s="133" t="s">
        <v>272</v>
      </c>
      <c r="G401" s="134"/>
      <c r="H401" s="11" t="s">
        <v>901</v>
      </c>
      <c r="I401" s="14">
        <f t="shared" si="10"/>
        <v>0.55200000000000005</v>
      </c>
      <c r="J401" s="14">
        <v>1.84</v>
      </c>
      <c r="K401" s="109">
        <f t="shared" si="11"/>
        <v>2.2080000000000002</v>
      </c>
      <c r="L401" s="115"/>
    </row>
    <row r="402" spans="1:12" ht="24" customHeight="1">
      <c r="A402" s="114"/>
      <c r="B402" s="107">
        <f>'Tax Invoice'!D398</f>
        <v>2</v>
      </c>
      <c r="C402" s="10" t="s">
        <v>900</v>
      </c>
      <c r="D402" s="10" t="s">
        <v>998</v>
      </c>
      <c r="E402" s="118" t="s">
        <v>728</v>
      </c>
      <c r="F402" s="133" t="s">
        <v>271</v>
      </c>
      <c r="G402" s="134"/>
      <c r="H402" s="11" t="s">
        <v>901</v>
      </c>
      <c r="I402" s="14">
        <f t="shared" si="10"/>
        <v>0.60299999999999987</v>
      </c>
      <c r="J402" s="14">
        <v>2.0099999999999998</v>
      </c>
      <c r="K402" s="109">
        <f t="shared" si="11"/>
        <v>1.2059999999999997</v>
      </c>
      <c r="L402" s="115"/>
    </row>
    <row r="403" spans="1:12" ht="24" customHeight="1">
      <c r="A403" s="114"/>
      <c r="B403" s="107">
        <f>'Tax Invoice'!D399</f>
        <v>2</v>
      </c>
      <c r="C403" s="10" t="s">
        <v>900</v>
      </c>
      <c r="D403" s="10" t="s">
        <v>998</v>
      </c>
      <c r="E403" s="118" t="s">
        <v>728</v>
      </c>
      <c r="F403" s="133" t="s">
        <v>272</v>
      </c>
      <c r="G403" s="134"/>
      <c r="H403" s="11" t="s">
        <v>901</v>
      </c>
      <c r="I403" s="14">
        <f t="shared" si="10"/>
        <v>0.60299999999999987</v>
      </c>
      <c r="J403" s="14">
        <v>2.0099999999999998</v>
      </c>
      <c r="K403" s="109">
        <f t="shared" si="11"/>
        <v>1.2059999999999997</v>
      </c>
      <c r="L403" s="115"/>
    </row>
    <row r="404" spans="1:12" ht="24" customHeight="1">
      <c r="A404" s="114"/>
      <c r="B404" s="107">
        <f>'Tax Invoice'!D400</f>
        <v>2</v>
      </c>
      <c r="C404" s="10" t="s">
        <v>900</v>
      </c>
      <c r="D404" s="10" t="s">
        <v>999</v>
      </c>
      <c r="E404" s="118" t="s">
        <v>860</v>
      </c>
      <c r="F404" s="133" t="s">
        <v>272</v>
      </c>
      <c r="G404" s="134"/>
      <c r="H404" s="11" t="s">
        <v>901</v>
      </c>
      <c r="I404" s="14">
        <f t="shared" si="10"/>
        <v>1.2330000000000001</v>
      </c>
      <c r="J404" s="14">
        <v>4.1100000000000003</v>
      </c>
      <c r="K404" s="109">
        <f t="shared" si="11"/>
        <v>2.4660000000000002</v>
      </c>
      <c r="L404" s="115"/>
    </row>
    <row r="405" spans="1:12" ht="12.75" customHeight="1">
      <c r="A405" s="114"/>
      <c r="B405" s="107">
        <f>'Tax Invoice'!D401</f>
        <v>2</v>
      </c>
      <c r="C405" s="10" t="s">
        <v>902</v>
      </c>
      <c r="D405" s="10" t="s">
        <v>1000</v>
      </c>
      <c r="E405" s="118" t="s">
        <v>795</v>
      </c>
      <c r="F405" s="133"/>
      <c r="G405" s="134"/>
      <c r="H405" s="11" t="s">
        <v>903</v>
      </c>
      <c r="I405" s="14">
        <f t="shared" si="10"/>
        <v>0.501</v>
      </c>
      <c r="J405" s="14">
        <v>1.67</v>
      </c>
      <c r="K405" s="109">
        <f t="shared" si="11"/>
        <v>1.002</v>
      </c>
      <c r="L405" s="115"/>
    </row>
    <row r="406" spans="1:12" ht="12.75" customHeight="1">
      <c r="A406" s="114"/>
      <c r="B406" s="107">
        <f>'Tax Invoice'!D402</f>
        <v>2</v>
      </c>
      <c r="C406" s="10" t="s">
        <v>902</v>
      </c>
      <c r="D406" s="10" t="s">
        <v>1001</v>
      </c>
      <c r="E406" s="118" t="s">
        <v>726</v>
      </c>
      <c r="F406" s="133"/>
      <c r="G406" s="134"/>
      <c r="H406" s="11" t="s">
        <v>903</v>
      </c>
      <c r="I406" s="14">
        <f t="shared" ref="I406:I438" si="12">J406*$N$1</f>
        <v>0.52500000000000002</v>
      </c>
      <c r="J406" s="14">
        <v>1.75</v>
      </c>
      <c r="K406" s="109">
        <f t="shared" ref="K406:K438" si="13">I406*B406</f>
        <v>1.05</v>
      </c>
      <c r="L406" s="115"/>
    </row>
    <row r="407" spans="1:12" ht="12.75" customHeight="1">
      <c r="A407" s="114"/>
      <c r="B407" s="107">
        <f>'Tax Invoice'!D403</f>
        <v>3</v>
      </c>
      <c r="C407" s="10" t="s">
        <v>902</v>
      </c>
      <c r="D407" s="10" t="s">
        <v>1002</v>
      </c>
      <c r="E407" s="118" t="s">
        <v>728</v>
      </c>
      <c r="F407" s="133"/>
      <c r="G407" s="134"/>
      <c r="H407" s="11" t="s">
        <v>903</v>
      </c>
      <c r="I407" s="14">
        <f t="shared" si="12"/>
        <v>0.57599999999999996</v>
      </c>
      <c r="J407" s="14">
        <v>1.92</v>
      </c>
      <c r="K407" s="109">
        <f t="shared" si="13"/>
        <v>1.7279999999999998</v>
      </c>
      <c r="L407" s="115"/>
    </row>
    <row r="408" spans="1:12" ht="12.75" customHeight="1">
      <c r="A408" s="114"/>
      <c r="B408" s="107">
        <f>'Tax Invoice'!D404</f>
        <v>2</v>
      </c>
      <c r="C408" s="10" t="s">
        <v>902</v>
      </c>
      <c r="D408" s="10" t="s">
        <v>1003</v>
      </c>
      <c r="E408" s="118" t="s">
        <v>729</v>
      </c>
      <c r="F408" s="133"/>
      <c r="G408" s="134"/>
      <c r="H408" s="11" t="s">
        <v>903</v>
      </c>
      <c r="I408" s="14">
        <f t="shared" si="12"/>
        <v>0.65099999999999991</v>
      </c>
      <c r="J408" s="14">
        <v>2.17</v>
      </c>
      <c r="K408" s="109">
        <f t="shared" si="13"/>
        <v>1.3019999999999998</v>
      </c>
      <c r="L408" s="115"/>
    </row>
    <row r="409" spans="1:12" ht="12.75" customHeight="1">
      <c r="A409" s="114"/>
      <c r="B409" s="107">
        <f>'Tax Invoice'!D405</f>
        <v>2</v>
      </c>
      <c r="C409" s="10" t="s">
        <v>902</v>
      </c>
      <c r="D409" s="10" t="s">
        <v>1004</v>
      </c>
      <c r="E409" s="118" t="s">
        <v>782</v>
      </c>
      <c r="F409" s="133"/>
      <c r="G409" s="134"/>
      <c r="H409" s="11" t="s">
        <v>903</v>
      </c>
      <c r="I409" s="14">
        <f t="shared" si="12"/>
        <v>0.82799999999999996</v>
      </c>
      <c r="J409" s="14">
        <v>2.76</v>
      </c>
      <c r="K409" s="109">
        <f t="shared" si="13"/>
        <v>1.6559999999999999</v>
      </c>
      <c r="L409" s="115"/>
    </row>
    <row r="410" spans="1:12" ht="12.75" customHeight="1">
      <c r="A410" s="114"/>
      <c r="B410" s="107">
        <f>'Tax Invoice'!D406</f>
        <v>1</v>
      </c>
      <c r="C410" s="10" t="s">
        <v>902</v>
      </c>
      <c r="D410" s="10" t="s">
        <v>1005</v>
      </c>
      <c r="E410" s="118" t="s">
        <v>730</v>
      </c>
      <c r="F410" s="133"/>
      <c r="G410" s="134"/>
      <c r="H410" s="11" t="s">
        <v>903</v>
      </c>
      <c r="I410" s="14">
        <f t="shared" si="12"/>
        <v>0.95399999999999996</v>
      </c>
      <c r="J410" s="14">
        <v>3.18</v>
      </c>
      <c r="K410" s="109">
        <f t="shared" si="13"/>
        <v>0.95399999999999996</v>
      </c>
      <c r="L410" s="115"/>
    </row>
    <row r="411" spans="1:12" ht="12.75" customHeight="1">
      <c r="A411" s="114"/>
      <c r="B411" s="107">
        <f>'Tax Invoice'!D407</f>
        <v>2</v>
      </c>
      <c r="C411" s="10" t="s">
        <v>904</v>
      </c>
      <c r="D411" s="10" t="s">
        <v>1006</v>
      </c>
      <c r="E411" s="118" t="s">
        <v>723</v>
      </c>
      <c r="F411" s="133" t="s">
        <v>110</v>
      </c>
      <c r="G411" s="134"/>
      <c r="H411" s="11" t="s">
        <v>905</v>
      </c>
      <c r="I411" s="14">
        <f t="shared" si="12"/>
        <v>0.19800000000000001</v>
      </c>
      <c r="J411" s="14">
        <v>0.66</v>
      </c>
      <c r="K411" s="109">
        <f t="shared" si="13"/>
        <v>0.39600000000000002</v>
      </c>
      <c r="L411" s="115"/>
    </row>
    <row r="412" spans="1:12" ht="12.75" customHeight="1">
      <c r="A412" s="114"/>
      <c r="B412" s="107">
        <f>'Tax Invoice'!D408</f>
        <v>2</v>
      </c>
      <c r="C412" s="10" t="s">
        <v>904</v>
      </c>
      <c r="D412" s="10" t="s">
        <v>1006</v>
      </c>
      <c r="E412" s="118" t="s">
        <v>723</v>
      </c>
      <c r="F412" s="133" t="s">
        <v>673</v>
      </c>
      <c r="G412" s="134"/>
      <c r="H412" s="11" t="s">
        <v>905</v>
      </c>
      <c r="I412" s="14">
        <f t="shared" si="12"/>
        <v>0.19800000000000001</v>
      </c>
      <c r="J412" s="14">
        <v>0.66</v>
      </c>
      <c r="K412" s="109">
        <f t="shared" si="13"/>
        <v>0.39600000000000002</v>
      </c>
      <c r="L412" s="115"/>
    </row>
    <row r="413" spans="1:12" ht="12.75" customHeight="1">
      <c r="A413" s="114"/>
      <c r="B413" s="107">
        <f>'Tax Invoice'!D409</f>
        <v>2</v>
      </c>
      <c r="C413" s="10" t="s">
        <v>904</v>
      </c>
      <c r="D413" s="10" t="s">
        <v>1007</v>
      </c>
      <c r="E413" s="118" t="s">
        <v>728</v>
      </c>
      <c r="F413" s="133" t="s">
        <v>735</v>
      </c>
      <c r="G413" s="134"/>
      <c r="H413" s="11" t="s">
        <v>905</v>
      </c>
      <c r="I413" s="14">
        <f t="shared" si="12"/>
        <v>0.24899999999999997</v>
      </c>
      <c r="J413" s="14">
        <v>0.83</v>
      </c>
      <c r="K413" s="109">
        <f t="shared" si="13"/>
        <v>0.49799999999999994</v>
      </c>
      <c r="L413" s="115"/>
    </row>
    <row r="414" spans="1:12" ht="12.75" customHeight="1">
      <c r="A414" s="114"/>
      <c r="B414" s="107">
        <f>'Tax Invoice'!D410</f>
        <v>2</v>
      </c>
      <c r="C414" s="10" t="s">
        <v>904</v>
      </c>
      <c r="D414" s="10" t="s">
        <v>1007</v>
      </c>
      <c r="E414" s="118" t="s">
        <v>728</v>
      </c>
      <c r="F414" s="133" t="s">
        <v>837</v>
      </c>
      <c r="G414" s="134"/>
      <c r="H414" s="11" t="s">
        <v>905</v>
      </c>
      <c r="I414" s="14">
        <f t="shared" si="12"/>
        <v>0.24899999999999997</v>
      </c>
      <c r="J414" s="14">
        <v>0.83</v>
      </c>
      <c r="K414" s="109">
        <f t="shared" si="13"/>
        <v>0.49799999999999994</v>
      </c>
      <c r="L414" s="115"/>
    </row>
    <row r="415" spans="1:12" ht="12.75" customHeight="1">
      <c r="A415" s="114"/>
      <c r="B415" s="107">
        <f>'Tax Invoice'!D411</f>
        <v>2</v>
      </c>
      <c r="C415" s="10" t="s">
        <v>904</v>
      </c>
      <c r="D415" s="10" t="s">
        <v>1008</v>
      </c>
      <c r="E415" s="118" t="s">
        <v>773</v>
      </c>
      <c r="F415" s="133" t="s">
        <v>735</v>
      </c>
      <c r="G415" s="134"/>
      <c r="H415" s="11" t="s">
        <v>905</v>
      </c>
      <c r="I415" s="14">
        <f t="shared" si="12"/>
        <v>0.29699999999999999</v>
      </c>
      <c r="J415" s="14">
        <v>0.99</v>
      </c>
      <c r="K415" s="109">
        <f t="shared" si="13"/>
        <v>0.59399999999999997</v>
      </c>
      <c r="L415" s="115"/>
    </row>
    <row r="416" spans="1:12" ht="12.75" customHeight="1">
      <c r="A416" s="114"/>
      <c r="B416" s="107">
        <f>'Tax Invoice'!D412</f>
        <v>2</v>
      </c>
      <c r="C416" s="10" t="s">
        <v>904</v>
      </c>
      <c r="D416" s="10" t="s">
        <v>1009</v>
      </c>
      <c r="E416" s="118" t="s">
        <v>782</v>
      </c>
      <c r="F416" s="133" t="s">
        <v>735</v>
      </c>
      <c r="G416" s="134"/>
      <c r="H416" s="11" t="s">
        <v>905</v>
      </c>
      <c r="I416" s="14">
        <f t="shared" si="12"/>
        <v>0.34799999999999998</v>
      </c>
      <c r="J416" s="14">
        <v>1.1599999999999999</v>
      </c>
      <c r="K416" s="109">
        <f t="shared" si="13"/>
        <v>0.69599999999999995</v>
      </c>
      <c r="L416" s="115"/>
    </row>
    <row r="417" spans="1:12" ht="12.75" customHeight="1">
      <c r="A417" s="114"/>
      <c r="B417" s="107">
        <f>'Tax Invoice'!D413</f>
        <v>2</v>
      </c>
      <c r="C417" s="10" t="s">
        <v>904</v>
      </c>
      <c r="D417" s="10" t="s">
        <v>1009</v>
      </c>
      <c r="E417" s="118" t="s">
        <v>782</v>
      </c>
      <c r="F417" s="133" t="s">
        <v>837</v>
      </c>
      <c r="G417" s="134"/>
      <c r="H417" s="11" t="s">
        <v>905</v>
      </c>
      <c r="I417" s="14">
        <f t="shared" si="12"/>
        <v>0.34799999999999998</v>
      </c>
      <c r="J417" s="14">
        <v>1.1599999999999999</v>
      </c>
      <c r="K417" s="109">
        <f t="shared" si="13"/>
        <v>0.69599999999999995</v>
      </c>
      <c r="L417" s="115"/>
    </row>
    <row r="418" spans="1:12" ht="36" customHeight="1">
      <c r="A418" s="114"/>
      <c r="B418" s="107">
        <f>'Tax Invoice'!D414</f>
        <v>2</v>
      </c>
      <c r="C418" s="10" t="s">
        <v>906</v>
      </c>
      <c r="D418" s="10" t="s">
        <v>1010</v>
      </c>
      <c r="E418" s="118" t="s">
        <v>907</v>
      </c>
      <c r="F418" s="133"/>
      <c r="G418" s="134"/>
      <c r="H418" s="11" t="s">
        <v>908</v>
      </c>
      <c r="I418" s="14">
        <f t="shared" si="12"/>
        <v>2.2440000000000002</v>
      </c>
      <c r="J418" s="14">
        <v>7.48</v>
      </c>
      <c r="K418" s="109">
        <f t="shared" si="13"/>
        <v>4.4880000000000004</v>
      </c>
      <c r="L418" s="115"/>
    </row>
    <row r="419" spans="1:12" ht="36" customHeight="1">
      <c r="A419" s="114"/>
      <c r="B419" s="107">
        <f>'Tax Invoice'!D415</f>
        <v>2</v>
      </c>
      <c r="C419" s="10" t="s">
        <v>906</v>
      </c>
      <c r="D419" s="10" t="s">
        <v>1011</v>
      </c>
      <c r="E419" s="118" t="s">
        <v>909</v>
      </c>
      <c r="F419" s="133"/>
      <c r="G419" s="134"/>
      <c r="H419" s="11" t="s">
        <v>908</v>
      </c>
      <c r="I419" s="14">
        <f t="shared" si="12"/>
        <v>2.2440000000000002</v>
      </c>
      <c r="J419" s="14">
        <v>7.48</v>
      </c>
      <c r="K419" s="109">
        <f t="shared" si="13"/>
        <v>4.4880000000000004</v>
      </c>
      <c r="L419" s="115"/>
    </row>
    <row r="420" spans="1:12" ht="36" customHeight="1">
      <c r="A420" s="114"/>
      <c r="B420" s="107">
        <f>'Tax Invoice'!D416</f>
        <v>1</v>
      </c>
      <c r="C420" s="10" t="s">
        <v>906</v>
      </c>
      <c r="D420" s="10" t="s">
        <v>1012</v>
      </c>
      <c r="E420" s="118" t="s">
        <v>910</v>
      </c>
      <c r="F420" s="133"/>
      <c r="G420" s="134"/>
      <c r="H420" s="11" t="s">
        <v>908</v>
      </c>
      <c r="I420" s="14">
        <f t="shared" si="12"/>
        <v>2.2440000000000002</v>
      </c>
      <c r="J420" s="14">
        <v>7.48</v>
      </c>
      <c r="K420" s="109">
        <f t="shared" si="13"/>
        <v>2.2440000000000002</v>
      </c>
      <c r="L420" s="115"/>
    </row>
    <row r="421" spans="1:12" ht="12.75" customHeight="1">
      <c r="A421" s="114"/>
      <c r="B421" s="107">
        <f>'Tax Invoice'!D417</f>
        <v>2</v>
      </c>
      <c r="C421" s="10" t="s">
        <v>911</v>
      </c>
      <c r="D421" s="10" t="s">
        <v>1013</v>
      </c>
      <c r="E421" s="118" t="s">
        <v>723</v>
      </c>
      <c r="F421" s="133"/>
      <c r="G421" s="134"/>
      <c r="H421" s="11" t="s">
        <v>912</v>
      </c>
      <c r="I421" s="14">
        <f t="shared" si="12"/>
        <v>1.7129999999999999</v>
      </c>
      <c r="J421" s="14">
        <v>5.71</v>
      </c>
      <c r="K421" s="109">
        <f t="shared" si="13"/>
        <v>3.4259999999999997</v>
      </c>
      <c r="L421" s="115"/>
    </row>
    <row r="422" spans="1:12" ht="36" customHeight="1">
      <c r="A422" s="114"/>
      <c r="B422" s="107">
        <f>'Tax Invoice'!D418</f>
        <v>2</v>
      </c>
      <c r="C422" s="10" t="s">
        <v>913</v>
      </c>
      <c r="D422" s="10" t="s">
        <v>1014</v>
      </c>
      <c r="E422" s="118" t="s">
        <v>25</v>
      </c>
      <c r="F422" s="133"/>
      <c r="G422" s="134"/>
      <c r="H422" s="11" t="s">
        <v>914</v>
      </c>
      <c r="I422" s="14">
        <f t="shared" si="12"/>
        <v>3.0269999999999997</v>
      </c>
      <c r="J422" s="14">
        <v>10.09</v>
      </c>
      <c r="K422" s="109">
        <f t="shared" si="13"/>
        <v>6.0539999999999994</v>
      </c>
      <c r="L422" s="115"/>
    </row>
    <row r="423" spans="1:12" ht="36" customHeight="1">
      <c r="A423" s="114"/>
      <c r="B423" s="107">
        <f>'Tax Invoice'!D419</f>
        <v>2</v>
      </c>
      <c r="C423" s="10" t="s">
        <v>913</v>
      </c>
      <c r="D423" s="10" t="s">
        <v>1015</v>
      </c>
      <c r="E423" s="118" t="s">
        <v>26</v>
      </c>
      <c r="F423" s="133"/>
      <c r="G423" s="134"/>
      <c r="H423" s="11" t="s">
        <v>914</v>
      </c>
      <c r="I423" s="14">
        <f t="shared" si="12"/>
        <v>3.3299999999999996</v>
      </c>
      <c r="J423" s="14">
        <v>11.1</v>
      </c>
      <c r="K423" s="109">
        <f t="shared" si="13"/>
        <v>6.6599999999999993</v>
      </c>
      <c r="L423" s="115"/>
    </row>
    <row r="424" spans="1:12" ht="36" customHeight="1">
      <c r="A424" s="114"/>
      <c r="B424" s="107">
        <f>'Tax Invoice'!D420</f>
        <v>1</v>
      </c>
      <c r="C424" s="10" t="s">
        <v>915</v>
      </c>
      <c r="D424" s="10" t="s">
        <v>1016</v>
      </c>
      <c r="E424" s="118" t="s">
        <v>888</v>
      </c>
      <c r="F424" s="133"/>
      <c r="G424" s="134"/>
      <c r="H424" s="11" t="s">
        <v>916</v>
      </c>
      <c r="I424" s="14">
        <f t="shared" si="12"/>
        <v>4.1459999999999999</v>
      </c>
      <c r="J424" s="14">
        <v>13.82</v>
      </c>
      <c r="K424" s="109">
        <f t="shared" si="13"/>
        <v>4.1459999999999999</v>
      </c>
      <c r="L424" s="115"/>
    </row>
    <row r="425" spans="1:12" ht="36" customHeight="1">
      <c r="A425" s="114"/>
      <c r="B425" s="107">
        <f>'Tax Invoice'!D421</f>
        <v>1</v>
      </c>
      <c r="C425" s="10" t="s">
        <v>915</v>
      </c>
      <c r="D425" s="10" t="s">
        <v>1016</v>
      </c>
      <c r="E425" s="118" t="s">
        <v>891</v>
      </c>
      <c r="F425" s="133"/>
      <c r="G425" s="134"/>
      <c r="H425" s="11" t="s">
        <v>916</v>
      </c>
      <c r="I425" s="14">
        <f t="shared" si="12"/>
        <v>4.1459999999999999</v>
      </c>
      <c r="J425" s="14">
        <v>13.82</v>
      </c>
      <c r="K425" s="109">
        <f t="shared" si="13"/>
        <v>4.1459999999999999</v>
      </c>
      <c r="L425" s="115"/>
    </row>
    <row r="426" spans="1:12" ht="36" customHeight="1">
      <c r="A426" s="114"/>
      <c r="B426" s="107">
        <f>'Tax Invoice'!D422</f>
        <v>1</v>
      </c>
      <c r="C426" s="10" t="s">
        <v>915</v>
      </c>
      <c r="D426" s="10" t="s">
        <v>1016</v>
      </c>
      <c r="E426" s="118" t="s">
        <v>894</v>
      </c>
      <c r="F426" s="133"/>
      <c r="G426" s="134"/>
      <c r="H426" s="11" t="s">
        <v>916</v>
      </c>
      <c r="I426" s="14">
        <f t="shared" si="12"/>
        <v>4.1459999999999999</v>
      </c>
      <c r="J426" s="14">
        <v>13.82</v>
      </c>
      <c r="K426" s="109">
        <f t="shared" si="13"/>
        <v>4.1459999999999999</v>
      </c>
      <c r="L426" s="115"/>
    </row>
    <row r="427" spans="1:12" ht="24" customHeight="1">
      <c r="A427" s="114"/>
      <c r="B427" s="107">
        <f>'Tax Invoice'!D423</f>
        <v>2</v>
      </c>
      <c r="C427" s="10" t="s">
        <v>917</v>
      </c>
      <c r="D427" s="10" t="s">
        <v>917</v>
      </c>
      <c r="E427" s="118" t="s">
        <v>273</v>
      </c>
      <c r="F427" s="133"/>
      <c r="G427" s="134"/>
      <c r="H427" s="11" t="s">
        <v>918</v>
      </c>
      <c r="I427" s="14">
        <f t="shared" si="12"/>
        <v>0.98699999999999999</v>
      </c>
      <c r="J427" s="14">
        <v>3.29</v>
      </c>
      <c r="K427" s="109">
        <f t="shared" si="13"/>
        <v>1.974</v>
      </c>
      <c r="L427" s="115"/>
    </row>
    <row r="428" spans="1:12" ht="24" customHeight="1">
      <c r="A428" s="114"/>
      <c r="B428" s="107">
        <f>'Tax Invoice'!D424</f>
        <v>1</v>
      </c>
      <c r="C428" s="10" t="s">
        <v>917</v>
      </c>
      <c r="D428" s="10" t="s">
        <v>917</v>
      </c>
      <c r="E428" s="118" t="s">
        <v>673</v>
      </c>
      <c r="F428" s="133"/>
      <c r="G428" s="134"/>
      <c r="H428" s="11" t="s">
        <v>918</v>
      </c>
      <c r="I428" s="14">
        <f t="shared" si="12"/>
        <v>0.98699999999999999</v>
      </c>
      <c r="J428" s="14">
        <v>3.29</v>
      </c>
      <c r="K428" s="109">
        <f t="shared" si="13"/>
        <v>0.98699999999999999</v>
      </c>
      <c r="L428" s="115"/>
    </row>
    <row r="429" spans="1:12" ht="24" customHeight="1">
      <c r="A429" s="114"/>
      <c r="B429" s="107">
        <f>'Tax Invoice'!D425</f>
        <v>3</v>
      </c>
      <c r="C429" s="10" t="s">
        <v>917</v>
      </c>
      <c r="D429" s="10" t="s">
        <v>917</v>
      </c>
      <c r="E429" s="118" t="s">
        <v>272</v>
      </c>
      <c r="F429" s="133"/>
      <c r="G429" s="134"/>
      <c r="H429" s="11" t="s">
        <v>918</v>
      </c>
      <c r="I429" s="14">
        <f t="shared" si="12"/>
        <v>0.98699999999999999</v>
      </c>
      <c r="J429" s="14">
        <v>3.29</v>
      </c>
      <c r="K429" s="109">
        <f t="shared" si="13"/>
        <v>2.9609999999999999</v>
      </c>
      <c r="L429" s="115"/>
    </row>
    <row r="430" spans="1:12" ht="24" customHeight="1">
      <c r="A430" s="114"/>
      <c r="B430" s="107">
        <f>'Tax Invoice'!D426</f>
        <v>1</v>
      </c>
      <c r="C430" s="10" t="s">
        <v>919</v>
      </c>
      <c r="D430" s="10" t="s">
        <v>919</v>
      </c>
      <c r="E430" s="118" t="s">
        <v>212</v>
      </c>
      <c r="F430" s="133"/>
      <c r="G430" s="134"/>
      <c r="H430" s="11" t="s">
        <v>920</v>
      </c>
      <c r="I430" s="14">
        <f t="shared" si="12"/>
        <v>1.869</v>
      </c>
      <c r="J430" s="14">
        <v>6.23</v>
      </c>
      <c r="K430" s="109">
        <f t="shared" si="13"/>
        <v>1.869</v>
      </c>
      <c r="L430" s="115"/>
    </row>
    <row r="431" spans="1:12" ht="24" customHeight="1">
      <c r="A431" s="114"/>
      <c r="B431" s="107">
        <f>'Tax Invoice'!D427</f>
        <v>1</v>
      </c>
      <c r="C431" s="10" t="s">
        <v>919</v>
      </c>
      <c r="D431" s="10" t="s">
        <v>919</v>
      </c>
      <c r="E431" s="118" t="s">
        <v>213</v>
      </c>
      <c r="F431" s="133"/>
      <c r="G431" s="134"/>
      <c r="H431" s="11" t="s">
        <v>920</v>
      </c>
      <c r="I431" s="14">
        <f t="shared" si="12"/>
        <v>1.869</v>
      </c>
      <c r="J431" s="14">
        <v>6.23</v>
      </c>
      <c r="K431" s="109">
        <f t="shared" si="13"/>
        <v>1.869</v>
      </c>
      <c r="L431" s="115"/>
    </row>
    <row r="432" spans="1:12" ht="24" customHeight="1">
      <c r="A432" s="114"/>
      <c r="B432" s="107">
        <f>'Tax Invoice'!D428</f>
        <v>1</v>
      </c>
      <c r="C432" s="10" t="s">
        <v>919</v>
      </c>
      <c r="D432" s="10" t="s">
        <v>919</v>
      </c>
      <c r="E432" s="118" t="s">
        <v>214</v>
      </c>
      <c r="F432" s="133"/>
      <c r="G432" s="134"/>
      <c r="H432" s="11" t="s">
        <v>920</v>
      </c>
      <c r="I432" s="14">
        <f t="shared" si="12"/>
        <v>1.869</v>
      </c>
      <c r="J432" s="14">
        <v>6.23</v>
      </c>
      <c r="K432" s="109">
        <f t="shared" si="13"/>
        <v>1.869</v>
      </c>
      <c r="L432" s="115"/>
    </row>
    <row r="433" spans="1:12" ht="24" customHeight="1">
      <c r="A433" s="114"/>
      <c r="B433" s="107">
        <f>'Tax Invoice'!D429</f>
        <v>2</v>
      </c>
      <c r="C433" s="10" t="s">
        <v>919</v>
      </c>
      <c r="D433" s="10" t="s">
        <v>919</v>
      </c>
      <c r="E433" s="118" t="s">
        <v>265</v>
      </c>
      <c r="F433" s="133"/>
      <c r="G433" s="134"/>
      <c r="H433" s="11" t="s">
        <v>920</v>
      </c>
      <c r="I433" s="14">
        <f t="shared" si="12"/>
        <v>1.869</v>
      </c>
      <c r="J433" s="14">
        <v>6.23</v>
      </c>
      <c r="K433" s="109">
        <f t="shared" si="13"/>
        <v>3.738</v>
      </c>
      <c r="L433" s="115"/>
    </row>
    <row r="434" spans="1:12" ht="24" customHeight="1">
      <c r="A434" s="114"/>
      <c r="B434" s="107">
        <f>'Tax Invoice'!D430</f>
        <v>1</v>
      </c>
      <c r="C434" s="10" t="s">
        <v>919</v>
      </c>
      <c r="D434" s="10" t="s">
        <v>919</v>
      </c>
      <c r="E434" s="118" t="s">
        <v>268</v>
      </c>
      <c r="F434" s="133"/>
      <c r="G434" s="134"/>
      <c r="H434" s="11" t="s">
        <v>920</v>
      </c>
      <c r="I434" s="14">
        <f t="shared" si="12"/>
        <v>1.869</v>
      </c>
      <c r="J434" s="14">
        <v>6.23</v>
      </c>
      <c r="K434" s="109">
        <f t="shared" si="13"/>
        <v>1.869</v>
      </c>
      <c r="L434" s="115"/>
    </row>
    <row r="435" spans="1:12" ht="24" customHeight="1">
      <c r="A435" s="114"/>
      <c r="B435" s="107">
        <f>'Tax Invoice'!D431</f>
        <v>1</v>
      </c>
      <c r="C435" s="10" t="s">
        <v>919</v>
      </c>
      <c r="D435" s="10" t="s">
        <v>919</v>
      </c>
      <c r="E435" s="118" t="s">
        <v>310</v>
      </c>
      <c r="F435" s="133"/>
      <c r="G435" s="134"/>
      <c r="H435" s="11" t="s">
        <v>920</v>
      </c>
      <c r="I435" s="14">
        <f t="shared" si="12"/>
        <v>1.869</v>
      </c>
      <c r="J435" s="14">
        <v>6.23</v>
      </c>
      <c r="K435" s="109">
        <f t="shared" si="13"/>
        <v>1.869</v>
      </c>
      <c r="L435" s="115"/>
    </row>
    <row r="436" spans="1:12" ht="24" customHeight="1">
      <c r="A436" s="114"/>
      <c r="B436" s="107">
        <f>'Tax Invoice'!D432</f>
        <v>2</v>
      </c>
      <c r="C436" s="10" t="s">
        <v>921</v>
      </c>
      <c r="D436" s="10" t="s">
        <v>921</v>
      </c>
      <c r="E436" s="118" t="s">
        <v>212</v>
      </c>
      <c r="F436" s="133"/>
      <c r="G436" s="134"/>
      <c r="H436" s="11" t="s">
        <v>922</v>
      </c>
      <c r="I436" s="14">
        <f t="shared" si="12"/>
        <v>1.212</v>
      </c>
      <c r="J436" s="14">
        <v>4.04</v>
      </c>
      <c r="K436" s="109">
        <f t="shared" si="13"/>
        <v>2.4239999999999999</v>
      </c>
      <c r="L436" s="115"/>
    </row>
    <row r="437" spans="1:12" ht="24" customHeight="1">
      <c r="A437" s="114"/>
      <c r="B437" s="107">
        <f>'Tax Invoice'!D433</f>
        <v>2</v>
      </c>
      <c r="C437" s="10" t="s">
        <v>921</v>
      </c>
      <c r="D437" s="10" t="s">
        <v>921</v>
      </c>
      <c r="E437" s="118" t="s">
        <v>265</v>
      </c>
      <c r="F437" s="133"/>
      <c r="G437" s="134"/>
      <c r="H437" s="11" t="s">
        <v>922</v>
      </c>
      <c r="I437" s="14">
        <f t="shared" si="12"/>
        <v>1.212</v>
      </c>
      <c r="J437" s="14">
        <v>4.04</v>
      </c>
      <c r="K437" s="109">
        <f t="shared" si="13"/>
        <v>2.4239999999999999</v>
      </c>
      <c r="L437" s="115"/>
    </row>
    <row r="438" spans="1:12" ht="24" customHeight="1">
      <c r="A438" s="114"/>
      <c r="B438" s="108">
        <f>'Tax Invoice'!D434</f>
        <v>2</v>
      </c>
      <c r="C438" s="12" t="s">
        <v>921</v>
      </c>
      <c r="D438" s="12" t="s">
        <v>921</v>
      </c>
      <c r="E438" s="119" t="s">
        <v>270</v>
      </c>
      <c r="F438" s="135"/>
      <c r="G438" s="136"/>
      <c r="H438" s="13" t="s">
        <v>922</v>
      </c>
      <c r="I438" s="15">
        <f t="shared" si="12"/>
        <v>1.212</v>
      </c>
      <c r="J438" s="15">
        <v>4.04</v>
      </c>
      <c r="K438" s="110">
        <f t="shared" si="13"/>
        <v>2.4239999999999999</v>
      </c>
      <c r="L438" s="115"/>
    </row>
    <row r="439" spans="1:12" ht="12.75" customHeight="1">
      <c r="A439" s="114"/>
      <c r="B439" s="126">
        <f>SUM(B22:B438)</f>
        <v>2067</v>
      </c>
      <c r="C439" s="126" t="s">
        <v>144</v>
      </c>
      <c r="D439" s="126"/>
      <c r="E439" s="126"/>
      <c r="F439" s="126"/>
      <c r="G439" s="126"/>
      <c r="H439" s="126"/>
      <c r="I439" s="127" t="s">
        <v>255</v>
      </c>
      <c r="J439" s="127" t="s">
        <v>255</v>
      </c>
      <c r="K439" s="128">
        <f>SUM(K22:K438)</f>
        <v>1647.0719999999972</v>
      </c>
      <c r="L439" s="115"/>
    </row>
    <row r="440" spans="1:12" ht="12.75" customHeight="1">
      <c r="A440" s="114"/>
      <c r="B440" s="126"/>
      <c r="C440" s="126"/>
      <c r="D440" s="126"/>
      <c r="E440" s="126"/>
      <c r="F440" s="126"/>
      <c r="G440" s="126"/>
      <c r="H440" s="126"/>
      <c r="I440" s="127" t="s">
        <v>1031</v>
      </c>
      <c r="J440" s="127" t="s">
        <v>184</v>
      </c>
      <c r="K440" s="128">
        <f>K439*-0.4</f>
        <v>-658.82879999999886</v>
      </c>
      <c r="L440" s="115"/>
    </row>
    <row r="441" spans="1:12" ht="12.75" customHeight="1" outlineLevel="1">
      <c r="A441" s="114"/>
      <c r="B441" s="126"/>
      <c r="C441" s="126"/>
      <c r="D441" s="126"/>
      <c r="E441" s="126"/>
      <c r="F441" s="126"/>
      <c r="G441" s="126"/>
      <c r="H441" s="126"/>
      <c r="I441" s="127" t="s">
        <v>1035</v>
      </c>
      <c r="J441" s="127" t="s">
        <v>185</v>
      </c>
      <c r="K441" s="128">
        <v>0</v>
      </c>
      <c r="L441" s="115"/>
    </row>
    <row r="442" spans="1:12" ht="12.75" customHeight="1">
      <c r="A442" s="114"/>
      <c r="B442" s="126"/>
      <c r="C442" s="126"/>
      <c r="D442" s="126"/>
      <c r="E442" s="126"/>
      <c r="F442" s="126"/>
      <c r="G442" s="126"/>
      <c r="H442" s="126"/>
      <c r="I442" s="127" t="s">
        <v>257</v>
      </c>
      <c r="J442" s="127" t="s">
        <v>257</v>
      </c>
      <c r="K442" s="128">
        <f>SUM(K439:K441)</f>
        <v>988.2431999999983</v>
      </c>
      <c r="L442" s="115"/>
    </row>
    <row r="443" spans="1:12" ht="12.75" customHeight="1">
      <c r="A443" s="6"/>
      <c r="B443" s="7"/>
      <c r="C443" s="7"/>
      <c r="D443" s="7"/>
      <c r="E443" s="7"/>
      <c r="F443" s="7"/>
      <c r="G443" s="7"/>
      <c r="H443" s="7" t="s">
        <v>1036</v>
      </c>
      <c r="I443" s="7"/>
      <c r="J443" s="7"/>
      <c r="K443" s="7"/>
      <c r="L443" s="8"/>
    </row>
    <row r="444" spans="1:12" ht="12.75" customHeight="1"/>
    <row r="445" spans="1:12" ht="12.75" customHeight="1"/>
    <row r="446" spans="1:12" ht="12.75" customHeight="1"/>
    <row r="447" spans="1:12" ht="12.75" customHeight="1"/>
    <row r="448" spans="1:12" ht="12.75" customHeight="1"/>
    <row r="449" ht="12.75" customHeight="1"/>
    <row r="450" ht="12.75" customHeight="1"/>
  </sheetData>
  <mergeCells count="421">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45:G245"/>
    <mergeCell ref="F246:G246"/>
    <mergeCell ref="F247:G247"/>
    <mergeCell ref="F248:G248"/>
    <mergeCell ref="F249:G249"/>
    <mergeCell ref="F240:G240"/>
    <mergeCell ref="F241:G241"/>
    <mergeCell ref="F242:G242"/>
    <mergeCell ref="F243:G243"/>
    <mergeCell ref="F244:G244"/>
    <mergeCell ref="F255:G255"/>
    <mergeCell ref="F256:G256"/>
    <mergeCell ref="F257:G257"/>
    <mergeCell ref="F258:G258"/>
    <mergeCell ref="F259:G259"/>
    <mergeCell ref="F250:G250"/>
    <mergeCell ref="F251:G251"/>
    <mergeCell ref="F252:G252"/>
    <mergeCell ref="F253:G253"/>
    <mergeCell ref="F254:G254"/>
    <mergeCell ref="F265:G265"/>
    <mergeCell ref="F266:G266"/>
    <mergeCell ref="F267:G267"/>
    <mergeCell ref="F268:G268"/>
    <mergeCell ref="F269:G269"/>
    <mergeCell ref="F260:G260"/>
    <mergeCell ref="F261:G261"/>
    <mergeCell ref="F262:G262"/>
    <mergeCell ref="F263:G263"/>
    <mergeCell ref="F264:G264"/>
    <mergeCell ref="F275:G275"/>
    <mergeCell ref="F276:G276"/>
    <mergeCell ref="F277:G277"/>
    <mergeCell ref="F278:G278"/>
    <mergeCell ref="F279:G279"/>
    <mergeCell ref="F270:G270"/>
    <mergeCell ref="F271:G271"/>
    <mergeCell ref="F272:G272"/>
    <mergeCell ref="F273:G273"/>
    <mergeCell ref="F274:G274"/>
    <mergeCell ref="F285:G285"/>
    <mergeCell ref="F286:G286"/>
    <mergeCell ref="F287:G287"/>
    <mergeCell ref="F288:G288"/>
    <mergeCell ref="F289:G289"/>
    <mergeCell ref="F280:G280"/>
    <mergeCell ref="F281:G281"/>
    <mergeCell ref="F282:G282"/>
    <mergeCell ref="F283:G283"/>
    <mergeCell ref="F284:G284"/>
    <mergeCell ref="F295:G295"/>
    <mergeCell ref="F296:G296"/>
    <mergeCell ref="F297:G297"/>
    <mergeCell ref="F298:G298"/>
    <mergeCell ref="F299:G299"/>
    <mergeCell ref="F290:G290"/>
    <mergeCell ref="F291:G291"/>
    <mergeCell ref="F292:G292"/>
    <mergeCell ref="F293:G293"/>
    <mergeCell ref="F294:G294"/>
    <mergeCell ref="F305:G305"/>
    <mergeCell ref="F306:G306"/>
    <mergeCell ref="F307:G307"/>
    <mergeCell ref="F308:G308"/>
    <mergeCell ref="F309:G309"/>
    <mergeCell ref="F300:G300"/>
    <mergeCell ref="F301:G301"/>
    <mergeCell ref="F302:G302"/>
    <mergeCell ref="F303:G303"/>
    <mergeCell ref="F304:G304"/>
    <mergeCell ref="F315:G315"/>
    <mergeCell ref="F316:G316"/>
    <mergeCell ref="F317:G317"/>
    <mergeCell ref="F318:G318"/>
    <mergeCell ref="F319:G319"/>
    <mergeCell ref="F310:G310"/>
    <mergeCell ref="F311:G311"/>
    <mergeCell ref="F312:G312"/>
    <mergeCell ref="F313:G313"/>
    <mergeCell ref="F314:G314"/>
    <mergeCell ref="F325:G325"/>
    <mergeCell ref="F326:G326"/>
    <mergeCell ref="F327:G327"/>
    <mergeCell ref="F328:G328"/>
    <mergeCell ref="F329:G329"/>
    <mergeCell ref="F320:G320"/>
    <mergeCell ref="F321:G321"/>
    <mergeCell ref="F322:G322"/>
    <mergeCell ref="F323:G323"/>
    <mergeCell ref="F324:G324"/>
    <mergeCell ref="F335:G335"/>
    <mergeCell ref="F336:G336"/>
    <mergeCell ref="F337:G337"/>
    <mergeCell ref="F338:G338"/>
    <mergeCell ref="F339:G339"/>
    <mergeCell ref="F330:G330"/>
    <mergeCell ref="F331:G331"/>
    <mergeCell ref="F332:G332"/>
    <mergeCell ref="F333:G333"/>
    <mergeCell ref="F334:G334"/>
    <mergeCell ref="F345:G345"/>
    <mergeCell ref="F346:G346"/>
    <mergeCell ref="F347:G347"/>
    <mergeCell ref="F348:G348"/>
    <mergeCell ref="F349:G349"/>
    <mergeCell ref="F340:G340"/>
    <mergeCell ref="F341:G341"/>
    <mergeCell ref="F342:G342"/>
    <mergeCell ref="F343:G343"/>
    <mergeCell ref="F344:G344"/>
    <mergeCell ref="F355:G355"/>
    <mergeCell ref="F356:G356"/>
    <mergeCell ref="F357:G357"/>
    <mergeCell ref="F358:G358"/>
    <mergeCell ref="F359:G359"/>
    <mergeCell ref="F350:G350"/>
    <mergeCell ref="F351:G351"/>
    <mergeCell ref="F352:G352"/>
    <mergeCell ref="F353:G353"/>
    <mergeCell ref="F354:G354"/>
    <mergeCell ref="F365:G365"/>
    <mergeCell ref="F366:G366"/>
    <mergeCell ref="F367:G367"/>
    <mergeCell ref="F368:G368"/>
    <mergeCell ref="F369:G369"/>
    <mergeCell ref="F360:G360"/>
    <mergeCell ref="F361:G361"/>
    <mergeCell ref="F362:G362"/>
    <mergeCell ref="F363:G363"/>
    <mergeCell ref="F364:G364"/>
    <mergeCell ref="F375:G375"/>
    <mergeCell ref="F376:G376"/>
    <mergeCell ref="F377:G377"/>
    <mergeCell ref="F378:G378"/>
    <mergeCell ref="F379:G379"/>
    <mergeCell ref="F370:G370"/>
    <mergeCell ref="F371:G371"/>
    <mergeCell ref="F372:G372"/>
    <mergeCell ref="F373:G373"/>
    <mergeCell ref="F374:G374"/>
    <mergeCell ref="F385:G385"/>
    <mergeCell ref="F386:G386"/>
    <mergeCell ref="F387:G387"/>
    <mergeCell ref="F388:G388"/>
    <mergeCell ref="F389:G389"/>
    <mergeCell ref="F380:G380"/>
    <mergeCell ref="F381:G381"/>
    <mergeCell ref="F382:G382"/>
    <mergeCell ref="F383:G383"/>
    <mergeCell ref="F384:G384"/>
    <mergeCell ref="F395:G395"/>
    <mergeCell ref="F396:G396"/>
    <mergeCell ref="F397:G397"/>
    <mergeCell ref="F398:G398"/>
    <mergeCell ref="F399:G399"/>
    <mergeCell ref="F390:G390"/>
    <mergeCell ref="F391:G391"/>
    <mergeCell ref="F392:G392"/>
    <mergeCell ref="F393:G393"/>
    <mergeCell ref="F394:G394"/>
    <mergeCell ref="F405:G405"/>
    <mergeCell ref="F406:G406"/>
    <mergeCell ref="F407:G407"/>
    <mergeCell ref="F408:G408"/>
    <mergeCell ref="F409:G409"/>
    <mergeCell ref="F400:G400"/>
    <mergeCell ref="F401:G401"/>
    <mergeCell ref="F402:G402"/>
    <mergeCell ref="F403:G403"/>
    <mergeCell ref="F404:G404"/>
    <mergeCell ref="F415:G415"/>
    <mergeCell ref="F416:G416"/>
    <mergeCell ref="F417:G417"/>
    <mergeCell ref="F418:G418"/>
    <mergeCell ref="F419:G419"/>
    <mergeCell ref="F410:G410"/>
    <mergeCell ref="F411:G411"/>
    <mergeCell ref="F412:G412"/>
    <mergeCell ref="F413:G413"/>
    <mergeCell ref="F414:G414"/>
    <mergeCell ref="F425:G425"/>
    <mergeCell ref="F426:G426"/>
    <mergeCell ref="F427:G427"/>
    <mergeCell ref="F428:G428"/>
    <mergeCell ref="F429:G429"/>
    <mergeCell ref="F420:G420"/>
    <mergeCell ref="F421:G421"/>
    <mergeCell ref="F422:G422"/>
    <mergeCell ref="F423:G423"/>
    <mergeCell ref="F424:G424"/>
    <mergeCell ref="F435:G435"/>
    <mergeCell ref="F436:G436"/>
    <mergeCell ref="F437:G437"/>
    <mergeCell ref="F438:G438"/>
    <mergeCell ref="F430:G430"/>
    <mergeCell ref="F431:G431"/>
    <mergeCell ref="F432:G432"/>
    <mergeCell ref="F433:G433"/>
    <mergeCell ref="F434:G4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1030" sqref="G103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5490.2399999999916</v>
      </c>
      <c r="O2" s="21" t="s">
        <v>259</v>
      </c>
    </row>
    <row r="3" spans="1:15" s="21" customFormat="1" ht="15" customHeight="1" thickBot="1">
      <c r="A3" s="22" t="s">
        <v>151</v>
      </c>
      <c r="G3" s="28">
        <v>45306</v>
      </c>
      <c r="H3" s="29"/>
      <c r="N3" s="21">
        <v>5490.2399999999916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95" t="s">
        <v>276</v>
      </c>
      <c r="L10" s="35" t="s">
        <v>276</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93" t="s">
        <v>158</v>
      </c>
      <c r="L11" s="46" t="s">
        <v>159</v>
      </c>
      <c r="M11" s="21">
        <f>VLOOKUP(G3,[1]Sheet1!$A$9:$I$7290,2,FALSE)</f>
        <v>34.78</v>
      </c>
    </row>
    <row r="12" spans="1:15" s="21" customFormat="1" ht="15.75" thickBot="1">
      <c r="A12" s="41" t="str">
        <f>'Copy paste to Here'!G12</f>
        <v>6 Garden Place</v>
      </c>
      <c r="B12" s="42"/>
      <c r="C12" s="42"/>
      <c r="D12" s="42"/>
      <c r="E12" s="89"/>
      <c r="F12" s="43" t="str">
        <f>'Copy paste to Here'!B12</f>
        <v>6 Garden Place</v>
      </c>
      <c r="G12" s="44"/>
      <c r="H12" s="45"/>
      <c r="K12" s="93" t="s">
        <v>160</v>
      </c>
      <c r="L12" s="46" t="s">
        <v>133</v>
      </c>
      <c r="M12" s="21">
        <f>VLOOKUP(G3,[1]Sheet1!$A$9:$I$7290,3,FALSE)</f>
        <v>37.9</v>
      </c>
    </row>
    <row r="13" spans="1:15" s="21" customFormat="1" ht="15.75" thickBot="1">
      <c r="A13" s="41" t="str">
        <f>'Copy paste to Here'!G13</f>
        <v>3204 Hamilton</v>
      </c>
      <c r="B13" s="42"/>
      <c r="C13" s="42"/>
      <c r="D13" s="42"/>
      <c r="E13" s="111" t="s">
        <v>168</v>
      </c>
      <c r="F13" s="43" t="str">
        <f>'Copy paste to Here'!B13</f>
        <v>3204 Hamilton</v>
      </c>
      <c r="G13" s="44"/>
      <c r="H13" s="45"/>
      <c r="K13" s="93" t="s">
        <v>161</v>
      </c>
      <c r="L13" s="46" t="s">
        <v>162</v>
      </c>
      <c r="M13" s="113">
        <f>VLOOKUP(G3,[1]Sheet1!$A$9:$I$7290,4,FALSE)</f>
        <v>44.06</v>
      </c>
    </row>
    <row r="14" spans="1:15" s="21" customFormat="1" ht="15.75" thickBot="1">
      <c r="A14" s="41" t="str">
        <f>'Copy paste to Here'!G14</f>
        <v>New Zealand</v>
      </c>
      <c r="B14" s="42"/>
      <c r="C14" s="42"/>
      <c r="D14" s="42"/>
      <c r="E14" s="111">
        <f>VLOOKUP(J9,$L$10:$M$17,2,FALSE)</f>
        <v>21.38</v>
      </c>
      <c r="F14" s="43" t="str">
        <f>'Copy paste to Here'!B14</f>
        <v>New Zealand</v>
      </c>
      <c r="G14" s="44"/>
      <c r="H14" s="45"/>
      <c r="K14" s="93" t="s">
        <v>163</v>
      </c>
      <c r="L14" s="46" t="s">
        <v>164</v>
      </c>
      <c r="M14" s="21">
        <f>VLOOKUP(G3,[1]Sheet1!$A$9:$I$7290,5,FALSE)</f>
        <v>22.88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25.76</v>
      </c>
    </row>
    <row r="16" spans="1:15" s="21" customFormat="1" ht="13.7" customHeight="1" thickBot="1">
      <c r="A16" s="52"/>
      <c r="K16" s="94" t="s">
        <v>167</v>
      </c>
      <c r="L16" s="51" t="s">
        <v>168</v>
      </c>
      <c r="M16" s="21">
        <f>VLOOKUP(G3,[1]Sheet1!$A$9:$I$7290,7,FALSE)</f>
        <v>21.38</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Display box with 36 pcs. of 18k gold plated + E-coating to protect scratching 925 silver nose screws, 22g (0.6mm) with prong set 1.5mm clear CZs (Cubic Zirconia) &amp;   &amp;  </v>
      </c>
      <c r="B18" s="57" t="str">
        <f>'Copy paste to Here'!C22</f>
        <v>18NWZBC</v>
      </c>
      <c r="C18" s="57" t="s">
        <v>718</v>
      </c>
      <c r="D18" s="58">
        <f>Invoice!B22</f>
        <v>1</v>
      </c>
      <c r="E18" s="59">
        <f>'Shipping Invoice'!J22*$N$1</f>
        <v>37.659999999999997</v>
      </c>
      <c r="F18" s="59">
        <f>D18*E18</f>
        <v>37.659999999999997</v>
      </c>
      <c r="G18" s="60">
        <f>E18*$E$14</f>
        <v>805.17079999999987</v>
      </c>
      <c r="H18" s="61">
        <f>D18*G18</f>
        <v>805.17079999999987</v>
      </c>
    </row>
    <row r="19" spans="1:13" s="62" customFormat="1" ht="36">
      <c r="A19" s="112" t="str">
        <f>IF((LEN('Copy paste to Here'!G23))&gt;5,((CONCATENATE('Copy paste to Here'!G23," &amp; ",'Copy paste to Here'!D23,"  &amp;  ",'Copy paste to Here'!E23))),"Empty Cell")</f>
        <v xml:space="preserve">Display box with 36 pcs. of 18k gold plated + E-coating to protect scratching 925 silver nose screws, 22g (0.6mm) with prong set 2mm clear CZs (Cubic Zirconia) &amp;   &amp;  </v>
      </c>
      <c r="B19" s="57" t="str">
        <f>'Copy paste to Here'!C23</f>
        <v>18WZ2XC</v>
      </c>
      <c r="C19" s="57" t="s">
        <v>720</v>
      </c>
      <c r="D19" s="58">
        <f>Invoice!B23</f>
        <v>1</v>
      </c>
      <c r="E19" s="59">
        <f>'Shipping Invoice'!J23*$N$1</f>
        <v>38.630000000000003</v>
      </c>
      <c r="F19" s="59">
        <f t="shared" ref="F19:F82" si="0">D19*E19</f>
        <v>38.630000000000003</v>
      </c>
      <c r="G19" s="60">
        <f t="shared" ref="G19:G82" si="1">E19*$E$14</f>
        <v>825.90940000000001</v>
      </c>
      <c r="H19" s="63">
        <f t="shared" ref="H19:H82" si="2">D19*G19</f>
        <v>825.90940000000001</v>
      </c>
    </row>
    <row r="20" spans="1:13" s="62" customFormat="1">
      <c r="A20" s="56" t="str">
        <f>IF((LEN('Copy paste to Here'!G24))&gt;5,((CONCATENATE('Copy paste to Here'!G24," &amp; ",'Copy paste to Here'!D24,"  &amp;  ",'Copy paste to Here'!E24))),"Empty Cell")</f>
        <v>Acrylic solid &amp; UV spiral coil taper &amp; Gauge: 3mm  &amp;  Color: Clear</v>
      </c>
      <c r="B20" s="57" t="str">
        <f>'Copy paste to Here'!C24</f>
        <v>ACCO</v>
      </c>
      <c r="C20" s="57" t="s">
        <v>923</v>
      </c>
      <c r="D20" s="58">
        <f>Invoice!B24</f>
        <v>2</v>
      </c>
      <c r="E20" s="59">
        <f>'Shipping Invoice'!J24*$N$1</f>
        <v>0.84</v>
      </c>
      <c r="F20" s="59">
        <f t="shared" si="0"/>
        <v>1.68</v>
      </c>
      <c r="G20" s="60">
        <f t="shared" si="1"/>
        <v>17.959199999999999</v>
      </c>
      <c r="H20" s="63">
        <f t="shared" si="2"/>
        <v>35.918399999999998</v>
      </c>
    </row>
    <row r="21" spans="1:13" s="62" customFormat="1" ht="24">
      <c r="A21" s="56" t="str">
        <f>IF((LEN('Copy paste to Here'!G25))&gt;5,((CONCATENATE('Copy paste to Here'!G25," &amp; ",'Copy paste to Here'!D25,"  &amp;  ",'Copy paste to Here'!E25))),"Empty Cell")</f>
        <v>Acrylic solid &amp; UV spiral coil taper with two rubber O-rings &amp; Gauge: 5mm  &amp;  Color: Black</v>
      </c>
      <c r="B21" s="57" t="str">
        <f>'Copy paste to Here'!C25</f>
        <v>ACCOR</v>
      </c>
      <c r="C21" s="57" t="s">
        <v>924</v>
      </c>
      <c r="D21" s="58">
        <f>Invoice!B25</f>
        <v>2</v>
      </c>
      <c r="E21" s="59">
        <f>'Shipping Invoice'!J25*$N$1</f>
        <v>1.25</v>
      </c>
      <c r="F21" s="59">
        <f t="shared" si="0"/>
        <v>2.5</v>
      </c>
      <c r="G21" s="60">
        <f t="shared" si="1"/>
        <v>26.724999999999998</v>
      </c>
      <c r="H21" s="63">
        <f t="shared" si="2"/>
        <v>53.449999999999996</v>
      </c>
    </row>
    <row r="22" spans="1:13" s="62" customFormat="1" ht="24">
      <c r="A22" s="56" t="str">
        <f>IF((LEN('Copy paste to Here'!G26))&gt;5,((CONCATENATE('Copy paste to Here'!G26," &amp; ",'Copy paste to Here'!D26,"  &amp;  ",'Copy paste to Here'!E26))),"Empty Cell")</f>
        <v>Acrylic solid &amp; UV spiral coil taper with two rubber O-rings &amp; Gauge: 6mm  &amp;  Color: Black</v>
      </c>
      <c r="B22" s="57" t="str">
        <f>'Copy paste to Here'!C26</f>
        <v>ACCOR</v>
      </c>
      <c r="C22" s="57" t="s">
        <v>925</v>
      </c>
      <c r="D22" s="58">
        <f>Invoice!B26</f>
        <v>2</v>
      </c>
      <c r="E22" s="59">
        <f>'Shipping Invoice'!J26*$N$1</f>
        <v>1.33</v>
      </c>
      <c r="F22" s="59">
        <f t="shared" si="0"/>
        <v>2.66</v>
      </c>
      <c r="G22" s="60">
        <f t="shared" si="1"/>
        <v>28.435400000000001</v>
      </c>
      <c r="H22" s="63">
        <f t="shared" si="2"/>
        <v>56.870800000000003</v>
      </c>
    </row>
    <row r="23" spans="1:13" s="62" customFormat="1" ht="24">
      <c r="A23" s="56" t="str">
        <f>IF((LEN('Copy paste to Here'!G27))&gt;5,((CONCATENATE('Copy paste to Here'!G27," &amp; ",'Copy paste to Here'!D27,"  &amp;  ",'Copy paste to Here'!E27))),"Empty Cell")</f>
        <v>Acrylic solid &amp; UV spiral coil taper with two rubber O-rings &amp; Gauge: 6mm  &amp;  Color: White</v>
      </c>
      <c r="B23" s="57" t="str">
        <f>'Copy paste to Here'!C27</f>
        <v>ACCOR</v>
      </c>
      <c r="C23" s="57" t="s">
        <v>925</v>
      </c>
      <c r="D23" s="58">
        <f>Invoice!B27</f>
        <v>2</v>
      </c>
      <c r="E23" s="59">
        <f>'Shipping Invoice'!J27*$N$1</f>
        <v>1.33</v>
      </c>
      <c r="F23" s="59">
        <f t="shared" si="0"/>
        <v>2.66</v>
      </c>
      <c r="G23" s="60">
        <f t="shared" si="1"/>
        <v>28.435400000000001</v>
      </c>
      <c r="H23" s="63">
        <f t="shared" si="2"/>
        <v>56.870800000000003</v>
      </c>
    </row>
    <row r="24" spans="1:13" s="62" customFormat="1" ht="24">
      <c r="A24" s="56" t="str">
        <f>IF((LEN('Copy paste to Here'!G28))&gt;5,((CONCATENATE('Copy paste to Here'!G28," &amp; ",'Copy paste to Here'!D28,"  &amp;  ",'Copy paste to Here'!E28))),"Empty Cell")</f>
        <v>Acrylic solid &amp; UV spiral coil taper with two rubber O-rings &amp; Gauge: 8mm  &amp;  Color: Black</v>
      </c>
      <c r="B24" s="57" t="str">
        <f>'Copy paste to Here'!C28</f>
        <v>ACCOR</v>
      </c>
      <c r="C24" s="57" t="s">
        <v>926</v>
      </c>
      <c r="D24" s="58">
        <f>Invoice!B28</f>
        <v>2</v>
      </c>
      <c r="E24" s="59">
        <f>'Shipping Invoice'!J28*$N$1</f>
        <v>1.42</v>
      </c>
      <c r="F24" s="59">
        <f t="shared" si="0"/>
        <v>2.84</v>
      </c>
      <c r="G24" s="60">
        <f t="shared" si="1"/>
        <v>30.359599999999997</v>
      </c>
      <c r="H24" s="63">
        <f t="shared" si="2"/>
        <v>60.719199999999994</v>
      </c>
    </row>
    <row r="25" spans="1:13" s="62" customFormat="1" ht="24">
      <c r="A25" s="56" t="str">
        <f>IF((LEN('Copy paste to Here'!G29))&gt;5,((CONCATENATE('Copy paste to Here'!G29," &amp; ",'Copy paste to Here'!D29,"  &amp;  ",'Copy paste to Here'!E29))),"Empty Cell")</f>
        <v>Acrylic solid &amp; UV spiral coil taper with two rubber O-rings &amp; Gauge: 8mm  &amp;  Color: White</v>
      </c>
      <c r="B25" s="57" t="str">
        <f>'Copy paste to Here'!C29</f>
        <v>ACCOR</v>
      </c>
      <c r="C25" s="57" t="s">
        <v>926</v>
      </c>
      <c r="D25" s="58">
        <f>Invoice!B29</f>
        <v>2</v>
      </c>
      <c r="E25" s="59">
        <f>'Shipping Invoice'!J29*$N$1</f>
        <v>1.42</v>
      </c>
      <c r="F25" s="59">
        <f t="shared" si="0"/>
        <v>2.84</v>
      </c>
      <c r="G25" s="60">
        <f t="shared" si="1"/>
        <v>30.359599999999997</v>
      </c>
      <c r="H25" s="63">
        <f t="shared" si="2"/>
        <v>60.719199999999994</v>
      </c>
    </row>
    <row r="26" spans="1:13" s="62" customFormat="1" ht="25.5">
      <c r="A26" s="56" t="str">
        <f>IF((LEN('Copy paste to Here'!G30))&gt;5,((CONCATENATE('Copy paste to Here'!G30," &amp; ",'Copy paste to Here'!D30,"  &amp;  ",'Copy paste to Here'!E30))),"Empty Cell")</f>
        <v>Acrylic solid &amp; UV spiral coil taper with two rubber O-rings &amp; Gauge: 14mm  &amp;  Color: White</v>
      </c>
      <c r="B26" s="57" t="str">
        <f>'Copy paste to Here'!C30</f>
        <v>ACCOR</v>
      </c>
      <c r="C26" s="57" t="s">
        <v>927</v>
      </c>
      <c r="D26" s="58">
        <f>Invoice!B30</f>
        <v>2</v>
      </c>
      <c r="E26" s="59">
        <f>'Shipping Invoice'!J30*$N$1</f>
        <v>2.02</v>
      </c>
      <c r="F26" s="59">
        <f t="shared" si="0"/>
        <v>4.04</v>
      </c>
      <c r="G26" s="60">
        <f t="shared" si="1"/>
        <v>43.187599999999996</v>
      </c>
      <c r="H26" s="63">
        <f t="shared" si="2"/>
        <v>86.375199999999992</v>
      </c>
    </row>
    <row r="27" spans="1:13" s="62" customFormat="1" ht="24">
      <c r="A27" s="56" t="str">
        <f>IF((LEN('Copy paste to Here'!G31))&gt;5,((CONCATENATE('Copy paste to Here'!G31," &amp; ",'Copy paste to Here'!D31,"  &amp;  ",'Copy paste to Here'!E31))),"Empty Cell")</f>
        <v>316L steel industrial barbell, 14g 1.6mm) with two forward facing 5mm jewel balls &amp; Length: 35mm  &amp;  Crystal Color: Clear</v>
      </c>
      <c r="B27" s="57" t="str">
        <f>'Copy paste to Here'!C31</f>
        <v>BBCC38</v>
      </c>
      <c r="C27" s="57" t="s">
        <v>102</v>
      </c>
      <c r="D27" s="58">
        <f>Invoice!B31</f>
        <v>3</v>
      </c>
      <c r="E27" s="59">
        <f>'Shipping Invoice'!J31*$N$1</f>
        <v>1.67</v>
      </c>
      <c r="F27" s="59">
        <f t="shared" si="0"/>
        <v>5.01</v>
      </c>
      <c r="G27" s="60">
        <f t="shared" si="1"/>
        <v>35.704599999999999</v>
      </c>
      <c r="H27" s="63">
        <f t="shared" si="2"/>
        <v>107.1138</v>
      </c>
    </row>
    <row r="28" spans="1:13" s="62" customFormat="1" ht="24">
      <c r="A28" s="56" t="str">
        <f>IF((LEN('Copy paste to Here'!G32))&gt;5,((CONCATENATE('Copy paste to Here'!G32," &amp; ",'Copy paste to Here'!D32,"  &amp;  ",'Copy paste to Here'!E32))),"Empty Cell")</f>
        <v>316L steel industrial barbell, 14g 1.6mm) with two forward facing 5mm jewel balls &amp; Length: 35mm  &amp;  Crystal Color: AB</v>
      </c>
      <c r="B28" s="57" t="str">
        <f>'Copy paste to Here'!C32</f>
        <v>BBCC38</v>
      </c>
      <c r="C28" s="57" t="s">
        <v>102</v>
      </c>
      <c r="D28" s="58">
        <f>Invoice!B32</f>
        <v>3</v>
      </c>
      <c r="E28" s="59">
        <f>'Shipping Invoice'!J32*$N$1</f>
        <v>1.67</v>
      </c>
      <c r="F28" s="59">
        <f t="shared" si="0"/>
        <v>5.01</v>
      </c>
      <c r="G28" s="60">
        <f t="shared" si="1"/>
        <v>35.704599999999999</v>
      </c>
      <c r="H28" s="63">
        <f t="shared" si="2"/>
        <v>107.1138</v>
      </c>
    </row>
    <row r="29" spans="1:13" s="62" customFormat="1" ht="24">
      <c r="A29" s="56" t="str">
        <f>IF((LEN('Copy paste to Here'!G33))&gt;5,((CONCATENATE('Copy paste to Here'!G33," &amp; ",'Copy paste to Here'!D33,"  &amp;  ",'Copy paste to Here'!E33))),"Empty Cell")</f>
        <v>316L steel industrial barbell, 14g 1.6mm) with two forward facing 5mm jewel balls &amp; Length: 35mm  &amp;  Crystal Color: Rose</v>
      </c>
      <c r="B29" s="57" t="str">
        <f>'Copy paste to Here'!C33</f>
        <v>BBCC38</v>
      </c>
      <c r="C29" s="57" t="s">
        <v>102</v>
      </c>
      <c r="D29" s="58">
        <f>Invoice!B33</f>
        <v>3</v>
      </c>
      <c r="E29" s="59">
        <f>'Shipping Invoice'!J33*$N$1</f>
        <v>1.67</v>
      </c>
      <c r="F29" s="59">
        <f t="shared" si="0"/>
        <v>5.01</v>
      </c>
      <c r="G29" s="60">
        <f t="shared" si="1"/>
        <v>35.704599999999999</v>
      </c>
      <c r="H29" s="63">
        <f t="shared" si="2"/>
        <v>107.1138</v>
      </c>
    </row>
    <row r="30" spans="1:13" s="62" customFormat="1" ht="36">
      <c r="A30" s="56" t="str">
        <f>IF((LEN('Copy paste to Here'!G34))&gt;5,((CONCATENATE('Copy paste to Here'!G34," &amp; ",'Copy paste to Here'!D34,"  &amp;  ",'Copy paste to Here'!E34))),"Empty Cell")</f>
        <v>316L steel industrial barbell, 14g 1.6mm) with two forward facing 5mm jewel balls &amp; Length: 35mm  &amp;  Crystal Color: Light Sapphire</v>
      </c>
      <c r="B30" s="57" t="str">
        <f>'Copy paste to Here'!C34</f>
        <v>BBCC38</v>
      </c>
      <c r="C30" s="57" t="s">
        <v>102</v>
      </c>
      <c r="D30" s="58">
        <f>Invoice!B34</f>
        <v>3</v>
      </c>
      <c r="E30" s="59">
        <f>'Shipping Invoice'!J34*$N$1</f>
        <v>1.67</v>
      </c>
      <c r="F30" s="59">
        <f t="shared" si="0"/>
        <v>5.01</v>
      </c>
      <c r="G30" s="60">
        <f t="shared" si="1"/>
        <v>35.704599999999999</v>
      </c>
      <c r="H30" s="63">
        <f t="shared" si="2"/>
        <v>107.1138</v>
      </c>
    </row>
    <row r="31" spans="1:13" s="62" customFormat="1" ht="24">
      <c r="A31" s="56" t="str">
        <f>IF((LEN('Copy paste to Here'!G35))&gt;5,((CONCATENATE('Copy paste to Here'!G35," &amp; ",'Copy paste to Here'!D35,"  &amp;  ",'Copy paste to Here'!E35))),"Empty Cell")</f>
        <v>316L steel industrial barbell, 14g 1.6mm) with two forward facing 5mm jewel balls &amp; Length: 35mm  &amp;  Crystal Color: Aquamarine</v>
      </c>
      <c r="B31" s="57" t="str">
        <f>'Copy paste to Here'!C35</f>
        <v>BBCC38</v>
      </c>
      <c r="C31" s="57" t="s">
        <v>102</v>
      </c>
      <c r="D31" s="58">
        <f>Invoice!B35</f>
        <v>3</v>
      </c>
      <c r="E31" s="59">
        <f>'Shipping Invoice'!J35*$N$1</f>
        <v>1.67</v>
      </c>
      <c r="F31" s="59">
        <f t="shared" si="0"/>
        <v>5.01</v>
      </c>
      <c r="G31" s="60">
        <f t="shared" si="1"/>
        <v>35.704599999999999</v>
      </c>
      <c r="H31" s="63">
        <f t="shared" si="2"/>
        <v>107.1138</v>
      </c>
    </row>
    <row r="32" spans="1:13" s="62" customFormat="1" ht="24">
      <c r="A32" s="56" t="str">
        <f>IF((LEN('Copy paste to Here'!G36))&gt;5,((CONCATENATE('Copy paste to Here'!G36," &amp; ",'Copy paste to Here'!D36,"  &amp;  ",'Copy paste to Here'!E36))),"Empty Cell")</f>
        <v>316L steel industrial barbell, 14g 1.6mm) with two forward facing 5mm jewel balls &amp; Length: 35mm  &amp;  Crystal Color: Blue Zircon</v>
      </c>
      <c r="B32" s="57" t="str">
        <f>'Copy paste to Here'!C36</f>
        <v>BBCC38</v>
      </c>
      <c r="C32" s="57" t="s">
        <v>102</v>
      </c>
      <c r="D32" s="58">
        <f>Invoice!B36</f>
        <v>3</v>
      </c>
      <c r="E32" s="59">
        <f>'Shipping Invoice'!J36*$N$1</f>
        <v>1.67</v>
      </c>
      <c r="F32" s="59">
        <f t="shared" si="0"/>
        <v>5.01</v>
      </c>
      <c r="G32" s="60">
        <f t="shared" si="1"/>
        <v>35.704599999999999</v>
      </c>
      <c r="H32" s="63">
        <f t="shared" si="2"/>
        <v>107.1138</v>
      </c>
    </row>
    <row r="33" spans="1:8" s="62" customFormat="1" ht="24">
      <c r="A33" s="56" t="str">
        <f>IF((LEN('Copy paste to Here'!G37))&gt;5,((CONCATENATE('Copy paste to Here'!G37," &amp; ",'Copy paste to Here'!D37,"  &amp;  ",'Copy paste to Here'!E37))),"Empty Cell")</f>
        <v>316L steel industrial barbell, 14g 1.6mm) with two forward facing 5mm jewel balls &amp; Length: 35mm  &amp;  Crystal Color: Fuchsia</v>
      </c>
      <c r="B33" s="57" t="str">
        <f>'Copy paste to Here'!C37</f>
        <v>BBCC38</v>
      </c>
      <c r="C33" s="57" t="s">
        <v>102</v>
      </c>
      <c r="D33" s="58">
        <f>Invoice!B37</f>
        <v>3</v>
      </c>
      <c r="E33" s="59">
        <f>'Shipping Invoice'!J37*$N$1</f>
        <v>1.67</v>
      </c>
      <c r="F33" s="59">
        <f t="shared" si="0"/>
        <v>5.01</v>
      </c>
      <c r="G33" s="60">
        <f t="shared" si="1"/>
        <v>35.704599999999999</v>
      </c>
      <c r="H33" s="63">
        <f t="shared" si="2"/>
        <v>107.1138</v>
      </c>
    </row>
    <row r="34" spans="1:8" s="62" customFormat="1" ht="24">
      <c r="A34" s="56" t="str">
        <f>IF((LEN('Copy paste to Here'!G38))&gt;5,((CONCATENATE('Copy paste to Here'!G38," &amp; ",'Copy paste to Here'!D38,"  &amp;  ",'Copy paste to Here'!E38))),"Empty Cell")</f>
        <v>316L steel industrial barbell, 14g 1.6mm) with two forward facing 5mm jewel balls &amp; Length: 38mm  &amp;  Crystal Color: AB</v>
      </c>
      <c r="B34" s="57" t="str">
        <f>'Copy paste to Here'!C38</f>
        <v>BBCC38</v>
      </c>
      <c r="C34" s="57" t="s">
        <v>102</v>
      </c>
      <c r="D34" s="58">
        <f>Invoice!B38</f>
        <v>1</v>
      </c>
      <c r="E34" s="59">
        <f>'Shipping Invoice'!J38*$N$1</f>
        <v>1.67</v>
      </c>
      <c r="F34" s="59">
        <f t="shared" si="0"/>
        <v>1.67</v>
      </c>
      <c r="G34" s="60">
        <f t="shared" si="1"/>
        <v>35.704599999999999</v>
      </c>
      <c r="H34" s="63">
        <f t="shared" si="2"/>
        <v>35.704599999999999</v>
      </c>
    </row>
    <row r="35" spans="1:8" s="62" customFormat="1" ht="24">
      <c r="A35" s="56" t="str">
        <f>IF((LEN('Copy paste to Here'!G39))&gt;5,((CONCATENATE('Copy paste to Here'!G39," &amp; ",'Copy paste to Here'!D39,"  &amp;  ",'Copy paste to Here'!E39))),"Empty Cell")</f>
        <v>316L steel industrial barbell, 14g 1.6mm) with two forward facing 5mm jewel balls &amp; Length: 38mm  &amp;  Crystal Color: Rose</v>
      </c>
      <c r="B35" s="57" t="str">
        <f>'Copy paste to Here'!C39</f>
        <v>BBCC38</v>
      </c>
      <c r="C35" s="57" t="s">
        <v>102</v>
      </c>
      <c r="D35" s="58">
        <f>Invoice!B39</f>
        <v>1</v>
      </c>
      <c r="E35" s="59">
        <f>'Shipping Invoice'!J39*$N$1</f>
        <v>1.67</v>
      </c>
      <c r="F35" s="59">
        <f t="shared" si="0"/>
        <v>1.67</v>
      </c>
      <c r="G35" s="60">
        <f t="shared" si="1"/>
        <v>35.704599999999999</v>
      </c>
      <c r="H35" s="63">
        <f t="shared" si="2"/>
        <v>35.704599999999999</v>
      </c>
    </row>
    <row r="36" spans="1:8" s="62" customFormat="1" ht="24">
      <c r="A36" s="56" t="str">
        <f>IF((LEN('Copy paste to Here'!G40))&gt;5,((CONCATENATE('Copy paste to Here'!G40," &amp; ",'Copy paste to Here'!D40,"  &amp;  ",'Copy paste to Here'!E40))),"Empty Cell")</f>
        <v>316L steel industrial barbell, 14g 1.6mm) with two forward facing 5mm jewel balls &amp; Length: 38mm  &amp;  Crystal Color: Fuchsia</v>
      </c>
      <c r="B36" s="57" t="str">
        <f>'Copy paste to Here'!C40</f>
        <v>BBCC38</v>
      </c>
      <c r="C36" s="57" t="s">
        <v>102</v>
      </c>
      <c r="D36" s="58">
        <f>Invoice!B40</f>
        <v>1</v>
      </c>
      <c r="E36" s="59">
        <f>'Shipping Invoice'!J40*$N$1</f>
        <v>1.67</v>
      </c>
      <c r="F36" s="59">
        <f t="shared" si="0"/>
        <v>1.67</v>
      </c>
      <c r="G36" s="60">
        <f t="shared" si="1"/>
        <v>35.704599999999999</v>
      </c>
      <c r="H36" s="63">
        <f t="shared" si="2"/>
        <v>35.704599999999999</v>
      </c>
    </row>
    <row r="37" spans="1:8" s="62" customFormat="1" ht="25.5">
      <c r="A37" s="56" t="str">
        <f>IF((LEN('Copy paste to Here'!G41))&gt;5,((CONCATENATE('Copy paste to Here'!G41," &amp; ",'Copy paste to Here'!D41,"  &amp;  ",'Copy paste to Here'!E41))),"Empty Cell")</f>
        <v xml:space="preserve">316L steel Industrial barbell, 14g (1.6mm) with two 5mm balls &amp; Length: 32mm  &amp;  </v>
      </c>
      <c r="B37" s="57" t="str">
        <f>'Copy paste to Here'!C41</f>
        <v>BBIND</v>
      </c>
      <c r="C37" s="57" t="s">
        <v>928</v>
      </c>
      <c r="D37" s="58">
        <f>Invoice!B41</f>
        <v>15</v>
      </c>
      <c r="E37" s="59">
        <f>'Shipping Invoice'!J41*$N$1</f>
        <v>0.42</v>
      </c>
      <c r="F37" s="59">
        <f t="shared" si="0"/>
        <v>6.3</v>
      </c>
      <c r="G37" s="60">
        <f t="shared" si="1"/>
        <v>8.9795999999999996</v>
      </c>
      <c r="H37" s="63">
        <f t="shared" si="2"/>
        <v>134.69399999999999</v>
      </c>
    </row>
    <row r="38" spans="1:8" s="62" customFormat="1" ht="25.5">
      <c r="A38" s="56" t="str">
        <f>IF((LEN('Copy paste to Here'!G42))&gt;5,((CONCATENATE('Copy paste to Here'!G42," &amp; ",'Copy paste to Here'!D42,"  &amp;  ",'Copy paste to Here'!E42))),"Empty Cell")</f>
        <v xml:space="preserve">316L steel Industrial barbell, 14g (1.6mm) with two 5mm balls &amp; Length: 35mm  &amp;  </v>
      </c>
      <c r="B38" s="57" t="str">
        <f>'Copy paste to Here'!C42</f>
        <v>BBIND</v>
      </c>
      <c r="C38" s="57" t="s">
        <v>928</v>
      </c>
      <c r="D38" s="58">
        <f>Invoice!B42</f>
        <v>10</v>
      </c>
      <c r="E38" s="59">
        <f>'Shipping Invoice'!J42*$N$1</f>
        <v>0.42</v>
      </c>
      <c r="F38" s="59">
        <f t="shared" si="0"/>
        <v>4.2</v>
      </c>
      <c r="G38" s="60">
        <f t="shared" si="1"/>
        <v>8.9795999999999996</v>
      </c>
      <c r="H38" s="63">
        <f t="shared" si="2"/>
        <v>89.795999999999992</v>
      </c>
    </row>
    <row r="39" spans="1:8" s="62" customFormat="1" ht="24">
      <c r="A39" s="56" t="str">
        <f>IF((LEN('Copy paste to Here'!G43))&gt;5,((CONCATENATE('Copy paste to Here'!G43," &amp; ",'Copy paste to Here'!D43,"  &amp;  ",'Copy paste to Here'!E43))),"Empty Cell")</f>
        <v>Premium PVD plated surgical steel industrial Barbell, 14g (1.6mm) with two 5mm balls &amp; Length: 32mm  &amp;  Color: Blue</v>
      </c>
      <c r="B39" s="57" t="str">
        <f>'Copy paste to Here'!C43</f>
        <v>BBITB</v>
      </c>
      <c r="C39" s="57" t="s">
        <v>733</v>
      </c>
      <c r="D39" s="58">
        <f>Invoice!B43</f>
        <v>4</v>
      </c>
      <c r="E39" s="59">
        <f>'Shipping Invoice'!J43*$N$1</f>
        <v>1.25</v>
      </c>
      <c r="F39" s="59">
        <f t="shared" si="0"/>
        <v>5</v>
      </c>
      <c r="G39" s="60">
        <f t="shared" si="1"/>
        <v>26.724999999999998</v>
      </c>
      <c r="H39" s="63">
        <f t="shared" si="2"/>
        <v>106.89999999999999</v>
      </c>
    </row>
    <row r="40" spans="1:8" s="62" customFormat="1" ht="24">
      <c r="A40" s="56" t="str">
        <f>IF((LEN('Copy paste to Here'!G44))&gt;5,((CONCATENATE('Copy paste to Here'!G44," &amp; ",'Copy paste to Here'!D44,"  &amp;  ",'Copy paste to Here'!E44))),"Empty Cell")</f>
        <v>Premium PVD plated surgical steel industrial Barbell, 14g (1.6mm) with two 5mm balls &amp; Length: 32mm  &amp;  Color: Rainbow</v>
      </c>
      <c r="B40" s="57" t="str">
        <f>'Copy paste to Here'!C44</f>
        <v>BBITB</v>
      </c>
      <c r="C40" s="57" t="s">
        <v>733</v>
      </c>
      <c r="D40" s="58">
        <f>Invoice!B44</f>
        <v>3</v>
      </c>
      <c r="E40" s="59">
        <f>'Shipping Invoice'!J44*$N$1</f>
        <v>1.25</v>
      </c>
      <c r="F40" s="59">
        <f t="shared" si="0"/>
        <v>3.75</v>
      </c>
      <c r="G40" s="60">
        <f t="shared" si="1"/>
        <v>26.724999999999998</v>
      </c>
      <c r="H40" s="63">
        <f t="shared" si="2"/>
        <v>80.174999999999997</v>
      </c>
    </row>
    <row r="41" spans="1:8" s="62" customFormat="1" ht="24">
      <c r="A41" s="56" t="str">
        <f>IF((LEN('Copy paste to Here'!G45))&gt;5,((CONCATENATE('Copy paste to Here'!G45," &amp; ",'Copy paste to Here'!D45,"  &amp;  ",'Copy paste to Here'!E45))),"Empty Cell")</f>
        <v>Premium PVD plated surgical steel industrial Barbell, 14g (1.6mm) with two 5mm balls &amp; Length: 35mm  &amp;  Color: Gold</v>
      </c>
      <c r="B41" s="57" t="str">
        <f>'Copy paste to Here'!C45</f>
        <v>BBITB</v>
      </c>
      <c r="C41" s="57" t="s">
        <v>733</v>
      </c>
      <c r="D41" s="58">
        <f>Invoice!B45</f>
        <v>4</v>
      </c>
      <c r="E41" s="59">
        <f>'Shipping Invoice'!J45*$N$1</f>
        <v>1.25</v>
      </c>
      <c r="F41" s="59">
        <f t="shared" si="0"/>
        <v>5</v>
      </c>
      <c r="G41" s="60">
        <f t="shared" si="1"/>
        <v>26.724999999999998</v>
      </c>
      <c r="H41" s="63">
        <f t="shared" si="2"/>
        <v>106.89999999999999</v>
      </c>
    </row>
    <row r="42" spans="1:8" s="62" customFormat="1" ht="24">
      <c r="A42" s="56" t="str">
        <f>IF((LEN('Copy paste to Here'!G46))&gt;5,((CONCATENATE('Copy paste to Here'!G46," &amp; ",'Copy paste to Here'!D46,"  &amp;  ",'Copy paste to Here'!E46))),"Empty Cell")</f>
        <v>Premium PVD plated surgical steel industrial Barbell, 14g (1.6mm) with two 5mm balls &amp; Length: 38mm  &amp;  Color: Black</v>
      </c>
      <c r="B42" s="57" t="str">
        <f>'Copy paste to Here'!C46</f>
        <v>BBITB</v>
      </c>
      <c r="C42" s="57" t="s">
        <v>733</v>
      </c>
      <c r="D42" s="58">
        <f>Invoice!B46</f>
        <v>4</v>
      </c>
      <c r="E42" s="59">
        <f>'Shipping Invoice'!J46*$N$1</f>
        <v>1.25</v>
      </c>
      <c r="F42" s="59">
        <f t="shared" si="0"/>
        <v>5</v>
      </c>
      <c r="G42" s="60">
        <f t="shared" si="1"/>
        <v>26.724999999999998</v>
      </c>
      <c r="H42" s="63">
        <f t="shared" si="2"/>
        <v>106.89999999999999</v>
      </c>
    </row>
    <row r="43" spans="1:8" s="62" customFormat="1" ht="24">
      <c r="A43" s="56" t="str">
        <f>IF((LEN('Copy paste to Here'!G47))&gt;5,((CONCATENATE('Copy paste to Here'!G47," &amp; ",'Copy paste to Here'!D47,"  &amp;  ",'Copy paste to Here'!E47))),"Empty Cell")</f>
        <v>Premium PVD plated surgical steel industrial Barbell, 14g (1.6mm) with two 5mm balls &amp; Length: 38mm  &amp;  Color: Green</v>
      </c>
      <c r="B43" s="57" t="str">
        <f>'Copy paste to Here'!C47</f>
        <v>BBITB</v>
      </c>
      <c r="C43" s="57" t="s">
        <v>733</v>
      </c>
      <c r="D43" s="58">
        <f>Invoice!B47</f>
        <v>2</v>
      </c>
      <c r="E43" s="59">
        <f>'Shipping Invoice'!J47*$N$1</f>
        <v>1.25</v>
      </c>
      <c r="F43" s="59">
        <f t="shared" si="0"/>
        <v>2.5</v>
      </c>
      <c r="G43" s="60">
        <f t="shared" si="1"/>
        <v>26.724999999999998</v>
      </c>
      <c r="H43" s="63">
        <f t="shared" si="2"/>
        <v>53.449999999999996</v>
      </c>
    </row>
    <row r="44" spans="1:8" s="62" customFormat="1" ht="36">
      <c r="A44" s="56" t="str">
        <f>IF((LEN('Copy paste to Here'!G48))&gt;5,((CONCATENATE('Copy paste to Here'!G48," &amp; ",'Copy paste to Here'!D48,"  &amp;  ",'Copy paste to Here'!E48))),"Empty Cell")</f>
        <v>Premium PVD plated surgical steel industrial Barbell, 14g (1.6mm) with two 5mm balls &amp; Length: 38mm  &amp;  Color: Rose-gold</v>
      </c>
      <c r="B44" s="57" t="str">
        <f>'Copy paste to Here'!C48</f>
        <v>BBITB</v>
      </c>
      <c r="C44" s="57" t="s">
        <v>733</v>
      </c>
      <c r="D44" s="58">
        <f>Invoice!B48</f>
        <v>2</v>
      </c>
      <c r="E44" s="59">
        <f>'Shipping Invoice'!J48*$N$1</f>
        <v>1.25</v>
      </c>
      <c r="F44" s="59">
        <f t="shared" si="0"/>
        <v>2.5</v>
      </c>
      <c r="G44" s="60">
        <f t="shared" si="1"/>
        <v>26.724999999999998</v>
      </c>
      <c r="H44" s="63">
        <f t="shared" si="2"/>
        <v>53.449999999999996</v>
      </c>
    </row>
    <row r="45" spans="1:8" s="62" customFormat="1" ht="36">
      <c r="A45" s="56" t="str">
        <f>IF((LEN('Copy paste to Here'!G49))&gt;5,((CONCATENATE('Copy paste to Here'!G49," &amp; ",'Copy paste to Here'!D49,"  &amp;  ",'Copy paste to Here'!E49))),"Empty Cell")</f>
        <v>316L steel nipple barbell, 14g (1.6mm) with two forward facing from 4mm to 6mm jewel balls &amp; Length: 12mm with 5mm jewel balls  &amp;  Crystal Color: Clear</v>
      </c>
      <c r="B45" s="57" t="str">
        <f>'Copy paste to Here'!C49</f>
        <v>BBNP2C</v>
      </c>
      <c r="C45" s="57" t="s">
        <v>100</v>
      </c>
      <c r="D45" s="58">
        <f>Invoice!B49</f>
        <v>2</v>
      </c>
      <c r="E45" s="59">
        <f>'Shipping Invoice'!J49*$N$1</f>
        <v>1.67</v>
      </c>
      <c r="F45" s="59">
        <f t="shared" si="0"/>
        <v>3.34</v>
      </c>
      <c r="G45" s="60">
        <f t="shared" si="1"/>
        <v>35.704599999999999</v>
      </c>
      <c r="H45" s="63">
        <f t="shared" si="2"/>
        <v>71.409199999999998</v>
      </c>
    </row>
    <row r="46" spans="1:8" s="62" customFormat="1" ht="36">
      <c r="A46" s="56" t="str">
        <f>IF((LEN('Copy paste to Here'!G50))&gt;5,((CONCATENATE('Copy paste to Here'!G50," &amp; ",'Copy paste to Here'!D50,"  &amp;  ",'Copy paste to Here'!E50))),"Empty Cell")</f>
        <v>316L steel nipple barbell, 14g (1.6mm) with two forward facing from 4mm to 6mm jewel balls &amp; Length: 12mm with 5mm jewel balls  &amp;  Crystal Color: AB</v>
      </c>
      <c r="B46" s="57" t="str">
        <f>'Copy paste to Here'!C50</f>
        <v>BBNP2C</v>
      </c>
      <c r="C46" s="57" t="s">
        <v>100</v>
      </c>
      <c r="D46" s="58">
        <f>Invoice!B50</f>
        <v>2</v>
      </c>
      <c r="E46" s="59">
        <f>'Shipping Invoice'!J50*$N$1</f>
        <v>1.67</v>
      </c>
      <c r="F46" s="59">
        <f t="shared" si="0"/>
        <v>3.34</v>
      </c>
      <c r="G46" s="60">
        <f t="shared" si="1"/>
        <v>35.704599999999999</v>
      </c>
      <c r="H46" s="63">
        <f t="shared" si="2"/>
        <v>71.409199999999998</v>
      </c>
    </row>
    <row r="47" spans="1:8" s="62" customFormat="1" ht="36">
      <c r="A47" s="56" t="str">
        <f>IF((LEN('Copy paste to Here'!G51))&gt;5,((CONCATENATE('Copy paste to Here'!G51," &amp; ",'Copy paste to Here'!D51,"  &amp;  ",'Copy paste to Here'!E51))),"Empty Cell")</f>
        <v>316L steel nipple barbell, 14g (1.6mm) with two forward facing from 4mm to 6mm jewel balls &amp; Length: 12mm with 5mm jewel balls  &amp;  Crystal Color: Light Sapphire</v>
      </c>
      <c r="B47" s="57" t="str">
        <f>'Copy paste to Here'!C51</f>
        <v>BBNP2C</v>
      </c>
      <c r="C47" s="57" t="s">
        <v>100</v>
      </c>
      <c r="D47" s="58">
        <f>Invoice!B51</f>
        <v>2</v>
      </c>
      <c r="E47" s="59">
        <f>'Shipping Invoice'!J51*$N$1</f>
        <v>1.67</v>
      </c>
      <c r="F47" s="59">
        <f t="shared" si="0"/>
        <v>3.34</v>
      </c>
      <c r="G47" s="60">
        <f t="shared" si="1"/>
        <v>35.704599999999999</v>
      </c>
      <c r="H47" s="63">
        <f t="shared" si="2"/>
        <v>71.409199999999998</v>
      </c>
    </row>
    <row r="48" spans="1:8" s="62" customFormat="1" ht="36">
      <c r="A48" s="56" t="str">
        <f>IF((LEN('Copy paste to Here'!G52))&gt;5,((CONCATENATE('Copy paste to Here'!G52," &amp; ",'Copy paste to Here'!D52,"  &amp;  ",'Copy paste to Here'!E52))),"Empty Cell")</f>
        <v>316L steel nipple barbell, 14g (1.6mm) with two forward facing from 4mm to 6mm jewel balls &amp; Length: 12mm with 5mm jewel balls  &amp;  Crystal Color: Sapphire</v>
      </c>
      <c r="B48" s="57" t="str">
        <f>'Copy paste to Here'!C52</f>
        <v>BBNP2C</v>
      </c>
      <c r="C48" s="57" t="s">
        <v>100</v>
      </c>
      <c r="D48" s="58">
        <f>Invoice!B52</f>
        <v>2</v>
      </c>
      <c r="E48" s="59">
        <f>'Shipping Invoice'!J52*$N$1</f>
        <v>1.67</v>
      </c>
      <c r="F48" s="59">
        <f t="shared" si="0"/>
        <v>3.34</v>
      </c>
      <c r="G48" s="60">
        <f t="shared" si="1"/>
        <v>35.704599999999999</v>
      </c>
      <c r="H48" s="63">
        <f t="shared" si="2"/>
        <v>71.409199999999998</v>
      </c>
    </row>
    <row r="49" spans="1:8" s="62" customFormat="1" ht="36">
      <c r="A49" s="56" t="str">
        <f>IF((LEN('Copy paste to Here'!G53))&gt;5,((CONCATENATE('Copy paste to Here'!G53," &amp; ",'Copy paste to Here'!D53,"  &amp;  ",'Copy paste to Here'!E53))),"Empty Cell")</f>
        <v>316L steel nipple barbell, 14g (1.6mm) with two forward facing from 4mm to 6mm jewel balls &amp; Length: 12mm with 5mm jewel balls  &amp;  Crystal Color: Aquamarine</v>
      </c>
      <c r="B49" s="57" t="str">
        <f>'Copy paste to Here'!C53</f>
        <v>BBNP2C</v>
      </c>
      <c r="C49" s="57" t="s">
        <v>100</v>
      </c>
      <c r="D49" s="58">
        <f>Invoice!B53</f>
        <v>2</v>
      </c>
      <c r="E49" s="59">
        <f>'Shipping Invoice'!J53*$N$1</f>
        <v>1.67</v>
      </c>
      <c r="F49" s="59">
        <f t="shared" si="0"/>
        <v>3.34</v>
      </c>
      <c r="G49" s="60">
        <f t="shared" si="1"/>
        <v>35.704599999999999</v>
      </c>
      <c r="H49" s="63">
        <f t="shared" si="2"/>
        <v>71.409199999999998</v>
      </c>
    </row>
    <row r="50" spans="1:8" s="62" customFormat="1" ht="36">
      <c r="A50" s="56" t="str">
        <f>IF((LEN('Copy paste to Here'!G54))&gt;5,((CONCATENATE('Copy paste to Here'!G54," &amp; ",'Copy paste to Here'!D54,"  &amp;  ",'Copy paste to Here'!E54))),"Empty Cell")</f>
        <v>316L steel nipple barbell, 14g (1.6mm) with two forward facing from 4mm to 6mm jewel balls &amp; Length: 12mm with 5mm jewel balls  &amp;  Crystal Color: Blue Zircon</v>
      </c>
      <c r="B50" s="57" t="str">
        <f>'Copy paste to Here'!C54</f>
        <v>BBNP2C</v>
      </c>
      <c r="C50" s="57" t="s">
        <v>100</v>
      </c>
      <c r="D50" s="58">
        <f>Invoice!B54</f>
        <v>2</v>
      </c>
      <c r="E50" s="59">
        <f>'Shipping Invoice'!J54*$N$1</f>
        <v>1.67</v>
      </c>
      <c r="F50" s="59">
        <f t="shared" si="0"/>
        <v>3.34</v>
      </c>
      <c r="G50" s="60">
        <f t="shared" si="1"/>
        <v>35.704599999999999</v>
      </c>
      <c r="H50" s="63">
        <f t="shared" si="2"/>
        <v>71.409199999999998</v>
      </c>
    </row>
    <row r="51" spans="1:8" s="62" customFormat="1" ht="36">
      <c r="A51" s="56" t="str">
        <f>IF((LEN('Copy paste to Here'!G55))&gt;5,((CONCATENATE('Copy paste to Here'!G55," &amp; ",'Copy paste to Here'!D55,"  &amp;  ",'Copy paste to Here'!E55))),"Empty Cell")</f>
        <v>316L steel nipple barbell, 14g (1.6mm) with two forward facing from 4mm to 6mm jewel balls &amp; Length: 14mm with 5mm jewel balls  &amp;  Crystal Color: Clear</v>
      </c>
      <c r="B51" s="57" t="str">
        <f>'Copy paste to Here'!C55</f>
        <v>BBNP2C</v>
      </c>
      <c r="C51" s="57" t="s">
        <v>100</v>
      </c>
      <c r="D51" s="58">
        <f>Invoice!B55</f>
        <v>2</v>
      </c>
      <c r="E51" s="59">
        <f>'Shipping Invoice'!J55*$N$1</f>
        <v>1.67</v>
      </c>
      <c r="F51" s="59">
        <f t="shared" si="0"/>
        <v>3.34</v>
      </c>
      <c r="G51" s="60">
        <f t="shared" si="1"/>
        <v>35.704599999999999</v>
      </c>
      <c r="H51" s="63">
        <f t="shared" si="2"/>
        <v>71.409199999999998</v>
      </c>
    </row>
    <row r="52" spans="1:8" s="62" customFormat="1" ht="36">
      <c r="A52" s="56" t="str">
        <f>IF((LEN('Copy paste to Here'!G56))&gt;5,((CONCATENATE('Copy paste to Here'!G56," &amp; ",'Copy paste to Here'!D56,"  &amp;  ",'Copy paste to Here'!E56))),"Empty Cell")</f>
        <v>316L steel nipple barbell, 14g (1.6mm) with two forward facing from 4mm to 6mm jewel balls &amp; Length: 14mm with 5mm jewel balls  &amp;  Crystal Color: Rose</v>
      </c>
      <c r="B52" s="57" t="str">
        <f>'Copy paste to Here'!C56</f>
        <v>BBNP2C</v>
      </c>
      <c r="C52" s="57" t="s">
        <v>100</v>
      </c>
      <c r="D52" s="58">
        <f>Invoice!B56</f>
        <v>2</v>
      </c>
      <c r="E52" s="59">
        <f>'Shipping Invoice'!J56*$N$1</f>
        <v>1.67</v>
      </c>
      <c r="F52" s="59">
        <f t="shared" si="0"/>
        <v>3.34</v>
      </c>
      <c r="G52" s="60">
        <f t="shared" si="1"/>
        <v>35.704599999999999</v>
      </c>
      <c r="H52" s="63">
        <f t="shared" si="2"/>
        <v>71.409199999999998</v>
      </c>
    </row>
    <row r="53" spans="1:8" s="62" customFormat="1" ht="36">
      <c r="A53" s="56" t="str">
        <f>IF((LEN('Copy paste to Here'!G57))&gt;5,((CONCATENATE('Copy paste to Here'!G57," &amp; ",'Copy paste to Here'!D57,"  &amp;  ",'Copy paste to Here'!E57))),"Empty Cell")</f>
        <v>316L steel nipple barbell, 14g (1.6mm) with two forward facing from 4mm to 6mm jewel balls &amp; Length: 14mm with 5mm jewel balls  &amp;  Crystal Color: Light Sapphire</v>
      </c>
      <c r="B53" s="57" t="str">
        <f>'Copy paste to Here'!C57</f>
        <v>BBNP2C</v>
      </c>
      <c r="C53" s="57" t="s">
        <v>100</v>
      </c>
      <c r="D53" s="58">
        <f>Invoice!B57</f>
        <v>2</v>
      </c>
      <c r="E53" s="59">
        <f>'Shipping Invoice'!J57*$N$1</f>
        <v>1.67</v>
      </c>
      <c r="F53" s="59">
        <f t="shared" si="0"/>
        <v>3.34</v>
      </c>
      <c r="G53" s="60">
        <f t="shared" si="1"/>
        <v>35.704599999999999</v>
      </c>
      <c r="H53" s="63">
        <f t="shared" si="2"/>
        <v>71.409199999999998</v>
      </c>
    </row>
    <row r="54" spans="1:8" s="62" customFormat="1" ht="36">
      <c r="A54" s="56" t="str">
        <f>IF((LEN('Copy paste to Here'!G58))&gt;5,((CONCATENATE('Copy paste to Here'!G58," &amp; ",'Copy paste to Here'!D58,"  &amp;  ",'Copy paste to Here'!E58))),"Empty Cell")</f>
        <v>316L steel nipple barbell, 14g (1.6mm) with two forward facing from 4mm to 6mm jewel balls &amp; Length: 14mm with 5mm jewel balls  &amp;  Crystal Color: Light Amethyst</v>
      </c>
      <c r="B54" s="57" t="str">
        <f>'Copy paste to Here'!C58</f>
        <v>BBNP2C</v>
      </c>
      <c r="C54" s="57" t="s">
        <v>100</v>
      </c>
      <c r="D54" s="58">
        <f>Invoice!B58</f>
        <v>2</v>
      </c>
      <c r="E54" s="59">
        <f>'Shipping Invoice'!J58*$N$1</f>
        <v>1.67</v>
      </c>
      <c r="F54" s="59">
        <f t="shared" si="0"/>
        <v>3.34</v>
      </c>
      <c r="G54" s="60">
        <f t="shared" si="1"/>
        <v>35.704599999999999</v>
      </c>
      <c r="H54" s="63">
        <f t="shared" si="2"/>
        <v>71.409199999999998</v>
      </c>
    </row>
    <row r="55" spans="1:8" s="62" customFormat="1" ht="36">
      <c r="A55" s="56" t="str">
        <f>IF((LEN('Copy paste to Here'!G59))&gt;5,((CONCATENATE('Copy paste to Here'!G59," &amp; ",'Copy paste to Here'!D59,"  &amp;  ",'Copy paste to Here'!E59))),"Empty Cell")</f>
        <v>316L steel nipple barbell, 14g (1.6mm) with two forward facing from 4mm to 6mm jewel balls &amp; Length: 14mm with 5mm jewel balls  &amp;  Crystal Color: Fuchsia</v>
      </c>
      <c r="B55" s="57" t="str">
        <f>'Copy paste to Here'!C59</f>
        <v>BBNP2C</v>
      </c>
      <c r="C55" s="57" t="s">
        <v>100</v>
      </c>
      <c r="D55" s="58">
        <f>Invoice!B59</f>
        <v>2</v>
      </c>
      <c r="E55" s="59">
        <f>'Shipping Invoice'!J59*$N$1</f>
        <v>1.67</v>
      </c>
      <c r="F55" s="59">
        <f t="shared" si="0"/>
        <v>3.34</v>
      </c>
      <c r="G55" s="60">
        <f t="shared" si="1"/>
        <v>35.704599999999999</v>
      </c>
      <c r="H55" s="63">
        <f t="shared" si="2"/>
        <v>71.409199999999998</v>
      </c>
    </row>
    <row r="56" spans="1:8" s="62" customFormat="1" ht="36">
      <c r="A56" s="56" t="str">
        <f>IF((LEN('Copy paste to Here'!G60))&gt;5,((CONCATENATE('Copy paste to Here'!G60," &amp; ",'Copy paste to Here'!D60,"  &amp;  ",'Copy paste to Here'!E60))),"Empty Cell")</f>
        <v>316L steel nipple barbell, 14g (1.6mm) with two forward facing from 4mm to 6mm jewel balls &amp; Length: 14mm with 5mm jewel balls  &amp;  Crystal Color: Peridot</v>
      </c>
      <c r="B56" s="57" t="str">
        <f>'Copy paste to Here'!C60</f>
        <v>BBNP2C</v>
      </c>
      <c r="C56" s="57" t="s">
        <v>100</v>
      </c>
      <c r="D56" s="58">
        <f>Invoice!B60</f>
        <v>2</v>
      </c>
      <c r="E56" s="59">
        <f>'Shipping Invoice'!J60*$N$1</f>
        <v>1.67</v>
      </c>
      <c r="F56" s="59">
        <f t="shared" si="0"/>
        <v>3.34</v>
      </c>
      <c r="G56" s="60">
        <f t="shared" si="1"/>
        <v>35.704599999999999</v>
      </c>
      <c r="H56" s="63">
        <f t="shared" si="2"/>
        <v>71.409199999999998</v>
      </c>
    </row>
    <row r="57" spans="1:8" s="62" customFormat="1" ht="25.5">
      <c r="A57" s="56" t="str">
        <f>IF((LEN('Copy paste to Here'!G61))&gt;5,((CONCATENATE('Copy paste to Here'!G61," &amp; ",'Copy paste to Here'!D61,"  &amp;  ",'Copy paste to Here'!E61))),"Empty Cell")</f>
        <v xml:space="preserve">Surgical steel nipple barbell, 14g (1.6mm) with two 5mm dice &amp; Length: 12mm  &amp;  </v>
      </c>
      <c r="B57" s="57" t="str">
        <f>'Copy paste to Here'!C61</f>
        <v>BBNPSDI5</v>
      </c>
      <c r="C57" s="57" t="s">
        <v>740</v>
      </c>
      <c r="D57" s="58">
        <f>Invoice!B61</f>
        <v>1</v>
      </c>
      <c r="E57" s="59">
        <f>'Shipping Invoice'!J61*$N$1</f>
        <v>1.1599999999999999</v>
      </c>
      <c r="F57" s="59">
        <f t="shared" si="0"/>
        <v>1.1599999999999999</v>
      </c>
      <c r="G57" s="60">
        <f t="shared" si="1"/>
        <v>24.800799999999999</v>
      </c>
      <c r="H57" s="63">
        <f t="shared" si="2"/>
        <v>24.800799999999999</v>
      </c>
    </row>
    <row r="58" spans="1:8" s="62" customFormat="1" ht="25.5">
      <c r="A58" s="56" t="str">
        <f>IF((LEN('Copy paste to Here'!G62))&gt;5,((CONCATENATE('Copy paste to Here'!G62," &amp; ",'Copy paste to Here'!D62,"  &amp;  ",'Copy paste to Here'!E62))),"Empty Cell")</f>
        <v xml:space="preserve">Surgical steel nipple barbell, 14g (1.6mm) with two 5mm dice &amp; Length: 14mm  &amp;  </v>
      </c>
      <c r="B58" s="57" t="str">
        <f>'Copy paste to Here'!C62</f>
        <v>BBNPSDI5</v>
      </c>
      <c r="C58" s="57" t="s">
        <v>740</v>
      </c>
      <c r="D58" s="58">
        <f>Invoice!B62</f>
        <v>2</v>
      </c>
      <c r="E58" s="59">
        <f>'Shipping Invoice'!J62*$N$1</f>
        <v>1.1599999999999999</v>
      </c>
      <c r="F58" s="59">
        <f t="shared" si="0"/>
        <v>2.3199999999999998</v>
      </c>
      <c r="G58" s="60">
        <f t="shared" si="1"/>
        <v>24.800799999999999</v>
      </c>
      <c r="H58" s="63">
        <f t="shared" si="2"/>
        <v>49.601599999999998</v>
      </c>
    </row>
    <row r="59" spans="1:8" s="62" customFormat="1" ht="25.5">
      <c r="A59" s="56" t="str">
        <f>IF((LEN('Copy paste to Here'!G63))&gt;5,((CONCATENATE('Copy paste to Here'!G63," &amp; ",'Copy paste to Here'!D63,"  &amp;  ",'Copy paste to Here'!E63))),"Empty Cell")</f>
        <v xml:space="preserve">Surgical steel nipple barbell, 14g (1.6mm) with two 5mm dice &amp; Length: 16mm  &amp;  </v>
      </c>
      <c r="B59" s="57" t="str">
        <f>'Copy paste to Here'!C63</f>
        <v>BBNPSDI5</v>
      </c>
      <c r="C59" s="57" t="s">
        <v>740</v>
      </c>
      <c r="D59" s="58">
        <f>Invoice!B63</f>
        <v>2</v>
      </c>
      <c r="E59" s="59">
        <f>'Shipping Invoice'!J63*$N$1</f>
        <v>1.1599999999999999</v>
      </c>
      <c r="F59" s="59">
        <f t="shared" si="0"/>
        <v>2.3199999999999998</v>
      </c>
      <c r="G59" s="60">
        <f t="shared" si="1"/>
        <v>24.800799999999999</v>
      </c>
      <c r="H59" s="63">
        <f t="shared" si="2"/>
        <v>49.601599999999998</v>
      </c>
    </row>
    <row r="60" spans="1:8" s="62" customFormat="1" ht="25.5">
      <c r="A60" s="56" t="str">
        <f>IF((LEN('Copy paste to Here'!G64))&gt;5,((CONCATENATE('Copy paste to Here'!G64," &amp; ",'Copy paste to Here'!D64,"  &amp;  ",'Copy paste to Here'!E64))),"Empty Cell")</f>
        <v>Anodized surgical steel nipple barbell, 14g (1.6mm) with two small wings &amp; Length: 12mm  &amp;  Color: Gold</v>
      </c>
      <c r="B60" s="57" t="str">
        <f>'Copy paste to Here'!C64</f>
        <v>BBNPTWG</v>
      </c>
      <c r="C60" s="57" t="s">
        <v>742</v>
      </c>
      <c r="D60" s="58">
        <f>Invoice!B64</f>
        <v>2</v>
      </c>
      <c r="E60" s="59">
        <f>'Shipping Invoice'!J64*$N$1</f>
        <v>2.5099999999999998</v>
      </c>
      <c r="F60" s="59">
        <f t="shared" si="0"/>
        <v>5.0199999999999996</v>
      </c>
      <c r="G60" s="60">
        <f t="shared" si="1"/>
        <v>53.663799999999995</v>
      </c>
      <c r="H60" s="63">
        <f t="shared" si="2"/>
        <v>107.32759999999999</v>
      </c>
    </row>
    <row r="61" spans="1:8" s="62" customFormat="1" ht="25.5">
      <c r="A61" s="56" t="str">
        <f>IF((LEN('Copy paste to Here'!G65))&gt;5,((CONCATENATE('Copy paste to Here'!G65," &amp; ",'Copy paste to Here'!D65,"  &amp;  ",'Copy paste to Here'!E65))),"Empty Cell")</f>
        <v>Anodized surgical steel nipple barbell, 14g (1.6mm) with two small wings &amp; Length: 14mm  &amp;  Color: Black</v>
      </c>
      <c r="B61" s="57" t="str">
        <f>'Copy paste to Here'!C65</f>
        <v>BBNPTWG</v>
      </c>
      <c r="C61" s="57" t="s">
        <v>742</v>
      </c>
      <c r="D61" s="58">
        <f>Invoice!B65</f>
        <v>2</v>
      </c>
      <c r="E61" s="59">
        <f>'Shipping Invoice'!J65*$N$1</f>
        <v>2.5099999999999998</v>
      </c>
      <c r="F61" s="59">
        <f t="shared" si="0"/>
        <v>5.0199999999999996</v>
      </c>
      <c r="G61" s="60">
        <f t="shared" si="1"/>
        <v>53.663799999999995</v>
      </c>
      <c r="H61" s="63">
        <f t="shared" si="2"/>
        <v>107.32759999999999</v>
      </c>
    </row>
    <row r="62" spans="1:8" s="62" customFormat="1" ht="25.5">
      <c r="A62" s="56" t="str">
        <f>IF((LEN('Copy paste to Here'!G66))&gt;5,((CONCATENATE('Copy paste to Here'!G66," &amp; ",'Copy paste to Here'!D66,"  &amp;  ",'Copy paste to Here'!E66))),"Empty Cell")</f>
        <v>Anodized surgical steel nipple barbell, 14g (1.6mm) with two small wings &amp; Length: 14mm  &amp;  Color: Gold</v>
      </c>
      <c r="B62" s="57" t="str">
        <f>'Copy paste to Here'!C66</f>
        <v>BBNPTWG</v>
      </c>
      <c r="C62" s="57" t="s">
        <v>742</v>
      </c>
      <c r="D62" s="58">
        <f>Invoice!B66</f>
        <v>2</v>
      </c>
      <c r="E62" s="59">
        <f>'Shipping Invoice'!J66*$N$1</f>
        <v>2.5099999999999998</v>
      </c>
      <c r="F62" s="59">
        <f t="shared" si="0"/>
        <v>5.0199999999999996</v>
      </c>
      <c r="G62" s="60">
        <f t="shared" si="1"/>
        <v>53.663799999999995</v>
      </c>
      <c r="H62" s="63">
        <f t="shared" si="2"/>
        <v>107.32759999999999</v>
      </c>
    </row>
    <row r="63" spans="1:8" s="62" customFormat="1" ht="24">
      <c r="A63" s="56" t="str">
        <f>IF((LEN('Copy paste to Here'!G67))&gt;5,((CONCATENATE('Copy paste to Here'!G67," &amp; ",'Copy paste to Here'!D67,"  &amp;  ",'Copy paste to Here'!E67))),"Empty Cell")</f>
        <v xml:space="preserve">Surgical steel tongue barbell, 14g (1.6mm) with two 5mm balls &amp; Length: 22mm  &amp;  </v>
      </c>
      <c r="B63" s="57" t="str">
        <f>'Copy paste to Here'!C67</f>
        <v>BBS</v>
      </c>
      <c r="C63" s="57" t="s">
        <v>43</v>
      </c>
      <c r="D63" s="58">
        <f>Invoice!B67</f>
        <v>20</v>
      </c>
      <c r="E63" s="59">
        <f>'Shipping Invoice'!J67*$N$1</f>
        <v>0.32</v>
      </c>
      <c r="F63" s="59">
        <f t="shared" si="0"/>
        <v>6.4</v>
      </c>
      <c r="G63" s="60">
        <f t="shared" si="1"/>
        <v>6.8415999999999997</v>
      </c>
      <c r="H63" s="63">
        <f t="shared" si="2"/>
        <v>136.83199999999999</v>
      </c>
    </row>
    <row r="64" spans="1:8" s="62" customFormat="1" ht="24">
      <c r="A64" s="56" t="str">
        <f>IF((LEN('Copy paste to Here'!G68))&gt;5,((CONCATENATE('Copy paste to Here'!G68," &amp; ",'Copy paste to Here'!D68,"  &amp;  ",'Copy paste to Here'!E68))),"Empty Cell")</f>
        <v xml:space="preserve">Surgical steel tongue barbell, 14g (1.6mm) with two 5mm balls &amp; Length: 25mm  &amp;  </v>
      </c>
      <c r="B64" s="57" t="str">
        <f>'Copy paste to Here'!C68</f>
        <v>BBS</v>
      </c>
      <c r="C64" s="57" t="s">
        <v>43</v>
      </c>
      <c r="D64" s="58">
        <f>Invoice!B68</f>
        <v>10</v>
      </c>
      <c r="E64" s="59">
        <f>'Shipping Invoice'!J68*$N$1</f>
        <v>0.32</v>
      </c>
      <c r="F64" s="59">
        <f t="shared" si="0"/>
        <v>3.2</v>
      </c>
      <c r="G64" s="60">
        <f t="shared" si="1"/>
        <v>6.8415999999999997</v>
      </c>
      <c r="H64" s="63">
        <f t="shared" si="2"/>
        <v>68.415999999999997</v>
      </c>
    </row>
    <row r="65" spans="1:8" s="62" customFormat="1" ht="24">
      <c r="A65" s="56" t="str">
        <f>IF((LEN('Copy paste to Here'!G69))&gt;5,((CONCATENATE('Copy paste to Here'!G69," &amp; ",'Copy paste to Here'!D69,"  &amp;  ",'Copy paste to Here'!E69))),"Empty Cell")</f>
        <v>Anodized surgical steel nipple or tongue barbell, 14g (1.6mm) with two 5mm balls &amp; Length: 12mm  &amp;  Color: Black</v>
      </c>
      <c r="B65" s="57" t="str">
        <f>'Copy paste to Here'!C69</f>
        <v>BBTB5</v>
      </c>
      <c r="C65" s="57" t="s">
        <v>745</v>
      </c>
      <c r="D65" s="58">
        <f>Invoice!B69</f>
        <v>2</v>
      </c>
      <c r="E65" s="59">
        <f>'Shipping Invoice'!J69*$N$1</f>
        <v>1.17</v>
      </c>
      <c r="F65" s="59">
        <f t="shared" si="0"/>
        <v>2.34</v>
      </c>
      <c r="G65" s="60">
        <f t="shared" si="1"/>
        <v>25.014599999999998</v>
      </c>
      <c r="H65" s="63">
        <f t="shared" si="2"/>
        <v>50.029199999999996</v>
      </c>
    </row>
    <row r="66" spans="1:8" s="62" customFormat="1" ht="24">
      <c r="A66" s="56" t="str">
        <f>IF((LEN('Copy paste to Here'!G70))&gt;5,((CONCATENATE('Copy paste to Here'!G70," &amp; ",'Copy paste to Here'!D70,"  &amp;  ",'Copy paste to Here'!E70))),"Empty Cell")</f>
        <v>Anodized surgical steel nipple or tongue barbell, 14g (1.6mm) with two 5mm balls &amp; Length: 12mm  &amp;  Color: Blue</v>
      </c>
      <c r="B66" s="57" t="str">
        <f>'Copy paste to Here'!C70</f>
        <v>BBTB5</v>
      </c>
      <c r="C66" s="57" t="s">
        <v>745</v>
      </c>
      <c r="D66" s="58">
        <f>Invoice!B70</f>
        <v>2</v>
      </c>
      <c r="E66" s="59">
        <f>'Shipping Invoice'!J70*$N$1</f>
        <v>1.17</v>
      </c>
      <c r="F66" s="59">
        <f t="shared" si="0"/>
        <v>2.34</v>
      </c>
      <c r="G66" s="60">
        <f t="shared" si="1"/>
        <v>25.014599999999998</v>
      </c>
      <c r="H66" s="63">
        <f t="shared" si="2"/>
        <v>50.029199999999996</v>
      </c>
    </row>
    <row r="67" spans="1:8" s="62" customFormat="1" ht="24">
      <c r="A67" s="56" t="str">
        <f>IF((LEN('Copy paste to Here'!G71))&gt;5,((CONCATENATE('Copy paste to Here'!G71," &amp; ",'Copy paste to Here'!D71,"  &amp;  ",'Copy paste to Here'!E71))),"Empty Cell")</f>
        <v>Anodized surgical steel nipple or tongue barbell, 14g (1.6mm) with two 5mm balls &amp; Length: 12mm  &amp;  Color: Gold</v>
      </c>
      <c r="B67" s="57" t="str">
        <f>'Copy paste to Here'!C71</f>
        <v>BBTB5</v>
      </c>
      <c r="C67" s="57" t="s">
        <v>745</v>
      </c>
      <c r="D67" s="58">
        <f>Invoice!B71</f>
        <v>2</v>
      </c>
      <c r="E67" s="59">
        <f>'Shipping Invoice'!J71*$N$1</f>
        <v>1.17</v>
      </c>
      <c r="F67" s="59">
        <f t="shared" si="0"/>
        <v>2.34</v>
      </c>
      <c r="G67" s="60">
        <f t="shared" si="1"/>
        <v>25.014599999999998</v>
      </c>
      <c r="H67" s="63">
        <f t="shared" si="2"/>
        <v>50.029199999999996</v>
      </c>
    </row>
    <row r="68" spans="1:8" s="62" customFormat="1" ht="24">
      <c r="A68" s="56" t="str">
        <f>IF((LEN('Copy paste to Here'!G72))&gt;5,((CONCATENATE('Copy paste to Here'!G72," &amp; ",'Copy paste to Here'!D72,"  &amp;  ",'Copy paste to Here'!E72))),"Empty Cell")</f>
        <v>Anodized surgical steel nipple or tongue barbell, 14g (1.6mm) with two 5mm balls &amp; Length: 12mm  &amp;  Color: Rose-gold</v>
      </c>
      <c r="B68" s="57" t="str">
        <f>'Copy paste to Here'!C72</f>
        <v>BBTB5</v>
      </c>
      <c r="C68" s="57" t="s">
        <v>745</v>
      </c>
      <c r="D68" s="58">
        <f>Invoice!B72</f>
        <v>2</v>
      </c>
      <c r="E68" s="59">
        <f>'Shipping Invoice'!J72*$N$1</f>
        <v>1.17</v>
      </c>
      <c r="F68" s="59">
        <f t="shared" si="0"/>
        <v>2.34</v>
      </c>
      <c r="G68" s="60">
        <f t="shared" si="1"/>
        <v>25.014599999999998</v>
      </c>
      <c r="H68" s="63">
        <f t="shared" si="2"/>
        <v>50.029199999999996</v>
      </c>
    </row>
    <row r="69" spans="1:8" s="62" customFormat="1" ht="24">
      <c r="A69" s="56" t="str">
        <f>IF((LEN('Copy paste to Here'!G73))&gt;5,((CONCATENATE('Copy paste to Here'!G73," &amp; ",'Copy paste to Here'!D73,"  &amp;  ",'Copy paste to Here'!E73))),"Empty Cell")</f>
        <v>Anodized surgical steel nipple or tongue barbell, 14g (1.6mm) with two 5mm balls &amp; Length: 14mm  &amp;  Color: Blue</v>
      </c>
      <c r="B69" s="57" t="str">
        <f>'Copy paste to Here'!C73</f>
        <v>BBTB5</v>
      </c>
      <c r="C69" s="57" t="s">
        <v>745</v>
      </c>
      <c r="D69" s="58">
        <f>Invoice!B73</f>
        <v>2</v>
      </c>
      <c r="E69" s="59">
        <f>'Shipping Invoice'!J73*$N$1</f>
        <v>1.1599999999999999</v>
      </c>
      <c r="F69" s="59">
        <f t="shared" si="0"/>
        <v>2.3199999999999998</v>
      </c>
      <c r="G69" s="60">
        <f t="shared" si="1"/>
        <v>24.800799999999999</v>
      </c>
      <c r="H69" s="63">
        <f t="shared" si="2"/>
        <v>49.601599999999998</v>
      </c>
    </row>
    <row r="70" spans="1:8" s="62" customFormat="1" ht="24">
      <c r="A70" s="56" t="str">
        <f>IF((LEN('Copy paste to Here'!G74))&gt;5,((CONCATENATE('Copy paste to Here'!G74," &amp; ",'Copy paste to Here'!D74,"  &amp;  ",'Copy paste to Here'!E74))),"Empty Cell")</f>
        <v>Anodized surgical steel nipple or tongue barbell, 14g (1.6mm) with two 5mm balls &amp; Length: 14mm  &amp;  Color: Gold</v>
      </c>
      <c r="B70" s="57" t="str">
        <f>'Copy paste to Here'!C74</f>
        <v>BBTB5</v>
      </c>
      <c r="C70" s="57" t="s">
        <v>745</v>
      </c>
      <c r="D70" s="58">
        <f>Invoice!B74</f>
        <v>2</v>
      </c>
      <c r="E70" s="59">
        <f>'Shipping Invoice'!J74*$N$1</f>
        <v>1.1599999999999999</v>
      </c>
      <c r="F70" s="59">
        <f t="shared" si="0"/>
        <v>2.3199999999999998</v>
      </c>
      <c r="G70" s="60">
        <f t="shared" si="1"/>
        <v>24.800799999999999</v>
      </c>
      <c r="H70" s="63">
        <f t="shared" si="2"/>
        <v>49.601599999999998</v>
      </c>
    </row>
    <row r="71" spans="1:8" s="62" customFormat="1" ht="24">
      <c r="A71" s="56" t="str">
        <f>IF((LEN('Copy paste to Here'!G75))&gt;5,((CONCATENATE('Copy paste to Here'!G75," &amp; ",'Copy paste to Here'!D75,"  &amp;  ",'Copy paste to Here'!E75))),"Empty Cell")</f>
        <v>Anodized surgical steel nipple or tongue barbell, 14g (1.6mm) with two 5mm balls &amp; Length: 14mm  &amp;  Color: Rose-gold</v>
      </c>
      <c r="B71" s="57" t="str">
        <f>'Copy paste to Here'!C75</f>
        <v>BBTB5</v>
      </c>
      <c r="C71" s="57" t="s">
        <v>745</v>
      </c>
      <c r="D71" s="58">
        <f>Invoice!B75</f>
        <v>2</v>
      </c>
      <c r="E71" s="59">
        <f>'Shipping Invoice'!J75*$N$1</f>
        <v>1.1599999999999999</v>
      </c>
      <c r="F71" s="59">
        <f t="shared" si="0"/>
        <v>2.3199999999999998</v>
      </c>
      <c r="G71" s="60">
        <f t="shared" si="1"/>
        <v>24.800799999999999</v>
      </c>
      <c r="H71" s="63">
        <f t="shared" si="2"/>
        <v>49.601599999999998</v>
      </c>
    </row>
    <row r="72" spans="1:8" s="62" customFormat="1" ht="24">
      <c r="A72" s="56" t="str">
        <f>IF((LEN('Copy paste to Here'!G76))&gt;5,((CONCATENATE('Copy paste to Here'!G76," &amp; ",'Copy paste to Here'!D76,"  &amp;  ",'Copy paste to Here'!E76))),"Empty Cell")</f>
        <v>Anodized surgical steel nipple or tongue barbell, 14g (1.6mm) with two 5mm balls &amp; Length: 16mm  &amp;  Color: Gold</v>
      </c>
      <c r="B72" s="57" t="str">
        <f>'Copy paste to Here'!C76</f>
        <v>BBTB5</v>
      </c>
      <c r="C72" s="57" t="s">
        <v>745</v>
      </c>
      <c r="D72" s="58">
        <f>Invoice!B76</f>
        <v>2</v>
      </c>
      <c r="E72" s="59">
        <f>'Shipping Invoice'!J76*$N$1</f>
        <v>1.1599999999999999</v>
      </c>
      <c r="F72" s="59">
        <f t="shared" si="0"/>
        <v>2.3199999999999998</v>
      </c>
      <c r="G72" s="60">
        <f t="shared" si="1"/>
        <v>24.800799999999999</v>
      </c>
      <c r="H72" s="63">
        <f t="shared" si="2"/>
        <v>49.601599999999998</v>
      </c>
    </row>
    <row r="73" spans="1:8" s="62" customFormat="1" ht="24">
      <c r="A73" s="56" t="str">
        <f>IF((LEN('Copy paste to Here'!G77))&gt;5,((CONCATENATE('Copy paste to Here'!G77," &amp; ",'Copy paste to Here'!D77,"  &amp;  ",'Copy paste to Here'!E77))),"Empty Cell")</f>
        <v>Anodized surgical steel nipple or tongue barbell, 14g (1.6mm) with two 5mm balls &amp; Length: 16mm  &amp;  Color: Rose-gold</v>
      </c>
      <c r="B73" s="57" t="str">
        <f>'Copy paste to Here'!C77</f>
        <v>BBTB5</v>
      </c>
      <c r="C73" s="57" t="s">
        <v>745</v>
      </c>
      <c r="D73" s="58">
        <f>Invoice!B77</f>
        <v>2</v>
      </c>
      <c r="E73" s="59">
        <f>'Shipping Invoice'!J77*$N$1</f>
        <v>1.1599999999999999</v>
      </c>
      <c r="F73" s="59">
        <f t="shared" si="0"/>
        <v>2.3199999999999998</v>
      </c>
      <c r="G73" s="60">
        <f t="shared" si="1"/>
        <v>24.800799999999999</v>
      </c>
      <c r="H73" s="63">
        <f t="shared" si="2"/>
        <v>49.601599999999998</v>
      </c>
    </row>
    <row r="74" spans="1:8" s="62" customFormat="1" ht="24">
      <c r="A74" s="56" t="str">
        <f>IF((LEN('Copy paste to Here'!G78))&gt;5,((CONCATENATE('Copy paste to Here'!G78," &amp; ",'Copy paste to Here'!D78,"  &amp;  ",'Copy paste to Here'!E78))),"Empty Cell")</f>
        <v xml:space="preserve">Bulk body jewelry: 100 pcs. assortment of surgical steel tongue barbells, 14g (1.6mm) with two 6mm balls &amp; Length: 18mm  &amp;  </v>
      </c>
      <c r="B74" s="57" t="str">
        <f>'Copy paste to Here'!C78</f>
        <v>BLK02</v>
      </c>
      <c r="C74" s="57" t="s">
        <v>747</v>
      </c>
      <c r="D74" s="58">
        <f>Invoice!B78</f>
        <v>1</v>
      </c>
      <c r="E74" s="59">
        <f>'Shipping Invoice'!J78*$N$1</f>
        <v>35.39</v>
      </c>
      <c r="F74" s="59">
        <f t="shared" si="0"/>
        <v>35.39</v>
      </c>
      <c r="G74" s="60">
        <f t="shared" si="1"/>
        <v>756.63819999999998</v>
      </c>
      <c r="H74" s="63">
        <f t="shared" si="2"/>
        <v>756.63819999999998</v>
      </c>
    </row>
    <row r="75" spans="1:8" s="62" customFormat="1" ht="24">
      <c r="A75" s="56" t="str">
        <f>IF((LEN('Copy paste to Here'!G79))&gt;5,((CONCATENATE('Copy paste to Here'!G79," &amp; ",'Copy paste to Here'!D79,"  &amp;  ",'Copy paste to Here'!E79))),"Empty Cell")</f>
        <v xml:space="preserve">Bulk body jewelry: 100 pcs. pack of 16g (1.2mm) surgical steel eyebrow bananas with 3mm balls &amp; Length: 16mm  &amp;  </v>
      </c>
      <c r="B75" s="57" t="str">
        <f>'Copy paste to Here'!C79</f>
        <v>BLK18A</v>
      </c>
      <c r="C75" s="57" t="s">
        <v>929</v>
      </c>
      <c r="D75" s="58">
        <f>Invoice!B79</f>
        <v>1</v>
      </c>
      <c r="E75" s="59">
        <f>'Shipping Invoice'!J79*$N$1</f>
        <v>30.33</v>
      </c>
      <c r="F75" s="59">
        <f t="shared" si="0"/>
        <v>30.33</v>
      </c>
      <c r="G75" s="60">
        <f t="shared" si="1"/>
        <v>648.45539999999994</v>
      </c>
      <c r="H75" s="63">
        <f t="shared" si="2"/>
        <v>648.45539999999994</v>
      </c>
    </row>
    <row r="76" spans="1:8" s="62" customFormat="1" ht="48">
      <c r="A76" s="56" t="str">
        <f>IF((LEN('Copy paste to Here'!G80))&gt;5,((CONCATENATE('Copy paste to Here'!G80," &amp; ",'Copy paste to Here'!D80,"  &amp;  ",'Copy paste to Here'!E80))),"Empty Cell")</f>
        <v>Wholesale silver nose piercing bulk of 1000, 500, 250 or 100 pcs. of 925 sterling silver ''Bend it yourself'' nose studs, 22g (0.6mm) with 1.5mm round prong set crystal &amp; Quantity In Bulk: 100 pcs.  &amp;  Crystal Color: Light Amethyst</v>
      </c>
      <c r="B76" s="57" t="str">
        <f>'Copy paste to Here'!C80</f>
        <v>BLK497</v>
      </c>
      <c r="C76" s="57" t="s">
        <v>930</v>
      </c>
      <c r="D76" s="58">
        <f>Invoice!B80</f>
        <v>1</v>
      </c>
      <c r="E76" s="59">
        <f>'Shipping Invoice'!J80*$N$1</f>
        <v>39.799999999999997</v>
      </c>
      <c r="F76" s="59">
        <f t="shared" si="0"/>
        <v>39.799999999999997</v>
      </c>
      <c r="G76" s="60">
        <f t="shared" si="1"/>
        <v>850.92399999999986</v>
      </c>
      <c r="H76" s="63">
        <f t="shared" si="2"/>
        <v>850.92399999999986</v>
      </c>
    </row>
    <row r="77" spans="1:8" s="62" customFormat="1" ht="48">
      <c r="A77" s="56" t="str">
        <f>IF((LEN('Copy paste to Here'!G81))&gt;5,((CONCATENATE('Copy paste to Here'!G81," &amp; ",'Copy paste to Here'!D81,"  &amp;  ",'Copy paste to Here'!E81))),"Empty Cell")</f>
        <v>Wholesale silver nose piercing bulk of 1000, 500, 250 or 100 pcs. of 925 sterling silver ''Bend it yourself'' nose studs, 22g (0.6mm) with 1.5mm round prong set crystal &amp; Quantity In Bulk: 100 pcs.  &amp;  Crystal Color: Fuchsia</v>
      </c>
      <c r="B77" s="57" t="str">
        <f>'Copy paste to Here'!C81</f>
        <v>BLK497</v>
      </c>
      <c r="C77" s="57" t="s">
        <v>930</v>
      </c>
      <c r="D77" s="58">
        <f>Invoice!B81</f>
        <v>1</v>
      </c>
      <c r="E77" s="59">
        <f>'Shipping Invoice'!J81*$N$1</f>
        <v>39.799999999999997</v>
      </c>
      <c r="F77" s="59">
        <f t="shared" si="0"/>
        <v>39.799999999999997</v>
      </c>
      <c r="G77" s="60">
        <f t="shared" si="1"/>
        <v>850.92399999999986</v>
      </c>
      <c r="H77" s="63">
        <f t="shared" si="2"/>
        <v>850.92399999999986</v>
      </c>
    </row>
    <row r="78" spans="1:8" s="62" customFormat="1" ht="48">
      <c r="A78" s="56" t="str">
        <f>IF((LEN('Copy paste to Here'!G82))&gt;5,((CONCATENATE('Copy paste to Here'!G82," &amp; ",'Copy paste to Here'!D82,"  &amp;  ",'Copy paste to Here'!E82))),"Empty Cell")</f>
        <v>Wholesale silver nose piercing bulk of 1000, 500, 250 or 100 pcs. of 925 sterling silver ''Bend it yourself'' nose studs, 22g (0.6mm) with 1.5mm round prong set crystal &amp; Quantity In Bulk: 100 pcs.  &amp;  Crystal Color: Light Siam</v>
      </c>
      <c r="B78" s="57" t="str">
        <f>'Copy paste to Here'!C82</f>
        <v>BLK497</v>
      </c>
      <c r="C78" s="57" t="s">
        <v>930</v>
      </c>
      <c r="D78" s="58">
        <f>Invoice!B82</f>
        <v>1</v>
      </c>
      <c r="E78" s="59">
        <f>'Shipping Invoice'!J82*$N$1</f>
        <v>39.799999999999997</v>
      </c>
      <c r="F78" s="59">
        <f t="shared" si="0"/>
        <v>39.799999999999997</v>
      </c>
      <c r="G78" s="60">
        <f t="shared" si="1"/>
        <v>850.92399999999986</v>
      </c>
      <c r="H78" s="63">
        <f t="shared" si="2"/>
        <v>850.92399999999986</v>
      </c>
    </row>
    <row r="79" spans="1:8" s="62" customFormat="1" ht="48">
      <c r="A79" s="56" t="str">
        <f>IF((LEN('Copy paste to Here'!G83))&gt;5,((CONCATENATE('Copy paste to Here'!G83," &amp; ",'Copy paste to Here'!D83,"  &amp;  ",'Copy paste to Here'!E83))),"Empty Cell")</f>
        <v>Wholesale silver nose piercing bulk of 1000, 500, 250 or 100 pcs. of 925 sterling silver ''Bend it yourself'' nose studs, 22g (0.6mm) with 2mm round prong set crystal &amp; Quantity In Bulk: 100 pcs.  &amp;  Crystal Color: Rose</v>
      </c>
      <c r="B79" s="57" t="str">
        <f>'Copy paste to Here'!C83</f>
        <v>BLK500</v>
      </c>
      <c r="C79" s="57" t="s">
        <v>931</v>
      </c>
      <c r="D79" s="58">
        <f>Invoice!B83</f>
        <v>1</v>
      </c>
      <c r="E79" s="59">
        <f>'Shipping Invoice'!J83*$N$1</f>
        <v>42.97</v>
      </c>
      <c r="F79" s="59">
        <f t="shared" si="0"/>
        <v>42.97</v>
      </c>
      <c r="G79" s="60">
        <f t="shared" si="1"/>
        <v>918.69859999999994</v>
      </c>
      <c r="H79" s="63">
        <f t="shared" si="2"/>
        <v>918.69859999999994</v>
      </c>
    </row>
    <row r="80" spans="1:8" s="62" customFormat="1" ht="48">
      <c r="A80" s="56" t="str">
        <f>IF((LEN('Copy paste to Here'!G84))&gt;5,((CONCATENATE('Copy paste to Here'!G84," &amp; ",'Copy paste to Here'!D84,"  &amp;  ",'Copy paste to Here'!E84))),"Empty Cell")</f>
        <v>Wholesale silver nose piercing bulk of 1000, 500, 250 or 100 pcs. of 925 sterling silver ''Bend it yourself'' nose studs, 22g (0.6mm) with 2mm round prong set crystal &amp; Quantity In Bulk: 100 pcs.  &amp;  Crystal Color: Light Sapphire</v>
      </c>
      <c r="B80" s="57" t="str">
        <f>'Copy paste to Here'!C84</f>
        <v>BLK500</v>
      </c>
      <c r="C80" s="57" t="s">
        <v>931</v>
      </c>
      <c r="D80" s="58">
        <f>Invoice!B84</f>
        <v>1</v>
      </c>
      <c r="E80" s="59">
        <f>'Shipping Invoice'!J84*$N$1</f>
        <v>42.97</v>
      </c>
      <c r="F80" s="59">
        <f t="shared" si="0"/>
        <v>42.97</v>
      </c>
      <c r="G80" s="60">
        <f t="shared" si="1"/>
        <v>918.69859999999994</v>
      </c>
      <c r="H80" s="63">
        <f t="shared" si="2"/>
        <v>918.69859999999994</v>
      </c>
    </row>
    <row r="81" spans="1:8" s="62" customFormat="1" ht="48">
      <c r="A81" s="56" t="str">
        <f>IF((LEN('Copy paste to Here'!G85))&gt;5,((CONCATENATE('Copy paste to Here'!G85," &amp; ",'Copy paste to Here'!D85,"  &amp;  ",'Copy paste to Here'!E85))),"Empty Cell")</f>
        <v>Wholesale silver nose piercing bulk of 1000, 500, 250 or 100 pcs. of 925 sterling silver ''Bend it yourself'' nose studs, 22g (0.6mm) with 2mm round prong set crystal &amp; Quantity In Bulk: 100 pcs.  &amp;  Crystal Color: Sapphire</v>
      </c>
      <c r="B81" s="57" t="str">
        <f>'Copy paste to Here'!C85</f>
        <v>BLK500</v>
      </c>
      <c r="C81" s="57" t="s">
        <v>931</v>
      </c>
      <c r="D81" s="58">
        <f>Invoice!B85</f>
        <v>1</v>
      </c>
      <c r="E81" s="59">
        <f>'Shipping Invoice'!J85*$N$1</f>
        <v>42.97</v>
      </c>
      <c r="F81" s="59">
        <f t="shared" si="0"/>
        <v>42.97</v>
      </c>
      <c r="G81" s="60">
        <f t="shared" si="1"/>
        <v>918.69859999999994</v>
      </c>
      <c r="H81" s="63">
        <f t="shared" si="2"/>
        <v>918.69859999999994</v>
      </c>
    </row>
    <row r="82" spans="1:8" s="62" customFormat="1" ht="48">
      <c r="A82" s="56" t="str">
        <f>IF((LEN('Copy paste to Here'!G86))&gt;5,((CONCATENATE('Copy paste to Here'!G86," &amp; ",'Copy paste to Here'!D86,"  &amp;  ",'Copy paste to Here'!E86))),"Empty Cell")</f>
        <v>Wholesale silver nose piercing bulk of 1000, 500, 250 or 100 pcs. of 925 sterling silver ''Bend it yourself'' nose studs, 22g (0.6mm) with 2mm round prong set crystal &amp; Quantity In Bulk: 100 pcs.  &amp;  Crystal Color: Aquamarine</v>
      </c>
      <c r="B82" s="57" t="str">
        <f>'Copy paste to Here'!C86</f>
        <v>BLK500</v>
      </c>
      <c r="C82" s="57" t="s">
        <v>931</v>
      </c>
      <c r="D82" s="58">
        <f>Invoice!B86</f>
        <v>1</v>
      </c>
      <c r="E82" s="59">
        <f>'Shipping Invoice'!J86*$N$1</f>
        <v>42.97</v>
      </c>
      <c r="F82" s="59">
        <f t="shared" si="0"/>
        <v>42.97</v>
      </c>
      <c r="G82" s="60">
        <f t="shared" si="1"/>
        <v>918.69859999999994</v>
      </c>
      <c r="H82" s="63">
        <f t="shared" si="2"/>
        <v>918.69859999999994</v>
      </c>
    </row>
    <row r="83" spans="1:8" s="62" customFormat="1" ht="48">
      <c r="A83" s="56" t="str">
        <f>IF((LEN('Copy paste to Here'!G87))&gt;5,((CONCATENATE('Copy paste to Here'!G87," &amp; ",'Copy paste to Here'!D87,"  &amp;  ",'Copy paste to Here'!E87))),"Empty Cell")</f>
        <v>Wholesale silver nose piercing bulk of 1000, 500, 250 or 100 pcs. of 925 sterling silver ''Bend it yourself'' nose studs, 22g (0.6mm) with 2mm round prong set crystal &amp; Quantity In Bulk: 100 pcs.  &amp;  Crystal Color: Blue Zircon</v>
      </c>
      <c r="B83" s="57" t="str">
        <f>'Copy paste to Here'!C87</f>
        <v>BLK500</v>
      </c>
      <c r="C83" s="57" t="s">
        <v>931</v>
      </c>
      <c r="D83" s="58">
        <f>Invoice!B87</f>
        <v>1</v>
      </c>
      <c r="E83" s="59">
        <f>'Shipping Invoice'!J87*$N$1</f>
        <v>42.97</v>
      </c>
      <c r="F83" s="59">
        <f t="shared" ref="F83:F146" si="3">D83*E83</f>
        <v>42.97</v>
      </c>
      <c r="G83" s="60">
        <f t="shared" ref="G83:G146" si="4">E83*$E$14</f>
        <v>918.69859999999994</v>
      </c>
      <c r="H83" s="63">
        <f t="shared" ref="H83:H146" si="5">D83*G83</f>
        <v>918.69859999999994</v>
      </c>
    </row>
    <row r="84" spans="1:8" s="62" customFormat="1" ht="48">
      <c r="A84" s="56" t="str">
        <f>IF((LEN('Copy paste to Here'!G88))&gt;5,((CONCATENATE('Copy paste to Here'!G88," &amp; ",'Copy paste to Here'!D88,"  &amp;  ",'Copy paste to Here'!E88))),"Empty Cell")</f>
        <v>Wholesale silver nose piercing bulk of 1000, 500, 250 or 100 pcs. of 925 sterling silver ''Bend it yourself'' nose studs, 22g (0.6mm) with 2mm round prong set crystal &amp; Quantity In Bulk: 100 pcs.  &amp;  Crystal Color: Amethyst</v>
      </c>
      <c r="B84" s="57" t="str">
        <f>'Copy paste to Here'!C88</f>
        <v>BLK500</v>
      </c>
      <c r="C84" s="57" t="s">
        <v>931</v>
      </c>
      <c r="D84" s="58">
        <f>Invoice!B88</f>
        <v>1</v>
      </c>
      <c r="E84" s="59">
        <f>'Shipping Invoice'!J88*$N$1</f>
        <v>42.97</v>
      </c>
      <c r="F84" s="59">
        <f t="shared" si="3"/>
        <v>42.97</v>
      </c>
      <c r="G84" s="60">
        <f t="shared" si="4"/>
        <v>918.69859999999994</v>
      </c>
      <c r="H84" s="63">
        <f t="shared" si="5"/>
        <v>918.69859999999994</v>
      </c>
    </row>
    <row r="85" spans="1:8" s="62" customFormat="1" ht="48">
      <c r="A85" s="56" t="str">
        <f>IF((LEN('Copy paste to Here'!G89))&gt;5,((CONCATENATE('Copy paste to Here'!G89," &amp; ",'Copy paste to Here'!D89,"  &amp;  ",'Copy paste to Here'!E89))),"Empty Cell")</f>
        <v>Wholesale silver nose piercing bulk of 1000, 500, 250 or 100 pcs. of 925 sterling silver ''Bend it yourself'' nose studs, 22g (0.6mm) with 2mm round prong set crystal &amp; Quantity In Bulk: 100 pcs.  &amp;  Crystal Color: Light Siam</v>
      </c>
      <c r="B85" s="57" t="str">
        <f>'Copy paste to Here'!C89</f>
        <v>BLK500</v>
      </c>
      <c r="C85" s="57" t="s">
        <v>931</v>
      </c>
      <c r="D85" s="58">
        <f>Invoice!B89</f>
        <v>1</v>
      </c>
      <c r="E85" s="59">
        <f>'Shipping Invoice'!J89*$N$1</f>
        <v>42.97</v>
      </c>
      <c r="F85" s="59">
        <f t="shared" si="3"/>
        <v>42.97</v>
      </c>
      <c r="G85" s="60">
        <f t="shared" si="4"/>
        <v>918.69859999999994</v>
      </c>
      <c r="H85" s="63">
        <f t="shared" si="5"/>
        <v>918.69859999999994</v>
      </c>
    </row>
    <row r="86" spans="1:8" s="62" customFormat="1" ht="36">
      <c r="A86" s="56" t="str">
        <f>IF((LEN('Copy paste to Here'!G90))&gt;5,((CONCATENATE('Copy paste to Here'!G90," &amp; ",'Copy paste to Here'!D90,"  &amp;  ",'Copy paste to Here'!E90))),"Empty Cell")</f>
        <v>316L steel belly banana, 14g (1.6m) with a 8mm and a 5mm bezel set jewel ball using original Czech Preciosa crystals. &amp; Length: 10mm  &amp;  Crystal Color: Clear</v>
      </c>
      <c r="B86" s="57" t="str">
        <f>'Copy paste to Here'!C90</f>
        <v>BN2CG</v>
      </c>
      <c r="C86" s="57" t="s">
        <v>662</v>
      </c>
      <c r="D86" s="58">
        <f>Invoice!B90</f>
        <v>30</v>
      </c>
      <c r="E86" s="59">
        <f>'Shipping Invoice'!J90*$N$1</f>
        <v>1.45</v>
      </c>
      <c r="F86" s="59">
        <f t="shared" si="3"/>
        <v>43.5</v>
      </c>
      <c r="G86" s="60">
        <f t="shared" si="4"/>
        <v>31.000999999999998</v>
      </c>
      <c r="H86" s="63">
        <f t="shared" si="5"/>
        <v>930.03</v>
      </c>
    </row>
    <row r="87" spans="1:8" s="62" customFormat="1" ht="36">
      <c r="A87" s="56" t="str">
        <f>IF((LEN('Copy paste to Here'!G91))&gt;5,((CONCATENATE('Copy paste to Here'!G91," &amp; ",'Copy paste to Here'!D91,"  &amp;  ",'Copy paste to Here'!E91))),"Empty Cell")</f>
        <v>316L steel belly banana, 14g (1.6m) with a 8mm and a 5mm bezel set jewel ball using original Czech Preciosa crystals. &amp; Length: 10mm  &amp;  Crystal Color: AB</v>
      </c>
      <c r="B87" s="57" t="str">
        <f>'Copy paste to Here'!C91</f>
        <v>BN2CG</v>
      </c>
      <c r="C87" s="57" t="s">
        <v>662</v>
      </c>
      <c r="D87" s="58">
        <f>Invoice!B91</f>
        <v>10</v>
      </c>
      <c r="E87" s="59">
        <f>'Shipping Invoice'!J91*$N$1</f>
        <v>1.45</v>
      </c>
      <c r="F87" s="59">
        <f t="shared" si="3"/>
        <v>14.5</v>
      </c>
      <c r="G87" s="60">
        <f t="shared" si="4"/>
        <v>31.000999999999998</v>
      </c>
      <c r="H87" s="63">
        <f t="shared" si="5"/>
        <v>310.01</v>
      </c>
    </row>
    <row r="88" spans="1:8" s="62" customFormat="1" ht="36">
      <c r="A88" s="56" t="str">
        <f>IF((LEN('Copy paste to Here'!G92))&gt;5,((CONCATENATE('Copy paste to Here'!G92," &amp; ",'Copy paste to Here'!D92,"  &amp;  ",'Copy paste to Here'!E92))),"Empty Cell")</f>
        <v>316L steel belly banana, 14g (1.6m) with a 8mm and a 5mm bezel set jewel ball using original Czech Preciosa crystals. &amp; Length: 10mm  &amp;  Crystal Color: Rose</v>
      </c>
      <c r="B88" s="57" t="str">
        <f>'Copy paste to Here'!C92</f>
        <v>BN2CG</v>
      </c>
      <c r="C88" s="57" t="s">
        <v>662</v>
      </c>
      <c r="D88" s="58">
        <f>Invoice!B92</f>
        <v>10</v>
      </c>
      <c r="E88" s="59">
        <f>'Shipping Invoice'!J92*$N$1</f>
        <v>1.45</v>
      </c>
      <c r="F88" s="59">
        <f t="shared" si="3"/>
        <v>14.5</v>
      </c>
      <c r="G88" s="60">
        <f t="shared" si="4"/>
        <v>31.000999999999998</v>
      </c>
      <c r="H88" s="63">
        <f t="shared" si="5"/>
        <v>310.01</v>
      </c>
    </row>
    <row r="89" spans="1:8" s="62" customFormat="1" ht="36">
      <c r="A89" s="56" t="str">
        <f>IF((LEN('Copy paste to Here'!G93))&gt;5,((CONCATENATE('Copy paste to Here'!G93," &amp; ",'Copy paste to Here'!D93,"  &amp;  ",'Copy paste to Here'!E93))),"Empty Cell")</f>
        <v>316L steel belly banana, 14g (1.6m) with a 8mm and a 5mm bezel set jewel ball using original Czech Preciosa crystals. &amp; Length: 10mm  &amp;  Crystal Color: Light Sapphire</v>
      </c>
      <c r="B89" s="57" t="str">
        <f>'Copy paste to Here'!C93</f>
        <v>BN2CG</v>
      </c>
      <c r="C89" s="57" t="s">
        <v>662</v>
      </c>
      <c r="D89" s="58">
        <f>Invoice!B93</f>
        <v>20</v>
      </c>
      <c r="E89" s="59">
        <f>'Shipping Invoice'!J93*$N$1</f>
        <v>1.45</v>
      </c>
      <c r="F89" s="59">
        <f t="shared" si="3"/>
        <v>29</v>
      </c>
      <c r="G89" s="60">
        <f t="shared" si="4"/>
        <v>31.000999999999998</v>
      </c>
      <c r="H89" s="63">
        <f t="shared" si="5"/>
        <v>620.02</v>
      </c>
    </row>
    <row r="90" spans="1:8" s="62" customFormat="1" ht="36">
      <c r="A90" s="56" t="str">
        <f>IF((LEN('Copy paste to Here'!G94))&gt;5,((CONCATENATE('Copy paste to Here'!G94," &amp; ",'Copy paste to Here'!D94,"  &amp;  ",'Copy paste to Here'!E94))),"Empty Cell")</f>
        <v>316L steel belly banana, 14g (1.6m) with a 8mm and a 5mm bezel set jewel ball using original Czech Preciosa crystals. &amp; Length: 10mm  &amp;  Crystal Color: Aquamarine</v>
      </c>
      <c r="B90" s="57" t="str">
        <f>'Copy paste to Here'!C94</f>
        <v>BN2CG</v>
      </c>
      <c r="C90" s="57" t="s">
        <v>662</v>
      </c>
      <c r="D90" s="58">
        <f>Invoice!B94</f>
        <v>10</v>
      </c>
      <c r="E90" s="59">
        <f>'Shipping Invoice'!J94*$N$1</f>
        <v>1.45</v>
      </c>
      <c r="F90" s="59">
        <f t="shared" si="3"/>
        <v>14.5</v>
      </c>
      <c r="G90" s="60">
        <f t="shared" si="4"/>
        <v>31.000999999999998</v>
      </c>
      <c r="H90" s="63">
        <f t="shared" si="5"/>
        <v>310.01</v>
      </c>
    </row>
    <row r="91" spans="1:8" s="62" customFormat="1" ht="36">
      <c r="A91" s="56" t="str">
        <f>IF((LEN('Copy paste to Here'!G95))&gt;5,((CONCATENATE('Copy paste to Here'!G95," &amp; ",'Copy paste to Here'!D95,"  &amp;  ",'Copy paste to Here'!E95))),"Empty Cell")</f>
        <v>316L steel belly banana, 14g (1.6m) with a 8mm and a 5mm bezel set jewel ball using original Czech Preciosa crystals. &amp; Length: 10mm  &amp;  Crystal Color: Blue Zircon</v>
      </c>
      <c r="B91" s="57" t="str">
        <f>'Copy paste to Here'!C95</f>
        <v>BN2CG</v>
      </c>
      <c r="C91" s="57" t="s">
        <v>662</v>
      </c>
      <c r="D91" s="58">
        <f>Invoice!B95</f>
        <v>10</v>
      </c>
      <c r="E91" s="59">
        <f>'Shipping Invoice'!J95*$N$1</f>
        <v>1.45</v>
      </c>
      <c r="F91" s="59">
        <f t="shared" si="3"/>
        <v>14.5</v>
      </c>
      <c r="G91" s="60">
        <f t="shared" si="4"/>
        <v>31.000999999999998</v>
      </c>
      <c r="H91" s="63">
        <f t="shared" si="5"/>
        <v>310.01</v>
      </c>
    </row>
    <row r="92" spans="1:8" s="62" customFormat="1" ht="36">
      <c r="A92" s="56" t="str">
        <f>IF((LEN('Copy paste to Here'!G96))&gt;5,((CONCATENATE('Copy paste to Here'!G96," &amp; ",'Copy paste to Here'!D96,"  &amp;  ",'Copy paste to Here'!E96))),"Empty Cell")</f>
        <v>316L steel belly banana, 14g (1.6m) with a 8mm and a 5mm bezel set jewel ball using original Czech Preciosa crystals. &amp; Length: 10mm  &amp;  Crystal Color: Light Amethyst</v>
      </c>
      <c r="B92" s="57" t="str">
        <f>'Copy paste to Here'!C96</f>
        <v>BN2CG</v>
      </c>
      <c r="C92" s="57" t="s">
        <v>662</v>
      </c>
      <c r="D92" s="58">
        <f>Invoice!B96</f>
        <v>20</v>
      </c>
      <c r="E92" s="59">
        <f>'Shipping Invoice'!J96*$N$1</f>
        <v>1.45</v>
      </c>
      <c r="F92" s="59">
        <f t="shared" si="3"/>
        <v>29</v>
      </c>
      <c r="G92" s="60">
        <f t="shared" si="4"/>
        <v>31.000999999999998</v>
      </c>
      <c r="H92" s="63">
        <f t="shared" si="5"/>
        <v>620.02</v>
      </c>
    </row>
    <row r="93" spans="1:8" s="62" customFormat="1" ht="36">
      <c r="A93" s="56" t="str">
        <f>IF((LEN('Copy paste to Here'!G97))&gt;5,((CONCATENATE('Copy paste to Here'!G97," &amp; ",'Copy paste to Here'!D97,"  &amp;  ",'Copy paste to Here'!E97))),"Empty Cell")</f>
        <v>316L steel belly banana, 14g (1.6m) with a 8mm and a 5mm bezel set jewel ball using original Czech Preciosa crystals. &amp; Length: 10mm  &amp;  Crystal Color: Emerald</v>
      </c>
      <c r="B93" s="57" t="str">
        <f>'Copy paste to Here'!C97</f>
        <v>BN2CG</v>
      </c>
      <c r="C93" s="57" t="s">
        <v>662</v>
      </c>
      <c r="D93" s="58">
        <f>Invoice!B97</f>
        <v>10</v>
      </c>
      <c r="E93" s="59">
        <f>'Shipping Invoice'!J97*$N$1</f>
        <v>1.45</v>
      </c>
      <c r="F93" s="59">
        <f t="shared" si="3"/>
        <v>14.5</v>
      </c>
      <c r="G93" s="60">
        <f t="shared" si="4"/>
        <v>31.000999999999998</v>
      </c>
      <c r="H93" s="63">
        <f t="shared" si="5"/>
        <v>310.01</v>
      </c>
    </row>
    <row r="94" spans="1:8" s="62" customFormat="1" ht="36">
      <c r="A94" s="56" t="str">
        <f>IF((LEN('Copy paste to Here'!G98))&gt;5,((CONCATENATE('Copy paste to Here'!G98," &amp; ",'Copy paste to Here'!D98,"  &amp;  ",'Copy paste to Here'!E98))),"Empty Cell")</f>
        <v>316L steel belly banana, 14g (1.6m) with a 8mm and a 5mm bezel set jewel ball using original Czech Preciosa crystals. &amp; Length: 12mm  &amp;  Crystal Color: Clear</v>
      </c>
      <c r="B94" s="57" t="str">
        <f>'Copy paste to Here'!C98</f>
        <v>BN2CG</v>
      </c>
      <c r="C94" s="57" t="s">
        <v>662</v>
      </c>
      <c r="D94" s="58">
        <f>Invoice!B98</f>
        <v>10</v>
      </c>
      <c r="E94" s="59">
        <f>'Shipping Invoice'!J98*$N$1</f>
        <v>1.45</v>
      </c>
      <c r="F94" s="59">
        <f t="shared" si="3"/>
        <v>14.5</v>
      </c>
      <c r="G94" s="60">
        <f t="shared" si="4"/>
        <v>31.000999999999998</v>
      </c>
      <c r="H94" s="63">
        <f t="shared" si="5"/>
        <v>310.01</v>
      </c>
    </row>
    <row r="95" spans="1:8" s="62" customFormat="1" ht="24">
      <c r="A95" s="56" t="str">
        <f>IF((LEN('Copy paste to Here'!G99))&gt;5,((CONCATENATE('Copy paste to Here'!G99," &amp; ",'Copy paste to Here'!D99,"  &amp;  ",'Copy paste to Here'!E99))),"Empty Cell")</f>
        <v>Surgical steel belly banana, 14g (1.6mm) with a 6mm and a 5mm bezel set jewel ball &amp; Length: 10mm  &amp;  Crystal Color: Clear</v>
      </c>
      <c r="B95" s="57" t="str">
        <f>'Copy paste to Here'!C99</f>
        <v>BN2CS</v>
      </c>
      <c r="C95" s="57" t="s">
        <v>619</v>
      </c>
      <c r="D95" s="58">
        <f>Invoice!B99</f>
        <v>20</v>
      </c>
      <c r="E95" s="59">
        <f>'Shipping Invoice'!J99*$N$1</f>
        <v>1.33</v>
      </c>
      <c r="F95" s="59">
        <f t="shared" si="3"/>
        <v>26.6</v>
      </c>
      <c r="G95" s="60">
        <f t="shared" si="4"/>
        <v>28.435400000000001</v>
      </c>
      <c r="H95" s="63">
        <f t="shared" si="5"/>
        <v>568.70800000000008</v>
      </c>
    </row>
    <row r="96" spans="1:8" s="62" customFormat="1" ht="24">
      <c r="A96" s="56" t="str">
        <f>IF((LEN('Copy paste to Here'!G100))&gt;5,((CONCATENATE('Copy paste to Here'!G100," &amp; ",'Copy paste to Here'!D100,"  &amp;  ",'Copy paste to Here'!E100))),"Empty Cell")</f>
        <v>Surgical steel belly banana, 14g (1.6mm) with a 6mm and a 5mm bezel set jewel ball &amp; Length: 10mm  &amp;  Crystal Color: AB</v>
      </c>
      <c r="B96" s="57" t="str">
        <f>'Copy paste to Here'!C100</f>
        <v>BN2CS</v>
      </c>
      <c r="C96" s="57" t="s">
        <v>619</v>
      </c>
      <c r="D96" s="58">
        <f>Invoice!B100</f>
        <v>10</v>
      </c>
      <c r="E96" s="59">
        <f>'Shipping Invoice'!J100*$N$1</f>
        <v>1.33</v>
      </c>
      <c r="F96" s="59">
        <f t="shared" si="3"/>
        <v>13.3</v>
      </c>
      <c r="G96" s="60">
        <f t="shared" si="4"/>
        <v>28.435400000000001</v>
      </c>
      <c r="H96" s="63">
        <f t="shared" si="5"/>
        <v>284.35400000000004</v>
      </c>
    </row>
    <row r="97" spans="1:8" s="62" customFormat="1" ht="24">
      <c r="A97" s="56" t="str">
        <f>IF((LEN('Copy paste to Here'!G101))&gt;5,((CONCATENATE('Copy paste to Here'!G101," &amp; ",'Copy paste to Here'!D101,"  &amp;  ",'Copy paste to Here'!E101))),"Empty Cell")</f>
        <v>Surgical steel belly banana, 14g (1.6mm) with a 6mm and a 5mm bezel set jewel ball &amp; Length: 10mm  &amp;  Crystal Color: Rose</v>
      </c>
      <c r="B97" s="57" t="str">
        <f>'Copy paste to Here'!C101</f>
        <v>BN2CS</v>
      </c>
      <c r="C97" s="57" t="s">
        <v>619</v>
      </c>
      <c r="D97" s="58">
        <f>Invoice!B101</f>
        <v>15</v>
      </c>
      <c r="E97" s="59">
        <f>'Shipping Invoice'!J101*$N$1</f>
        <v>1.33</v>
      </c>
      <c r="F97" s="59">
        <f t="shared" si="3"/>
        <v>19.950000000000003</v>
      </c>
      <c r="G97" s="60">
        <f t="shared" si="4"/>
        <v>28.435400000000001</v>
      </c>
      <c r="H97" s="63">
        <f t="shared" si="5"/>
        <v>426.53100000000001</v>
      </c>
    </row>
    <row r="98" spans="1:8" s="62" customFormat="1" ht="36">
      <c r="A98" s="56" t="str">
        <f>IF((LEN('Copy paste to Here'!G102))&gt;5,((CONCATENATE('Copy paste to Here'!G102," &amp; ",'Copy paste to Here'!D102,"  &amp;  ",'Copy paste to Here'!E102))),"Empty Cell")</f>
        <v>Surgical steel belly banana, 14g (1.6mm) with a 6mm and a 5mm bezel set jewel ball &amp; Length: 10mm  &amp;  Crystal Color: Light Sapphire</v>
      </c>
      <c r="B98" s="57" t="str">
        <f>'Copy paste to Here'!C102</f>
        <v>BN2CS</v>
      </c>
      <c r="C98" s="57" t="s">
        <v>619</v>
      </c>
      <c r="D98" s="58">
        <f>Invoice!B102</f>
        <v>15</v>
      </c>
      <c r="E98" s="59">
        <f>'Shipping Invoice'!J102*$N$1</f>
        <v>1.33</v>
      </c>
      <c r="F98" s="59">
        <f t="shared" si="3"/>
        <v>19.950000000000003</v>
      </c>
      <c r="G98" s="60">
        <f t="shared" si="4"/>
        <v>28.435400000000001</v>
      </c>
      <c r="H98" s="63">
        <f t="shared" si="5"/>
        <v>426.53100000000001</v>
      </c>
    </row>
    <row r="99" spans="1:8" s="62" customFormat="1" ht="24">
      <c r="A99" s="56" t="str">
        <f>IF((LEN('Copy paste to Here'!G103))&gt;5,((CONCATENATE('Copy paste to Here'!G103," &amp; ",'Copy paste to Here'!D103,"  &amp;  ",'Copy paste to Here'!E103))),"Empty Cell")</f>
        <v>Surgical steel belly banana, 14g (1.6mm) with a 6mm and a 5mm bezel set jewel ball &amp; Length: 10mm  &amp;  Crystal Color: Sapphire</v>
      </c>
      <c r="B99" s="57" t="str">
        <f>'Copy paste to Here'!C103</f>
        <v>BN2CS</v>
      </c>
      <c r="C99" s="57" t="s">
        <v>619</v>
      </c>
      <c r="D99" s="58">
        <f>Invoice!B103</f>
        <v>10</v>
      </c>
      <c r="E99" s="59">
        <f>'Shipping Invoice'!J103*$N$1</f>
        <v>1.33</v>
      </c>
      <c r="F99" s="59">
        <f t="shared" si="3"/>
        <v>13.3</v>
      </c>
      <c r="G99" s="60">
        <f t="shared" si="4"/>
        <v>28.435400000000001</v>
      </c>
      <c r="H99" s="63">
        <f t="shared" si="5"/>
        <v>284.35400000000004</v>
      </c>
    </row>
    <row r="100" spans="1:8" s="62" customFormat="1" ht="36">
      <c r="A100" s="56" t="str">
        <f>IF((LEN('Copy paste to Here'!G104))&gt;5,((CONCATENATE('Copy paste to Here'!G104," &amp; ",'Copy paste to Here'!D104,"  &amp;  ",'Copy paste to Here'!E104))),"Empty Cell")</f>
        <v>Surgical steel belly banana, 14g (1.6mm) with a 6mm and a 5mm bezel set jewel ball &amp; Length: 10mm  &amp;  Crystal Color: Aquamarine</v>
      </c>
      <c r="B100" s="57" t="str">
        <f>'Copy paste to Here'!C104</f>
        <v>BN2CS</v>
      </c>
      <c r="C100" s="57" t="s">
        <v>619</v>
      </c>
      <c r="D100" s="58">
        <f>Invoice!B104</f>
        <v>15</v>
      </c>
      <c r="E100" s="59">
        <f>'Shipping Invoice'!J104*$N$1</f>
        <v>1.33</v>
      </c>
      <c r="F100" s="59">
        <f t="shared" si="3"/>
        <v>19.950000000000003</v>
      </c>
      <c r="G100" s="60">
        <f t="shared" si="4"/>
        <v>28.435400000000001</v>
      </c>
      <c r="H100" s="63">
        <f t="shared" si="5"/>
        <v>426.53100000000001</v>
      </c>
    </row>
    <row r="101" spans="1:8" s="62" customFormat="1" ht="36">
      <c r="A101" s="56" t="str">
        <f>IF((LEN('Copy paste to Here'!G105))&gt;5,((CONCATENATE('Copy paste to Here'!G105," &amp; ",'Copy paste to Here'!D105,"  &amp;  ",'Copy paste to Here'!E105))),"Empty Cell")</f>
        <v>Surgical steel belly banana, 14g (1.6mm) with a 6mm and a 5mm bezel set jewel ball &amp; Length: 10mm  &amp;  Crystal Color: Light Amethyst</v>
      </c>
      <c r="B101" s="57" t="str">
        <f>'Copy paste to Here'!C105</f>
        <v>BN2CS</v>
      </c>
      <c r="C101" s="57" t="s">
        <v>619</v>
      </c>
      <c r="D101" s="58">
        <f>Invoice!B105</f>
        <v>20</v>
      </c>
      <c r="E101" s="59">
        <f>'Shipping Invoice'!J105*$N$1</f>
        <v>1.33</v>
      </c>
      <c r="F101" s="59">
        <f t="shared" si="3"/>
        <v>26.6</v>
      </c>
      <c r="G101" s="60">
        <f t="shared" si="4"/>
        <v>28.435400000000001</v>
      </c>
      <c r="H101" s="63">
        <f t="shared" si="5"/>
        <v>568.70800000000008</v>
      </c>
    </row>
    <row r="102" spans="1:8" s="62" customFormat="1" ht="24">
      <c r="A102" s="56" t="str">
        <f>IF((LEN('Copy paste to Here'!G106))&gt;5,((CONCATENATE('Copy paste to Here'!G106," &amp; ",'Copy paste to Here'!D106,"  &amp;  ",'Copy paste to Here'!E106))),"Empty Cell")</f>
        <v>Surgical steel belly banana, 14g (1.6mm) with a 6mm and a 5mm bezel set jewel ball &amp; Length: 10mm  &amp;  Crystal Color: Amethyst</v>
      </c>
      <c r="B102" s="57" t="str">
        <f>'Copy paste to Here'!C106</f>
        <v>BN2CS</v>
      </c>
      <c r="C102" s="57" t="s">
        <v>619</v>
      </c>
      <c r="D102" s="58">
        <f>Invoice!B106</f>
        <v>5</v>
      </c>
      <c r="E102" s="59">
        <f>'Shipping Invoice'!J106*$N$1</f>
        <v>1.33</v>
      </c>
      <c r="F102" s="59">
        <f t="shared" si="3"/>
        <v>6.65</v>
      </c>
      <c r="G102" s="60">
        <f t="shared" si="4"/>
        <v>28.435400000000001</v>
      </c>
      <c r="H102" s="63">
        <f t="shared" si="5"/>
        <v>142.17700000000002</v>
      </c>
    </row>
    <row r="103" spans="1:8" s="62" customFormat="1" ht="24">
      <c r="A103" s="56" t="str">
        <f>IF((LEN('Copy paste to Here'!G107))&gt;5,((CONCATENATE('Copy paste to Here'!G107," &amp; ",'Copy paste to Here'!D107,"  &amp;  ",'Copy paste to Here'!E107))),"Empty Cell")</f>
        <v>Surgical steel belly banana, 14g (1.6mm) with a 6mm and a 5mm bezel set jewel ball &amp; Length: 10mm  &amp;  Crystal Color: Jet</v>
      </c>
      <c r="B103" s="57" t="str">
        <f>'Copy paste to Here'!C107</f>
        <v>BN2CS</v>
      </c>
      <c r="C103" s="57" t="s">
        <v>619</v>
      </c>
      <c r="D103" s="58">
        <f>Invoice!B107</f>
        <v>15</v>
      </c>
      <c r="E103" s="59">
        <f>'Shipping Invoice'!J107*$N$1</f>
        <v>1.33</v>
      </c>
      <c r="F103" s="59">
        <f t="shared" si="3"/>
        <v>19.950000000000003</v>
      </c>
      <c r="G103" s="60">
        <f t="shared" si="4"/>
        <v>28.435400000000001</v>
      </c>
      <c r="H103" s="63">
        <f t="shared" si="5"/>
        <v>426.53100000000001</v>
      </c>
    </row>
    <row r="104" spans="1:8" s="62" customFormat="1" ht="24">
      <c r="A104" s="56" t="str">
        <f>IF((LEN('Copy paste to Here'!G108))&gt;5,((CONCATENATE('Copy paste to Here'!G108," &amp; ",'Copy paste to Here'!D108,"  &amp;  ",'Copy paste to Here'!E108))),"Empty Cell")</f>
        <v>Surgical steel belly banana, 14g (1.6mm) with a 6mm and a 5mm bezel set jewel ball &amp; Length: 10mm  &amp;  Crystal Color: Fuchsia</v>
      </c>
      <c r="B104" s="57" t="str">
        <f>'Copy paste to Here'!C108</f>
        <v>BN2CS</v>
      </c>
      <c r="C104" s="57" t="s">
        <v>619</v>
      </c>
      <c r="D104" s="58">
        <f>Invoice!B108</f>
        <v>10</v>
      </c>
      <c r="E104" s="59">
        <f>'Shipping Invoice'!J108*$N$1</f>
        <v>1.33</v>
      </c>
      <c r="F104" s="59">
        <f t="shared" si="3"/>
        <v>13.3</v>
      </c>
      <c r="G104" s="60">
        <f t="shared" si="4"/>
        <v>28.435400000000001</v>
      </c>
      <c r="H104" s="63">
        <f t="shared" si="5"/>
        <v>284.35400000000004</v>
      </c>
    </row>
    <row r="105" spans="1:8" s="62" customFormat="1" ht="24">
      <c r="A105" s="56" t="str">
        <f>IF((LEN('Copy paste to Here'!G109))&gt;5,((CONCATENATE('Copy paste to Here'!G109," &amp; ",'Copy paste to Here'!D109,"  &amp;  ",'Copy paste to Here'!E109))),"Empty Cell")</f>
        <v>Surgical steel belly banana, 14g (1.6mm) with a 6mm and a 5mm bezel set jewel ball &amp; Length: 10mm  &amp;  Crystal Color: Light Siam</v>
      </c>
      <c r="B105" s="57" t="str">
        <f>'Copy paste to Here'!C109</f>
        <v>BN2CS</v>
      </c>
      <c r="C105" s="57" t="s">
        <v>619</v>
      </c>
      <c r="D105" s="58">
        <f>Invoice!B109</f>
        <v>5</v>
      </c>
      <c r="E105" s="59">
        <f>'Shipping Invoice'!J109*$N$1</f>
        <v>1.33</v>
      </c>
      <c r="F105" s="59">
        <f t="shared" si="3"/>
        <v>6.65</v>
      </c>
      <c r="G105" s="60">
        <f t="shared" si="4"/>
        <v>28.435400000000001</v>
      </c>
      <c r="H105" s="63">
        <f t="shared" si="5"/>
        <v>142.17700000000002</v>
      </c>
    </row>
    <row r="106" spans="1:8" s="62" customFormat="1" ht="24">
      <c r="A106" s="56" t="str">
        <f>IF((LEN('Copy paste to Here'!G110))&gt;5,((CONCATENATE('Copy paste to Here'!G110," &amp; ",'Copy paste to Here'!D110,"  &amp;  ",'Copy paste to Here'!E110))),"Empty Cell")</f>
        <v>Surgical steel belly banana, 14g (1.6mm) with a 6mm and a 5mm bezel set jewel ball &amp; Length: 10mm  &amp;  Crystal Color: Peridot</v>
      </c>
      <c r="B106" s="57" t="str">
        <f>'Copy paste to Here'!C110</f>
        <v>BN2CS</v>
      </c>
      <c r="C106" s="57" t="s">
        <v>619</v>
      </c>
      <c r="D106" s="58">
        <f>Invoice!B110</f>
        <v>10</v>
      </c>
      <c r="E106" s="59">
        <f>'Shipping Invoice'!J110*$N$1</f>
        <v>1.33</v>
      </c>
      <c r="F106" s="59">
        <f t="shared" si="3"/>
        <v>13.3</v>
      </c>
      <c r="G106" s="60">
        <f t="shared" si="4"/>
        <v>28.435400000000001</v>
      </c>
      <c r="H106" s="63">
        <f t="shared" si="5"/>
        <v>284.35400000000004</v>
      </c>
    </row>
    <row r="107" spans="1:8" s="62" customFormat="1" ht="24">
      <c r="A107" s="56" t="str">
        <f>IF((LEN('Copy paste to Here'!G111))&gt;5,((CONCATENATE('Copy paste to Here'!G111," &amp; ",'Copy paste to Here'!D111,"  &amp;  ",'Copy paste to Here'!E111))),"Empty Cell")</f>
        <v>Premium PVD plated surgical steel eyebrow banana, 16g (1.2mm) with two 3mm balls &amp; Length: 6mm  &amp;  Color: Black</v>
      </c>
      <c r="B107" s="57" t="str">
        <f>'Copy paste to Here'!C111</f>
        <v>BNETB</v>
      </c>
      <c r="C107" s="57" t="s">
        <v>754</v>
      </c>
      <c r="D107" s="58">
        <f>Invoice!B111</f>
        <v>4</v>
      </c>
      <c r="E107" s="59">
        <f>'Shipping Invoice'!J111*$N$1</f>
        <v>0.99</v>
      </c>
      <c r="F107" s="59">
        <f t="shared" si="3"/>
        <v>3.96</v>
      </c>
      <c r="G107" s="60">
        <f t="shared" si="4"/>
        <v>21.1662</v>
      </c>
      <c r="H107" s="63">
        <f t="shared" si="5"/>
        <v>84.6648</v>
      </c>
    </row>
    <row r="108" spans="1:8" s="62" customFormat="1" ht="24">
      <c r="A108" s="56" t="str">
        <f>IF((LEN('Copy paste to Here'!G112))&gt;5,((CONCATENATE('Copy paste to Here'!G112," &amp; ",'Copy paste to Here'!D112,"  &amp;  ",'Copy paste to Here'!E112))),"Empty Cell")</f>
        <v>Premium PVD plated surgical steel eyebrow banana, 16g (1.2mm) with two 3mm balls &amp; Length: 6mm  &amp;  Color: Blue</v>
      </c>
      <c r="B108" s="57" t="str">
        <f>'Copy paste to Here'!C112</f>
        <v>BNETB</v>
      </c>
      <c r="C108" s="57" t="s">
        <v>754</v>
      </c>
      <c r="D108" s="58">
        <f>Invoice!B112</f>
        <v>4</v>
      </c>
      <c r="E108" s="59">
        <f>'Shipping Invoice'!J112*$N$1</f>
        <v>0.99</v>
      </c>
      <c r="F108" s="59">
        <f t="shared" si="3"/>
        <v>3.96</v>
      </c>
      <c r="G108" s="60">
        <f t="shared" si="4"/>
        <v>21.1662</v>
      </c>
      <c r="H108" s="63">
        <f t="shared" si="5"/>
        <v>84.6648</v>
      </c>
    </row>
    <row r="109" spans="1:8" s="62" customFormat="1" ht="24">
      <c r="A109" s="56" t="str">
        <f>IF((LEN('Copy paste to Here'!G113))&gt;5,((CONCATENATE('Copy paste to Here'!G113," &amp; ",'Copy paste to Here'!D113,"  &amp;  ",'Copy paste to Here'!E113))),"Empty Cell")</f>
        <v>Premium PVD plated surgical steel eyebrow banana, 16g (1.2mm) with two 3mm balls &amp; Length: 6mm  &amp;  Color: Gold</v>
      </c>
      <c r="B109" s="57" t="str">
        <f>'Copy paste to Here'!C113</f>
        <v>BNETB</v>
      </c>
      <c r="C109" s="57" t="s">
        <v>754</v>
      </c>
      <c r="D109" s="58">
        <f>Invoice!B113</f>
        <v>6</v>
      </c>
      <c r="E109" s="59">
        <f>'Shipping Invoice'!J113*$N$1</f>
        <v>0.99</v>
      </c>
      <c r="F109" s="59">
        <f t="shared" si="3"/>
        <v>5.9399999999999995</v>
      </c>
      <c r="G109" s="60">
        <f t="shared" si="4"/>
        <v>21.1662</v>
      </c>
      <c r="H109" s="63">
        <f t="shared" si="5"/>
        <v>126.99719999999999</v>
      </c>
    </row>
    <row r="110" spans="1:8" s="62" customFormat="1" ht="24">
      <c r="A110" s="56" t="str">
        <f>IF((LEN('Copy paste to Here'!G114))&gt;5,((CONCATENATE('Copy paste to Here'!G114," &amp; ",'Copy paste to Here'!D114,"  &amp;  ",'Copy paste to Here'!E114))),"Empty Cell")</f>
        <v>Premium PVD plated surgical steel eyebrow banana, 16g (1.2mm) with two 3mm balls &amp; Length: 6mm  &amp;  Color: Rose-gold</v>
      </c>
      <c r="B110" s="57" t="str">
        <f>'Copy paste to Here'!C114</f>
        <v>BNETB</v>
      </c>
      <c r="C110" s="57" t="s">
        <v>754</v>
      </c>
      <c r="D110" s="58">
        <f>Invoice!B114</f>
        <v>4</v>
      </c>
      <c r="E110" s="59">
        <f>'Shipping Invoice'!J114*$N$1</f>
        <v>0.99</v>
      </c>
      <c r="F110" s="59">
        <f t="shared" si="3"/>
        <v>3.96</v>
      </c>
      <c r="G110" s="60">
        <f t="shared" si="4"/>
        <v>21.1662</v>
      </c>
      <c r="H110" s="63">
        <f t="shared" si="5"/>
        <v>84.6648</v>
      </c>
    </row>
    <row r="111" spans="1:8" s="62" customFormat="1" ht="24">
      <c r="A111" s="56" t="str">
        <f>IF((LEN('Copy paste to Here'!G115))&gt;5,((CONCATENATE('Copy paste to Here'!G115," &amp; ",'Copy paste to Here'!D115,"  &amp;  ",'Copy paste to Here'!E115))),"Empty Cell")</f>
        <v>Premium PVD plated surgical steel eyebrow banana, 16g (1.2mm) with two 3mm balls &amp; Length: 8mm  &amp;  Color: Black</v>
      </c>
      <c r="B111" s="57" t="str">
        <f>'Copy paste to Here'!C115</f>
        <v>BNETB</v>
      </c>
      <c r="C111" s="57" t="s">
        <v>754</v>
      </c>
      <c r="D111" s="58">
        <f>Invoice!B115</f>
        <v>6</v>
      </c>
      <c r="E111" s="59">
        <f>'Shipping Invoice'!J115*$N$1</f>
        <v>0.99</v>
      </c>
      <c r="F111" s="59">
        <f t="shared" si="3"/>
        <v>5.9399999999999995</v>
      </c>
      <c r="G111" s="60">
        <f t="shared" si="4"/>
        <v>21.1662</v>
      </c>
      <c r="H111" s="63">
        <f t="shared" si="5"/>
        <v>126.99719999999999</v>
      </c>
    </row>
    <row r="112" spans="1:8" s="62" customFormat="1" ht="24">
      <c r="A112" s="56" t="str">
        <f>IF((LEN('Copy paste to Here'!G116))&gt;5,((CONCATENATE('Copy paste to Here'!G116," &amp; ",'Copy paste to Here'!D116,"  &amp;  ",'Copy paste to Here'!E116))),"Empty Cell")</f>
        <v>Premium PVD plated surgical steel eyebrow banana, 16g (1.2mm) with two 3mm balls &amp; Length: 8mm  &amp;  Color: Rainbow</v>
      </c>
      <c r="B112" s="57" t="str">
        <f>'Copy paste to Here'!C116</f>
        <v>BNETB</v>
      </c>
      <c r="C112" s="57" t="s">
        <v>754</v>
      </c>
      <c r="D112" s="58">
        <f>Invoice!B116</f>
        <v>6</v>
      </c>
      <c r="E112" s="59">
        <f>'Shipping Invoice'!J116*$N$1</f>
        <v>0.99</v>
      </c>
      <c r="F112" s="59">
        <f t="shared" si="3"/>
        <v>5.9399999999999995</v>
      </c>
      <c r="G112" s="60">
        <f t="shared" si="4"/>
        <v>21.1662</v>
      </c>
      <c r="H112" s="63">
        <f t="shared" si="5"/>
        <v>126.99719999999999</v>
      </c>
    </row>
    <row r="113" spans="1:8" s="62" customFormat="1" ht="24">
      <c r="A113" s="56" t="str">
        <f>IF((LEN('Copy paste to Here'!G117))&gt;5,((CONCATENATE('Copy paste to Here'!G117," &amp; ",'Copy paste to Here'!D117,"  &amp;  ",'Copy paste to Here'!E117))),"Empty Cell")</f>
        <v>Premium PVD plated surgical steel eyebrow banana, 16g (1.2mm) with two 3mm balls &amp; Length: 8mm  &amp;  Color: Gold</v>
      </c>
      <c r="B113" s="57" t="str">
        <f>'Copy paste to Here'!C117</f>
        <v>BNETB</v>
      </c>
      <c r="C113" s="57" t="s">
        <v>754</v>
      </c>
      <c r="D113" s="58">
        <f>Invoice!B117</f>
        <v>6</v>
      </c>
      <c r="E113" s="59">
        <f>'Shipping Invoice'!J117*$N$1</f>
        <v>0.99</v>
      </c>
      <c r="F113" s="59">
        <f t="shared" si="3"/>
        <v>5.9399999999999995</v>
      </c>
      <c r="G113" s="60">
        <f t="shared" si="4"/>
        <v>21.1662</v>
      </c>
      <c r="H113" s="63">
        <f t="shared" si="5"/>
        <v>126.99719999999999</v>
      </c>
    </row>
    <row r="114" spans="1:8" s="62" customFormat="1" ht="24">
      <c r="A114" s="56" t="str">
        <f>IF((LEN('Copy paste to Here'!G118))&gt;5,((CONCATENATE('Copy paste to Here'!G118," &amp; ",'Copy paste to Here'!D118,"  &amp;  ",'Copy paste to Here'!E118))),"Empty Cell")</f>
        <v>Premium PVD plated surgical steel eyebrow banana, 16g (1.2mm) with two 3mm balls &amp; Length: 8mm  &amp;  Color: Rose-gold</v>
      </c>
      <c r="B114" s="57" t="str">
        <f>'Copy paste to Here'!C118</f>
        <v>BNETB</v>
      </c>
      <c r="C114" s="57" t="s">
        <v>754</v>
      </c>
      <c r="D114" s="58">
        <f>Invoice!B118</f>
        <v>4</v>
      </c>
      <c r="E114" s="59">
        <f>'Shipping Invoice'!J118*$N$1</f>
        <v>0.99</v>
      </c>
      <c r="F114" s="59">
        <f t="shared" si="3"/>
        <v>3.96</v>
      </c>
      <c r="G114" s="60">
        <f t="shared" si="4"/>
        <v>21.1662</v>
      </c>
      <c r="H114" s="63">
        <f t="shared" si="5"/>
        <v>84.6648</v>
      </c>
    </row>
    <row r="115" spans="1:8" s="62" customFormat="1" ht="24">
      <c r="A115" s="56" t="str">
        <f>IF((LEN('Copy paste to Here'!G119))&gt;5,((CONCATENATE('Copy paste to Here'!G119," &amp; ",'Copy paste to Here'!D119,"  &amp;  ",'Copy paste to Here'!E119))),"Empty Cell")</f>
        <v>Premium PVD plated surgical steel eyebrow banana, 16g (1.2mm) with two 3mm balls &amp; Length: 10mm  &amp;  Color: Black</v>
      </c>
      <c r="B115" s="57" t="str">
        <f>'Copy paste to Here'!C119</f>
        <v>BNETB</v>
      </c>
      <c r="C115" s="57" t="s">
        <v>754</v>
      </c>
      <c r="D115" s="58">
        <f>Invoice!B119</f>
        <v>6</v>
      </c>
      <c r="E115" s="59">
        <f>'Shipping Invoice'!J119*$N$1</f>
        <v>0.99</v>
      </c>
      <c r="F115" s="59">
        <f t="shared" si="3"/>
        <v>5.9399999999999995</v>
      </c>
      <c r="G115" s="60">
        <f t="shared" si="4"/>
        <v>21.1662</v>
      </c>
      <c r="H115" s="63">
        <f t="shared" si="5"/>
        <v>126.99719999999999</v>
      </c>
    </row>
    <row r="116" spans="1:8" s="62" customFormat="1" ht="24">
      <c r="A116" s="56" t="str">
        <f>IF((LEN('Copy paste to Here'!G120))&gt;5,((CONCATENATE('Copy paste to Here'!G120," &amp; ",'Copy paste to Here'!D120,"  &amp;  ",'Copy paste to Here'!E120))),"Empty Cell")</f>
        <v>Premium PVD plated surgical steel eyebrow banana, 16g (1.2mm) with two 3mm balls &amp; Length: 10mm  &amp;  Color: Blue</v>
      </c>
      <c r="B116" s="57" t="str">
        <f>'Copy paste to Here'!C120</f>
        <v>BNETB</v>
      </c>
      <c r="C116" s="57" t="s">
        <v>754</v>
      </c>
      <c r="D116" s="58">
        <f>Invoice!B120</f>
        <v>4</v>
      </c>
      <c r="E116" s="59">
        <f>'Shipping Invoice'!J120*$N$1</f>
        <v>0.99</v>
      </c>
      <c r="F116" s="59">
        <f t="shared" si="3"/>
        <v>3.96</v>
      </c>
      <c r="G116" s="60">
        <f t="shared" si="4"/>
        <v>21.1662</v>
      </c>
      <c r="H116" s="63">
        <f t="shared" si="5"/>
        <v>84.6648</v>
      </c>
    </row>
    <row r="117" spans="1:8" s="62" customFormat="1" ht="24">
      <c r="A117" s="56" t="str">
        <f>IF((LEN('Copy paste to Here'!G121))&gt;5,((CONCATENATE('Copy paste to Here'!G121," &amp; ",'Copy paste to Here'!D121,"  &amp;  ",'Copy paste to Here'!E121))),"Empty Cell")</f>
        <v>Premium PVD plated surgical steel eyebrow banana, 16g (1.2mm) with two 3mm balls &amp; Length: 10mm  &amp;  Color: Gold</v>
      </c>
      <c r="B117" s="57" t="str">
        <f>'Copy paste to Here'!C121</f>
        <v>BNETB</v>
      </c>
      <c r="C117" s="57" t="s">
        <v>754</v>
      </c>
      <c r="D117" s="58">
        <f>Invoice!B121</f>
        <v>6</v>
      </c>
      <c r="E117" s="59">
        <f>'Shipping Invoice'!J121*$N$1</f>
        <v>0.99</v>
      </c>
      <c r="F117" s="59">
        <f t="shared" si="3"/>
        <v>5.9399999999999995</v>
      </c>
      <c r="G117" s="60">
        <f t="shared" si="4"/>
        <v>21.1662</v>
      </c>
      <c r="H117" s="63">
        <f t="shared" si="5"/>
        <v>126.99719999999999</v>
      </c>
    </row>
    <row r="118" spans="1:8" s="62" customFormat="1" ht="36">
      <c r="A118" s="56" t="str">
        <f>IF((LEN('Copy paste to Here'!G122))&gt;5,((CONCATENATE('Copy paste to Here'!G122," &amp; ",'Copy paste to Here'!D122,"  &amp;  ",'Copy paste to Here'!E122))),"Empty Cell")</f>
        <v>Premium PVD plated surgical steel eyebrow banana, 16g (1.2mm) with two 3mm balls &amp; Length: 10mm  &amp;  Color: Rose-gold</v>
      </c>
      <c r="B118" s="57" t="str">
        <f>'Copy paste to Here'!C122</f>
        <v>BNETB</v>
      </c>
      <c r="C118" s="57" t="s">
        <v>754</v>
      </c>
      <c r="D118" s="58">
        <f>Invoice!B122</f>
        <v>4</v>
      </c>
      <c r="E118" s="59">
        <f>'Shipping Invoice'!J122*$N$1</f>
        <v>0.99</v>
      </c>
      <c r="F118" s="59">
        <f t="shared" si="3"/>
        <v>3.96</v>
      </c>
      <c r="G118" s="60">
        <f t="shared" si="4"/>
        <v>21.1662</v>
      </c>
      <c r="H118" s="63">
        <f t="shared" si="5"/>
        <v>84.6648</v>
      </c>
    </row>
    <row r="119" spans="1:8" s="62" customFormat="1" ht="24">
      <c r="A119" s="56" t="str">
        <f>IF((LEN('Copy paste to Here'!G123))&gt;5,((CONCATENATE('Copy paste to Here'!G123," &amp; ",'Copy paste to Here'!D123,"  &amp;  ",'Copy paste to Here'!E123))),"Empty Cell")</f>
        <v>Premium PVD plated surgical steel eyebrow banana, 16g (1.2mm) with two 3mm balls &amp; Length: 12mm  &amp;  Color: Black</v>
      </c>
      <c r="B119" s="57" t="str">
        <f>'Copy paste to Here'!C123</f>
        <v>BNETB</v>
      </c>
      <c r="C119" s="57" t="s">
        <v>754</v>
      </c>
      <c r="D119" s="58">
        <f>Invoice!B123</f>
        <v>4</v>
      </c>
      <c r="E119" s="59">
        <f>'Shipping Invoice'!J123*$N$1</f>
        <v>0.99</v>
      </c>
      <c r="F119" s="59">
        <f t="shared" si="3"/>
        <v>3.96</v>
      </c>
      <c r="G119" s="60">
        <f t="shared" si="4"/>
        <v>21.1662</v>
      </c>
      <c r="H119" s="63">
        <f t="shared" si="5"/>
        <v>84.6648</v>
      </c>
    </row>
    <row r="120" spans="1:8" s="62" customFormat="1" ht="36">
      <c r="A120" s="56" t="str">
        <f>IF((LEN('Copy paste to Here'!G124))&gt;5,((CONCATENATE('Copy paste to Here'!G124," &amp; ",'Copy paste to Here'!D124,"  &amp;  ",'Copy paste to Here'!E124))),"Empty Cell")</f>
        <v>Premium PVD plated surgical steel eyebrow banana, 16g (1.2mm) with two 3mm balls &amp; Length: 12mm  &amp;  Color: Rose-gold</v>
      </c>
      <c r="B120" s="57" t="str">
        <f>'Copy paste to Here'!C124</f>
        <v>BNETB</v>
      </c>
      <c r="C120" s="57" t="s">
        <v>754</v>
      </c>
      <c r="D120" s="58">
        <f>Invoice!B124</f>
        <v>6</v>
      </c>
      <c r="E120" s="59">
        <f>'Shipping Invoice'!J124*$N$1</f>
        <v>0.99</v>
      </c>
      <c r="F120" s="59">
        <f t="shared" si="3"/>
        <v>5.9399999999999995</v>
      </c>
      <c r="G120" s="60">
        <f t="shared" si="4"/>
        <v>21.1662</v>
      </c>
      <c r="H120" s="63">
        <f t="shared" si="5"/>
        <v>126.99719999999999</v>
      </c>
    </row>
    <row r="121" spans="1:8" s="62" customFormat="1" ht="48">
      <c r="A121" s="56" t="str">
        <f>IF((LEN('Copy paste to Here'!G125))&gt;5,((CONCATENATE('Copy paste to Here'!G125," &amp; ",'Copy paste to Here'!D125,"  &amp;  ",'Copy paste to Here'!E125))),"Empty Cell")</f>
        <v>Surgical steel casting belly banana, 14g (1.6mm) with 8mm prong set cubic zirconia (CZ) stone with dangling flower shape with prong set CZ stone (dangling part is made from silver plated brass) &amp; Length: 10mm  &amp;  Cz Color: Rose</v>
      </c>
      <c r="B121" s="57" t="str">
        <f>'Copy paste to Here'!C125</f>
        <v>BNRZ413</v>
      </c>
      <c r="C121" s="57" t="s">
        <v>756</v>
      </c>
      <c r="D121" s="58">
        <f>Invoice!B125</f>
        <v>1</v>
      </c>
      <c r="E121" s="59">
        <f>'Shipping Invoice'!J125*$N$1</f>
        <v>5.66</v>
      </c>
      <c r="F121" s="59">
        <f t="shared" si="3"/>
        <v>5.66</v>
      </c>
      <c r="G121" s="60">
        <f t="shared" si="4"/>
        <v>121.0108</v>
      </c>
      <c r="H121" s="63">
        <f t="shared" si="5"/>
        <v>121.0108</v>
      </c>
    </row>
    <row r="122" spans="1:8" s="62" customFormat="1" ht="48">
      <c r="A122" s="56" t="str">
        <f>IF((LEN('Copy paste to Here'!G126))&gt;5,((CONCATENATE('Copy paste to Here'!G126," &amp; ",'Copy paste to Here'!D126,"  &amp;  ",'Copy paste to Here'!E126))),"Empty Cell")</f>
        <v>Surgical steel casting belly banana, 14g (1.6mm) with 8mm prong set cubic zirconia (CZ) stone with dangling flower shape with prong set CZ stone (dangling part is made from silver plated brass) &amp; Length: 10mm  &amp;  Cz Color: Lavender</v>
      </c>
      <c r="B122" s="57" t="str">
        <f>'Copy paste to Here'!C126</f>
        <v>BNRZ413</v>
      </c>
      <c r="C122" s="57" t="s">
        <v>756</v>
      </c>
      <c r="D122" s="58">
        <f>Invoice!B126</f>
        <v>1</v>
      </c>
      <c r="E122" s="59">
        <f>'Shipping Invoice'!J126*$N$1</f>
        <v>5.66</v>
      </c>
      <c r="F122" s="59">
        <f t="shared" si="3"/>
        <v>5.66</v>
      </c>
      <c r="G122" s="60">
        <f t="shared" si="4"/>
        <v>121.0108</v>
      </c>
      <c r="H122" s="63">
        <f t="shared" si="5"/>
        <v>121.0108</v>
      </c>
    </row>
    <row r="123" spans="1:8" s="62" customFormat="1" ht="36">
      <c r="A123" s="56" t="str">
        <f>IF((LEN('Copy paste to Here'!G127))&gt;5,((CONCATENATE('Copy paste to Here'!G127," &amp; ",'Copy paste to Here'!D127,"  &amp;  ",'Copy paste to Here'!E127))),"Empty Cell")</f>
        <v>Surgical steel casting belly banana, 14g (1.6mm) with 8mm prong set cubic zirconia (CZ) stone with dangling vintage moon with a single star &amp; Length: 8mm  &amp;  Cz Color: Rose</v>
      </c>
      <c r="B123" s="57" t="str">
        <f>'Copy paste to Here'!C127</f>
        <v>BNRZ730C</v>
      </c>
      <c r="C123" s="57" t="s">
        <v>758</v>
      </c>
      <c r="D123" s="58">
        <f>Invoice!B127</f>
        <v>1</v>
      </c>
      <c r="E123" s="59">
        <f>'Shipping Invoice'!J127*$N$1</f>
        <v>6</v>
      </c>
      <c r="F123" s="59">
        <f t="shared" si="3"/>
        <v>6</v>
      </c>
      <c r="G123" s="60">
        <f t="shared" si="4"/>
        <v>128.28</v>
      </c>
      <c r="H123" s="63">
        <f t="shared" si="5"/>
        <v>128.28</v>
      </c>
    </row>
    <row r="124" spans="1:8" s="62" customFormat="1" ht="36">
      <c r="A124" s="56" t="str">
        <f>IF((LEN('Copy paste to Here'!G128))&gt;5,((CONCATENATE('Copy paste to Here'!G128," &amp; ",'Copy paste to Here'!D128,"  &amp;  ",'Copy paste to Here'!E128))),"Empty Cell")</f>
        <v>Surgical steel casting belly banana, 14g (1.6mm) with 8mm prong set cubic zirconia (CZ) stone with dangling vintage moon with a single star &amp; Length: 8mm  &amp;  Cz Color: Lavender</v>
      </c>
      <c r="B124" s="57" t="str">
        <f>'Copy paste to Here'!C128</f>
        <v>BNRZ730C</v>
      </c>
      <c r="C124" s="57" t="s">
        <v>758</v>
      </c>
      <c r="D124" s="58">
        <f>Invoice!B128</f>
        <v>1</v>
      </c>
      <c r="E124" s="59">
        <f>'Shipping Invoice'!J128*$N$1</f>
        <v>6</v>
      </c>
      <c r="F124" s="59">
        <f t="shared" si="3"/>
        <v>6</v>
      </c>
      <c r="G124" s="60">
        <f t="shared" si="4"/>
        <v>128.28</v>
      </c>
      <c r="H124" s="63">
        <f t="shared" si="5"/>
        <v>128.28</v>
      </c>
    </row>
    <row r="125" spans="1:8" s="62" customFormat="1" ht="36">
      <c r="A125" s="56" t="str">
        <f>IF((LEN('Copy paste to Here'!G129))&gt;5,((CONCATENATE('Copy paste to Here'!G129," &amp; ",'Copy paste to Here'!D129,"  &amp;  ",'Copy paste to Here'!E129))),"Empty Cell")</f>
        <v xml:space="preserve">PVD plated surgical steel belly banana, 14g (1.6mm) with 5 &amp; 8mm bezel set jewel balls - length 3/8'' (10mm) &amp; Color: Black Anodized w/ Clear crystal  &amp;  </v>
      </c>
      <c r="B125" s="57" t="str">
        <f>'Copy paste to Here'!C129</f>
        <v>BNT2CG</v>
      </c>
      <c r="C125" s="57" t="s">
        <v>760</v>
      </c>
      <c r="D125" s="58">
        <f>Invoice!B129</f>
        <v>5</v>
      </c>
      <c r="E125" s="59">
        <f>'Shipping Invoice'!J129*$N$1</f>
        <v>2.17</v>
      </c>
      <c r="F125" s="59">
        <f t="shared" si="3"/>
        <v>10.85</v>
      </c>
      <c r="G125" s="60">
        <f t="shared" si="4"/>
        <v>46.394599999999997</v>
      </c>
      <c r="H125" s="63">
        <f t="shared" si="5"/>
        <v>231.97299999999998</v>
      </c>
    </row>
    <row r="126" spans="1:8" s="62" customFormat="1" ht="36">
      <c r="A126" s="56" t="str">
        <f>IF((LEN('Copy paste to Here'!G130))&gt;5,((CONCATENATE('Copy paste to Here'!G130," &amp; ",'Copy paste to Here'!D130,"  &amp;  ",'Copy paste to Here'!E130))),"Empty Cell")</f>
        <v xml:space="preserve">PVD plated surgical steel belly banana, 14g (1.6mm) with 5 &amp; 8mm bezel set jewel balls - length 3/8'' (10mm) &amp; Color: Black Anodized w/ Aquamarine crystal  &amp;  </v>
      </c>
      <c r="B126" s="57" t="str">
        <f>'Copy paste to Here'!C130</f>
        <v>BNT2CG</v>
      </c>
      <c r="C126" s="57" t="s">
        <v>760</v>
      </c>
      <c r="D126" s="58">
        <f>Invoice!B130</f>
        <v>5</v>
      </c>
      <c r="E126" s="59">
        <f>'Shipping Invoice'!J130*$N$1</f>
        <v>2.17</v>
      </c>
      <c r="F126" s="59">
        <f t="shared" si="3"/>
        <v>10.85</v>
      </c>
      <c r="G126" s="60">
        <f t="shared" si="4"/>
        <v>46.394599999999997</v>
      </c>
      <c r="H126" s="63">
        <f t="shared" si="5"/>
        <v>231.97299999999998</v>
      </c>
    </row>
    <row r="127" spans="1:8" s="62" customFormat="1" ht="36">
      <c r="A127" s="56" t="str">
        <f>IF((LEN('Copy paste to Here'!G131))&gt;5,((CONCATENATE('Copy paste to Here'!G131," &amp; ",'Copy paste to Here'!D131,"  &amp;  ",'Copy paste to Here'!E131))),"Empty Cell")</f>
        <v xml:space="preserve">PVD plated surgical steel belly banana, 14g (1.6mm) with 5 &amp; 8mm bezel set jewel balls - length 3/8'' (10mm) &amp; Color: Black Anodized w/ AB crystal  &amp;  </v>
      </c>
      <c r="B127" s="57" t="str">
        <f>'Copy paste to Here'!C131</f>
        <v>BNT2CG</v>
      </c>
      <c r="C127" s="57" t="s">
        <v>760</v>
      </c>
      <c r="D127" s="58">
        <f>Invoice!B131</f>
        <v>5</v>
      </c>
      <c r="E127" s="59">
        <f>'Shipping Invoice'!J131*$N$1</f>
        <v>2.17</v>
      </c>
      <c r="F127" s="59">
        <f t="shared" si="3"/>
        <v>10.85</v>
      </c>
      <c r="G127" s="60">
        <f t="shared" si="4"/>
        <v>46.394599999999997</v>
      </c>
      <c r="H127" s="63">
        <f t="shared" si="5"/>
        <v>231.97299999999998</v>
      </c>
    </row>
    <row r="128" spans="1:8" s="62" customFormat="1" ht="36">
      <c r="A128" s="56" t="str">
        <f>IF((LEN('Copy paste to Here'!G132))&gt;5,((CONCATENATE('Copy paste to Here'!G132," &amp; ",'Copy paste to Here'!D132,"  &amp;  ",'Copy paste to Here'!E132))),"Empty Cell")</f>
        <v xml:space="preserve">PVD plated surgical steel belly banana, 14g (1.6mm) with 5 &amp; 8mm bezel set jewel balls - length 3/8'' (10mm) &amp; Color: Gold Anodized w/ Clear crystal  &amp;  </v>
      </c>
      <c r="B128" s="57" t="str">
        <f>'Copy paste to Here'!C132</f>
        <v>BNT2CG</v>
      </c>
      <c r="C128" s="57" t="s">
        <v>760</v>
      </c>
      <c r="D128" s="58">
        <f>Invoice!B132</f>
        <v>20</v>
      </c>
      <c r="E128" s="59">
        <f>'Shipping Invoice'!J132*$N$1</f>
        <v>2.17</v>
      </c>
      <c r="F128" s="59">
        <f t="shared" si="3"/>
        <v>43.4</v>
      </c>
      <c r="G128" s="60">
        <f t="shared" si="4"/>
        <v>46.394599999999997</v>
      </c>
      <c r="H128" s="63">
        <f t="shared" si="5"/>
        <v>927.89199999999994</v>
      </c>
    </row>
    <row r="129" spans="1:8" s="62" customFormat="1" ht="36">
      <c r="A129" s="56" t="str">
        <f>IF((LEN('Copy paste to Here'!G133))&gt;5,((CONCATENATE('Copy paste to Here'!G133," &amp; ",'Copy paste to Here'!D133,"  &amp;  ",'Copy paste to Here'!E133))),"Empty Cell")</f>
        <v xml:space="preserve">PVD plated surgical steel belly banana, 14g (1.6mm) with 5 &amp; 8mm bezel set jewel balls - length 3/8'' (10mm) &amp; Color: Green Anodized w/ Clear crystal  &amp;  </v>
      </c>
      <c r="B129" s="57" t="str">
        <f>'Copy paste to Here'!C133</f>
        <v>BNT2CG</v>
      </c>
      <c r="C129" s="57" t="s">
        <v>760</v>
      </c>
      <c r="D129" s="58">
        <f>Invoice!B133</f>
        <v>5</v>
      </c>
      <c r="E129" s="59">
        <f>'Shipping Invoice'!J133*$N$1</f>
        <v>2.17</v>
      </c>
      <c r="F129" s="59">
        <f t="shared" si="3"/>
        <v>10.85</v>
      </c>
      <c r="G129" s="60">
        <f t="shared" si="4"/>
        <v>46.394599999999997</v>
      </c>
      <c r="H129" s="63">
        <f t="shared" si="5"/>
        <v>231.97299999999998</v>
      </c>
    </row>
    <row r="130" spans="1:8" s="62" customFormat="1" ht="36">
      <c r="A130" s="56" t="str">
        <f>IF((LEN('Copy paste to Here'!G134))&gt;5,((CONCATENATE('Copy paste to Here'!G134," &amp; ",'Copy paste to Here'!D134,"  &amp;  ",'Copy paste to Here'!E134))),"Empty Cell")</f>
        <v xml:space="preserve">PVD plated surgical steel belly banana, 14g (1.6mm) with 5 &amp; 8mm bezel set jewel balls - length 3/8'' (10mm) &amp; Color: Gold Anodized w/ AB crystal  &amp;  </v>
      </c>
      <c r="B130" s="57" t="str">
        <f>'Copy paste to Here'!C134</f>
        <v>BNT2CG</v>
      </c>
      <c r="C130" s="57" t="s">
        <v>760</v>
      </c>
      <c r="D130" s="58">
        <f>Invoice!B134</f>
        <v>10</v>
      </c>
      <c r="E130" s="59">
        <f>'Shipping Invoice'!J134*$N$1</f>
        <v>2.17</v>
      </c>
      <c r="F130" s="59">
        <f t="shared" si="3"/>
        <v>21.7</v>
      </c>
      <c r="G130" s="60">
        <f t="shared" si="4"/>
        <v>46.394599999999997</v>
      </c>
      <c r="H130" s="63">
        <f t="shared" si="5"/>
        <v>463.94599999999997</v>
      </c>
    </row>
    <row r="131" spans="1:8" s="62" customFormat="1" ht="36">
      <c r="A131" s="56" t="str">
        <f>IF((LEN('Copy paste to Here'!G135))&gt;5,((CONCATENATE('Copy paste to Here'!G135," &amp; ",'Copy paste to Here'!D135,"  &amp;  ",'Copy paste to Here'!E135))),"Empty Cell")</f>
        <v xml:space="preserve">PVD plated surgical steel belly banana, 14g (1.6mm) with 5 &amp; 8mm bezel set jewel balls - length 3/8'' (10mm) &amp; Color: Rainbow Anodized w/ AB crystal  &amp;  </v>
      </c>
      <c r="B131" s="57" t="str">
        <f>'Copy paste to Here'!C135</f>
        <v>BNT2CG</v>
      </c>
      <c r="C131" s="57" t="s">
        <v>760</v>
      </c>
      <c r="D131" s="58">
        <f>Invoice!B135</f>
        <v>5</v>
      </c>
      <c r="E131" s="59">
        <f>'Shipping Invoice'!J135*$N$1</f>
        <v>2.17</v>
      </c>
      <c r="F131" s="59">
        <f t="shared" si="3"/>
        <v>10.85</v>
      </c>
      <c r="G131" s="60">
        <f t="shared" si="4"/>
        <v>46.394599999999997</v>
      </c>
      <c r="H131" s="63">
        <f t="shared" si="5"/>
        <v>231.97299999999998</v>
      </c>
    </row>
    <row r="132" spans="1:8" s="62" customFormat="1" ht="24">
      <c r="A132" s="56" t="str">
        <f>IF((LEN('Copy paste to Here'!G136))&gt;5,((CONCATENATE('Copy paste to Here'!G136," &amp; ",'Copy paste to Here'!D136,"  &amp;  ",'Copy paste to Here'!E136))),"Empty Cell")</f>
        <v>Premium PVD plated surgical steel circular barbell, 16g (1.2mm) with two 3mm balls &amp; Length: 8mm  &amp;  Color: Black</v>
      </c>
      <c r="B132" s="57" t="str">
        <f>'Copy paste to Here'!C136</f>
        <v>CBETB</v>
      </c>
      <c r="C132" s="57" t="s">
        <v>768</v>
      </c>
      <c r="D132" s="58">
        <f>Invoice!B136</f>
        <v>6</v>
      </c>
      <c r="E132" s="59">
        <f>'Shipping Invoice'!J136*$N$1</f>
        <v>0.99</v>
      </c>
      <c r="F132" s="59">
        <f t="shared" si="3"/>
        <v>5.9399999999999995</v>
      </c>
      <c r="G132" s="60">
        <f t="shared" si="4"/>
        <v>21.1662</v>
      </c>
      <c r="H132" s="63">
        <f t="shared" si="5"/>
        <v>126.99719999999999</v>
      </c>
    </row>
    <row r="133" spans="1:8" s="62" customFormat="1" ht="24">
      <c r="A133" s="56" t="str">
        <f>IF((LEN('Copy paste to Here'!G137))&gt;5,((CONCATENATE('Copy paste to Here'!G137," &amp; ",'Copy paste to Here'!D137,"  &amp;  ",'Copy paste to Here'!E137))),"Empty Cell")</f>
        <v>Premium PVD plated surgical steel circular barbell, 16g (1.2mm) with two 3mm balls &amp; Length: 8mm  &amp;  Color: Blue</v>
      </c>
      <c r="B133" s="57" t="str">
        <f>'Copy paste to Here'!C137</f>
        <v>CBETB</v>
      </c>
      <c r="C133" s="57" t="s">
        <v>768</v>
      </c>
      <c r="D133" s="58">
        <f>Invoice!B137</f>
        <v>3</v>
      </c>
      <c r="E133" s="59">
        <f>'Shipping Invoice'!J137*$N$1</f>
        <v>0.99</v>
      </c>
      <c r="F133" s="59">
        <f t="shared" si="3"/>
        <v>2.9699999999999998</v>
      </c>
      <c r="G133" s="60">
        <f t="shared" si="4"/>
        <v>21.1662</v>
      </c>
      <c r="H133" s="63">
        <f t="shared" si="5"/>
        <v>63.498599999999996</v>
      </c>
    </row>
    <row r="134" spans="1:8" s="62" customFormat="1" ht="24">
      <c r="A134" s="56" t="str">
        <f>IF((LEN('Copy paste to Here'!G138))&gt;5,((CONCATENATE('Copy paste to Here'!G138," &amp; ",'Copy paste to Here'!D138,"  &amp;  ",'Copy paste to Here'!E138))),"Empty Cell")</f>
        <v>Premium PVD plated surgical steel circular barbell, 16g (1.2mm) with two 3mm balls &amp; Length: 8mm  &amp;  Color: Rainbow</v>
      </c>
      <c r="B134" s="57" t="str">
        <f>'Copy paste to Here'!C138</f>
        <v>CBETB</v>
      </c>
      <c r="C134" s="57" t="s">
        <v>768</v>
      </c>
      <c r="D134" s="58">
        <f>Invoice!B138</f>
        <v>4</v>
      </c>
      <c r="E134" s="59">
        <f>'Shipping Invoice'!J138*$N$1</f>
        <v>0.99</v>
      </c>
      <c r="F134" s="59">
        <f t="shared" si="3"/>
        <v>3.96</v>
      </c>
      <c r="G134" s="60">
        <f t="shared" si="4"/>
        <v>21.1662</v>
      </c>
      <c r="H134" s="63">
        <f t="shared" si="5"/>
        <v>84.6648</v>
      </c>
    </row>
    <row r="135" spans="1:8" s="62" customFormat="1" ht="24">
      <c r="A135" s="56" t="str">
        <f>IF((LEN('Copy paste to Here'!G139))&gt;5,((CONCATENATE('Copy paste to Here'!G139," &amp; ",'Copy paste to Here'!D139,"  &amp;  ",'Copy paste to Here'!E139))),"Empty Cell")</f>
        <v>Premium PVD plated surgical steel circular barbell, 16g (1.2mm) with two 3mm balls &amp; Length: 8mm  &amp;  Color: Gold</v>
      </c>
      <c r="B135" s="57" t="str">
        <f>'Copy paste to Here'!C139</f>
        <v>CBETB</v>
      </c>
      <c r="C135" s="57" t="s">
        <v>768</v>
      </c>
      <c r="D135" s="58">
        <f>Invoice!B139</f>
        <v>6</v>
      </c>
      <c r="E135" s="59">
        <f>'Shipping Invoice'!J139*$N$1</f>
        <v>0.99</v>
      </c>
      <c r="F135" s="59">
        <f t="shared" si="3"/>
        <v>5.9399999999999995</v>
      </c>
      <c r="G135" s="60">
        <f t="shared" si="4"/>
        <v>21.1662</v>
      </c>
      <c r="H135" s="63">
        <f t="shared" si="5"/>
        <v>126.99719999999999</v>
      </c>
    </row>
    <row r="136" spans="1:8" s="62" customFormat="1" ht="24">
      <c r="A136" s="56" t="str">
        <f>IF((LEN('Copy paste to Here'!G140))&gt;5,((CONCATENATE('Copy paste to Here'!G140," &amp; ",'Copy paste to Here'!D140,"  &amp;  ",'Copy paste to Here'!E140))),"Empty Cell")</f>
        <v>Premium PVD plated surgical steel circular barbell, 16g (1.2mm) with two 3mm balls &amp; Length: 10mm  &amp;  Color: Black</v>
      </c>
      <c r="B136" s="57" t="str">
        <f>'Copy paste to Here'!C140</f>
        <v>CBETB</v>
      </c>
      <c r="C136" s="57" t="s">
        <v>768</v>
      </c>
      <c r="D136" s="58">
        <f>Invoice!B140</f>
        <v>6</v>
      </c>
      <c r="E136" s="59">
        <f>'Shipping Invoice'!J140*$N$1</f>
        <v>0.99</v>
      </c>
      <c r="F136" s="59">
        <f t="shared" si="3"/>
        <v>5.9399999999999995</v>
      </c>
      <c r="G136" s="60">
        <f t="shared" si="4"/>
        <v>21.1662</v>
      </c>
      <c r="H136" s="63">
        <f t="shared" si="5"/>
        <v>126.99719999999999</v>
      </c>
    </row>
    <row r="137" spans="1:8" s="62" customFormat="1" ht="24">
      <c r="A137" s="56" t="str">
        <f>IF((LEN('Copy paste to Here'!G141))&gt;5,((CONCATENATE('Copy paste to Here'!G141," &amp; ",'Copy paste to Here'!D141,"  &amp;  ",'Copy paste to Here'!E141))),"Empty Cell")</f>
        <v>Premium PVD plated surgical steel circular barbell, 16g (1.2mm) with two 3mm balls &amp; Length: 10mm  &amp;  Color: Blue</v>
      </c>
      <c r="B137" s="57" t="str">
        <f>'Copy paste to Here'!C141</f>
        <v>CBETB</v>
      </c>
      <c r="C137" s="57" t="s">
        <v>768</v>
      </c>
      <c r="D137" s="58">
        <f>Invoice!B141</f>
        <v>6</v>
      </c>
      <c r="E137" s="59">
        <f>'Shipping Invoice'!J141*$N$1</f>
        <v>0.99</v>
      </c>
      <c r="F137" s="59">
        <f t="shared" si="3"/>
        <v>5.9399999999999995</v>
      </c>
      <c r="G137" s="60">
        <f t="shared" si="4"/>
        <v>21.1662</v>
      </c>
      <c r="H137" s="63">
        <f t="shared" si="5"/>
        <v>126.99719999999999</v>
      </c>
    </row>
    <row r="138" spans="1:8" s="62" customFormat="1" ht="24">
      <c r="A138" s="56" t="str">
        <f>IF((LEN('Copy paste to Here'!G142))&gt;5,((CONCATENATE('Copy paste to Here'!G142," &amp; ",'Copy paste to Here'!D142,"  &amp;  ",'Copy paste to Here'!E142))),"Empty Cell")</f>
        <v>Premium PVD plated surgical steel circular barbell, 16g (1.2mm) with two 3mm balls &amp; Length: 10mm  &amp;  Color: Rainbow</v>
      </c>
      <c r="B138" s="57" t="str">
        <f>'Copy paste to Here'!C142</f>
        <v>CBETB</v>
      </c>
      <c r="C138" s="57" t="s">
        <v>768</v>
      </c>
      <c r="D138" s="58">
        <f>Invoice!B142</f>
        <v>3</v>
      </c>
      <c r="E138" s="59">
        <f>'Shipping Invoice'!J142*$N$1</f>
        <v>0.99</v>
      </c>
      <c r="F138" s="59">
        <f t="shared" si="3"/>
        <v>2.9699999999999998</v>
      </c>
      <c r="G138" s="60">
        <f t="shared" si="4"/>
        <v>21.1662</v>
      </c>
      <c r="H138" s="63">
        <f t="shared" si="5"/>
        <v>63.498599999999996</v>
      </c>
    </row>
    <row r="139" spans="1:8" s="62" customFormat="1" ht="24">
      <c r="A139" s="56" t="str">
        <f>IF((LEN('Copy paste to Here'!G143))&gt;5,((CONCATENATE('Copy paste to Here'!G143," &amp; ",'Copy paste to Here'!D143,"  &amp;  ",'Copy paste to Here'!E143))),"Empty Cell")</f>
        <v>Premium PVD plated surgical steel circular barbell, 16g (1.2mm) with two 3mm balls &amp; Length: 10mm  &amp;  Color: Gold</v>
      </c>
      <c r="B139" s="57" t="str">
        <f>'Copy paste to Here'!C143</f>
        <v>CBETB</v>
      </c>
      <c r="C139" s="57" t="s">
        <v>768</v>
      </c>
      <c r="D139" s="58">
        <f>Invoice!B143</f>
        <v>3</v>
      </c>
      <c r="E139" s="59">
        <f>'Shipping Invoice'!J143*$N$1</f>
        <v>0.99</v>
      </c>
      <c r="F139" s="59">
        <f t="shared" si="3"/>
        <v>2.9699999999999998</v>
      </c>
      <c r="G139" s="60">
        <f t="shared" si="4"/>
        <v>21.1662</v>
      </c>
      <c r="H139" s="63">
        <f t="shared" si="5"/>
        <v>63.498599999999996</v>
      </c>
    </row>
    <row r="140" spans="1:8" s="62" customFormat="1" ht="24">
      <c r="A140" s="56" t="str">
        <f>IF((LEN('Copy paste to Here'!G144))&gt;5,((CONCATENATE('Copy paste to Here'!G144," &amp; ",'Copy paste to Here'!D144,"  &amp;  ",'Copy paste to Here'!E144))),"Empty Cell")</f>
        <v>Premium PVD plated surgical steel circular barbell, 16g (1.2mm) with two 3mm balls &amp; Length: 12mm  &amp;  Color: Black</v>
      </c>
      <c r="B140" s="57" t="str">
        <f>'Copy paste to Here'!C144</f>
        <v>CBETB</v>
      </c>
      <c r="C140" s="57" t="s">
        <v>768</v>
      </c>
      <c r="D140" s="58">
        <f>Invoice!B144</f>
        <v>6</v>
      </c>
      <c r="E140" s="59">
        <f>'Shipping Invoice'!J144*$N$1</f>
        <v>0.99</v>
      </c>
      <c r="F140" s="59">
        <f t="shared" si="3"/>
        <v>5.9399999999999995</v>
      </c>
      <c r="G140" s="60">
        <f t="shared" si="4"/>
        <v>21.1662</v>
      </c>
      <c r="H140" s="63">
        <f t="shared" si="5"/>
        <v>126.99719999999999</v>
      </c>
    </row>
    <row r="141" spans="1:8" s="62" customFormat="1" ht="24">
      <c r="A141" s="56" t="str">
        <f>IF((LEN('Copy paste to Here'!G145))&gt;5,((CONCATENATE('Copy paste to Here'!G145," &amp; ",'Copy paste to Here'!D145,"  &amp;  ",'Copy paste to Here'!E145))),"Empty Cell")</f>
        <v>Premium PVD plated surgical steel circular barbell, 16g (1.2mm) with two 3mm cones &amp; Length: 6mm  &amp;  Color: Gold</v>
      </c>
      <c r="B141" s="57" t="str">
        <f>'Copy paste to Here'!C145</f>
        <v>CBETCN</v>
      </c>
      <c r="C141" s="57" t="s">
        <v>770</v>
      </c>
      <c r="D141" s="58">
        <f>Invoice!B145</f>
        <v>4</v>
      </c>
      <c r="E141" s="59">
        <f>'Shipping Invoice'!J145*$N$1</f>
        <v>0.99</v>
      </c>
      <c r="F141" s="59">
        <f t="shared" si="3"/>
        <v>3.96</v>
      </c>
      <c r="G141" s="60">
        <f t="shared" si="4"/>
        <v>21.1662</v>
      </c>
      <c r="H141" s="63">
        <f t="shared" si="5"/>
        <v>84.6648</v>
      </c>
    </row>
    <row r="142" spans="1:8" s="62" customFormat="1" ht="24">
      <c r="A142" s="56" t="str">
        <f>IF((LEN('Copy paste to Here'!G146))&gt;5,((CONCATENATE('Copy paste to Here'!G146," &amp; ",'Copy paste to Here'!D146,"  &amp;  ",'Copy paste to Here'!E146))),"Empty Cell")</f>
        <v>Premium PVD plated surgical steel circular barbell, 16g (1.2mm) with two 3mm cones &amp; Length: 8mm  &amp;  Color: Black</v>
      </c>
      <c r="B142" s="57" t="str">
        <f>'Copy paste to Here'!C146</f>
        <v>CBETCN</v>
      </c>
      <c r="C142" s="57" t="s">
        <v>770</v>
      </c>
      <c r="D142" s="58">
        <f>Invoice!B146</f>
        <v>6</v>
      </c>
      <c r="E142" s="59">
        <f>'Shipping Invoice'!J146*$N$1</f>
        <v>0.99</v>
      </c>
      <c r="F142" s="59">
        <f t="shared" si="3"/>
        <v>5.9399999999999995</v>
      </c>
      <c r="G142" s="60">
        <f t="shared" si="4"/>
        <v>21.1662</v>
      </c>
      <c r="H142" s="63">
        <f t="shared" si="5"/>
        <v>126.99719999999999</v>
      </c>
    </row>
    <row r="143" spans="1:8" s="62" customFormat="1" ht="24">
      <c r="A143" s="56" t="str">
        <f>IF((LEN('Copy paste to Here'!G147))&gt;5,((CONCATENATE('Copy paste to Here'!G147," &amp; ",'Copy paste to Here'!D147,"  &amp;  ",'Copy paste to Here'!E147))),"Empty Cell")</f>
        <v>Premium PVD plated surgical steel circular barbell, 16g (1.2mm) with two 3mm cones &amp; Length: 8mm  &amp;  Color: Gold</v>
      </c>
      <c r="B143" s="57" t="str">
        <f>'Copy paste to Here'!C147</f>
        <v>CBETCN</v>
      </c>
      <c r="C143" s="57" t="s">
        <v>770</v>
      </c>
      <c r="D143" s="58">
        <f>Invoice!B147</f>
        <v>4</v>
      </c>
      <c r="E143" s="59">
        <f>'Shipping Invoice'!J147*$N$1</f>
        <v>0.99</v>
      </c>
      <c r="F143" s="59">
        <f t="shared" si="3"/>
        <v>3.96</v>
      </c>
      <c r="G143" s="60">
        <f t="shared" si="4"/>
        <v>21.1662</v>
      </c>
      <c r="H143" s="63">
        <f t="shared" si="5"/>
        <v>84.6648</v>
      </c>
    </row>
    <row r="144" spans="1:8" s="62" customFormat="1" ht="24">
      <c r="A144" s="56" t="str">
        <f>IF((LEN('Copy paste to Here'!G148))&gt;5,((CONCATENATE('Copy paste to Here'!G148," &amp; ",'Copy paste to Here'!D148,"  &amp;  ",'Copy paste to Here'!E148))),"Empty Cell")</f>
        <v>Premium PVD plated surgical steel circular barbell, 16g (1.2mm) with two 3mm cones &amp; Length: 8mm  &amp;  Color: Rose-gold</v>
      </c>
      <c r="B144" s="57" t="str">
        <f>'Copy paste to Here'!C148</f>
        <v>CBETCN</v>
      </c>
      <c r="C144" s="57" t="s">
        <v>770</v>
      </c>
      <c r="D144" s="58">
        <f>Invoice!B148</f>
        <v>4</v>
      </c>
      <c r="E144" s="59">
        <f>'Shipping Invoice'!J148*$N$1</f>
        <v>0.99</v>
      </c>
      <c r="F144" s="59">
        <f t="shared" si="3"/>
        <v>3.96</v>
      </c>
      <c r="G144" s="60">
        <f t="shared" si="4"/>
        <v>21.1662</v>
      </c>
      <c r="H144" s="63">
        <f t="shared" si="5"/>
        <v>84.6648</v>
      </c>
    </row>
    <row r="145" spans="1:8" s="62" customFormat="1" ht="24">
      <c r="A145" s="56" t="str">
        <f>IF((LEN('Copy paste to Here'!G149))&gt;5,((CONCATENATE('Copy paste to Here'!G149," &amp; ",'Copy paste to Here'!D149,"  &amp;  ",'Copy paste to Here'!E149))),"Empty Cell")</f>
        <v>Premium PVD plated surgical steel circular barbell, 16g (1.2mm) with two 3mm cones &amp; Length: 10mm  &amp;  Color: Black</v>
      </c>
      <c r="B145" s="57" t="str">
        <f>'Copy paste to Here'!C149</f>
        <v>CBETCN</v>
      </c>
      <c r="C145" s="57" t="s">
        <v>770</v>
      </c>
      <c r="D145" s="58">
        <f>Invoice!B149</f>
        <v>6</v>
      </c>
      <c r="E145" s="59">
        <f>'Shipping Invoice'!J149*$N$1</f>
        <v>0.99</v>
      </c>
      <c r="F145" s="59">
        <f t="shared" si="3"/>
        <v>5.9399999999999995</v>
      </c>
      <c r="G145" s="60">
        <f t="shared" si="4"/>
        <v>21.1662</v>
      </c>
      <c r="H145" s="63">
        <f t="shared" si="5"/>
        <v>126.99719999999999</v>
      </c>
    </row>
    <row r="146" spans="1:8" s="62" customFormat="1" ht="24">
      <c r="A146" s="56" t="str">
        <f>IF((LEN('Copy paste to Here'!G150))&gt;5,((CONCATENATE('Copy paste to Here'!G150," &amp; ",'Copy paste to Here'!D150,"  &amp;  ",'Copy paste to Here'!E150))),"Empty Cell")</f>
        <v>Premium PVD plated surgical steel circular barbell, 16g (1.2mm) with two 3mm cones &amp; Length: 10mm  &amp;  Color: Rainbow</v>
      </c>
      <c r="B146" s="57" t="str">
        <f>'Copy paste to Here'!C150</f>
        <v>CBETCN</v>
      </c>
      <c r="C146" s="57" t="s">
        <v>770</v>
      </c>
      <c r="D146" s="58">
        <f>Invoice!B150</f>
        <v>3</v>
      </c>
      <c r="E146" s="59">
        <f>'Shipping Invoice'!J150*$N$1</f>
        <v>0.99</v>
      </c>
      <c r="F146" s="59">
        <f t="shared" si="3"/>
        <v>2.9699999999999998</v>
      </c>
      <c r="G146" s="60">
        <f t="shared" si="4"/>
        <v>21.1662</v>
      </c>
      <c r="H146" s="63">
        <f t="shared" si="5"/>
        <v>63.498599999999996</v>
      </c>
    </row>
    <row r="147" spans="1:8" s="62" customFormat="1" ht="24">
      <c r="A147" s="56" t="str">
        <f>IF((LEN('Copy paste to Here'!G151))&gt;5,((CONCATENATE('Copy paste to Here'!G151," &amp; ",'Copy paste to Here'!D151,"  &amp;  ",'Copy paste to Here'!E151))),"Empty Cell")</f>
        <v>Premium PVD plated surgical steel circular barbell, 16g (1.2mm) with two 3mm cones &amp; Length: 10mm  &amp;  Color: Gold</v>
      </c>
      <c r="B147" s="57" t="str">
        <f>'Copy paste to Here'!C151</f>
        <v>CBETCN</v>
      </c>
      <c r="C147" s="57" t="s">
        <v>770</v>
      </c>
      <c r="D147" s="58">
        <f>Invoice!B151</f>
        <v>4</v>
      </c>
      <c r="E147" s="59">
        <f>'Shipping Invoice'!J151*$N$1</f>
        <v>0.99</v>
      </c>
      <c r="F147" s="59">
        <f t="shared" ref="F147:F156" si="6">D147*E147</f>
        <v>3.96</v>
      </c>
      <c r="G147" s="60">
        <f t="shared" ref="G147:G210" si="7">E147*$E$14</f>
        <v>21.1662</v>
      </c>
      <c r="H147" s="63">
        <f t="shared" ref="H147:H210" si="8">D147*G147</f>
        <v>84.6648</v>
      </c>
    </row>
    <row r="148" spans="1:8" s="62" customFormat="1" ht="24">
      <c r="A148" s="56" t="str">
        <f>IF((LEN('Copy paste to Here'!G152))&gt;5,((CONCATENATE('Copy paste to Here'!G152," &amp; ",'Copy paste to Here'!D152,"  &amp;  ",'Copy paste to Here'!E152))),"Empty Cell")</f>
        <v>Premium PVD plated surgical steel circular barbell, 16g (1.2mm) with two 3mm cones &amp; Length: 10mm  &amp;  Color: Rose-gold</v>
      </c>
      <c r="B148" s="57" t="str">
        <f>'Copy paste to Here'!C152</f>
        <v>CBETCN</v>
      </c>
      <c r="C148" s="57" t="s">
        <v>770</v>
      </c>
      <c r="D148" s="58">
        <f>Invoice!B152</f>
        <v>4</v>
      </c>
      <c r="E148" s="59">
        <f>'Shipping Invoice'!J152*$N$1</f>
        <v>0.99</v>
      </c>
      <c r="F148" s="59">
        <f t="shared" si="6"/>
        <v>3.96</v>
      </c>
      <c r="G148" s="60">
        <f t="shared" si="7"/>
        <v>21.1662</v>
      </c>
      <c r="H148" s="63">
        <f t="shared" si="8"/>
        <v>84.6648</v>
      </c>
    </row>
    <row r="149" spans="1:8" s="62" customFormat="1">
      <c r="A149" s="56" t="str">
        <f>IF((LEN('Copy paste to Here'!G153))&gt;5,((CONCATENATE('Copy paste to Here'!G153," &amp; ",'Copy paste to Here'!D153,"  &amp;  ",'Copy paste to Here'!E153))),"Empty Cell")</f>
        <v xml:space="preserve">Areng wood double flared flesh tunnel &amp; Gauge: 10mm  &amp;  </v>
      </c>
      <c r="B149" s="57" t="str">
        <f>'Copy paste to Here'!C153</f>
        <v>DPWK</v>
      </c>
      <c r="C149" s="57" t="s">
        <v>932</v>
      </c>
      <c r="D149" s="58">
        <f>Invoice!B153</f>
        <v>2</v>
      </c>
      <c r="E149" s="59">
        <f>'Shipping Invoice'!J153*$N$1</f>
        <v>2.4300000000000002</v>
      </c>
      <c r="F149" s="59">
        <f t="shared" si="6"/>
        <v>4.8600000000000003</v>
      </c>
      <c r="G149" s="60">
        <f t="shared" si="7"/>
        <v>51.953400000000002</v>
      </c>
      <c r="H149" s="63">
        <f t="shared" si="8"/>
        <v>103.9068</v>
      </c>
    </row>
    <row r="150" spans="1:8" s="62" customFormat="1">
      <c r="A150" s="56" t="str">
        <f>IF((LEN('Copy paste to Here'!G154))&gt;5,((CONCATENATE('Copy paste to Here'!G154," &amp; ",'Copy paste to Here'!D154,"  &amp;  ",'Copy paste to Here'!E154))),"Empty Cell")</f>
        <v xml:space="preserve">Crocodile wood double flared flesh tunnel &amp; Gauge: 3mm  &amp;  </v>
      </c>
      <c r="B150" s="57" t="str">
        <f>'Copy paste to Here'!C154</f>
        <v>DPWY</v>
      </c>
      <c r="C150" s="57" t="s">
        <v>933</v>
      </c>
      <c r="D150" s="58">
        <f>Invoice!B154</f>
        <v>2</v>
      </c>
      <c r="E150" s="59">
        <f>'Shipping Invoice'!J154*$N$1</f>
        <v>1.5</v>
      </c>
      <c r="F150" s="59">
        <f t="shared" si="6"/>
        <v>3</v>
      </c>
      <c r="G150" s="60">
        <f t="shared" si="7"/>
        <v>32.07</v>
      </c>
      <c r="H150" s="63">
        <f t="shared" si="8"/>
        <v>64.14</v>
      </c>
    </row>
    <row r="151" spans="1:8" s="62" customFormat="1">
      <c r="A151" s="56" t="str">
        <f>IF((LEN('Copy paste to Here'!G155))&gt;5,((CONCATENATE('Copy paste to Here'!G155," &amp; ",'Copy paste to Here'!D155,"  &amp;  ",'Copy paste to Here'!E155))),"Empty Cell")</f>
        <v xml:space="preserve">Crocodile wood double flared flesh tunnel &amp; Gauge: 10mm  &amp;  </v>
      </c>
      <c r="B151" s="57" t="str">
        <f>'Copy paste to Here'!C155</f>
        <v>DPWY</v>
      </c>
      <c r="C151" s="57" t="s">
        <v>934</v>
      </c>
      <c r="D151" s="58">
        <f>Invoice!B155</f>
        <v>2</v>
      </c>
      <c r="E151" s="59">
        <f>'Shipping Invoice'!J155*$N$1</f>
        <v>2.0099999999999998</v>
      </c>
      <c r="F151" s="59">
        <f t="shared" si="6"/>
        <v>4.0199999999999996</v>
      </c>
      <c r="G151" s="60">
        <f t="shared" si="7"/>
        <v>42.97379999999999</v>
      </c>
      <c r="H151" s="63">
        <f t="shared" si="8"/>
        <v>85.94759999999998</v>
      </c>
    </row>
    <row r="152" spans="1:8" s="62" customFormat="1" ht="24">
      <c r="A152" s="56" t="str">
        <f>IF((LEN('Copy paste to Here'!G156))&gt;5,((CONCATENATE('Copy paste to Here'!G156," &amp; ",'Copy paste to Here'!D156,"  &amp;  ",'Copy paste to Here'!E156))),"Empty Cell")</f>
        <v xml:space="preserve">Mirror polished surgical steel screw-fit flesh tunnel &amp; Gauge: 6mm  &amp;  </v>
      </c>
      <c r="B152" s="57" t="str">
        <f>'Copy paste to Here'!C156</f>
        <v>FPG</v>
      </c>
      <c r="C152" s="57" t="s">
        <v>935</v>
      </c>
      <c r="D152" s="58">
        <f>Invoice!B156</f>
        <v>3</v>
      </c>
      <c r="E152" s="59">
        <f>'Shipping Invoice'!J156*$N$1</f>
        <v>2.68</v>
      </c>
      <c r="F152" s="59">
        <f t="shared" si="6"/>
        <v>8.0400000000000009</v>
      </c>
      <c r="G152" s="60">
        <f t="shared" si="7"/>
        <v>57.298400000000001</v>
      </c>
      <c r="H152" s="63">
        <f t="shared" si="8"/>
        <v>171.89519999999999</v>
      </c>
    </row>
    <row r="153" spans="1:8" s="62" customFormat="1" ht="24">
      <c r="A153" s="56" t="str">
        <f>IF((LEN('Copy paste to Here'!G157))&gt;5,((CONCATENATE('Copy paste to Here'!G157," &amp; ",'Copy paste to Here'!D157,"  &amp;  ",'Copy paste to Here'!E157))),"Empty Cell")</f>
        <v xml:space="preserve">Mirror polished surgical steel screw-fit flesh tunnel &amp; Gauge: 8mm  &amp;  </v>
      </c>
      <c r="B153" s="57" t="str">
        <f>'Copy paste to Here'!C157</f>
        <v>FPG</v>
      </c>
      <c r="C153" s="57" t="s">
        <v>936</v>
      </c>
      <c r="D153" s="58">
        <f>Invoice!B157</f>
        <v>1</v>
      </c>
      <c r="E153" s="59">
        <f>'Shipping Invoice'!J157*$N$1</f>
        <v>2.93</v>
      </c>
      <c r="F153" s="59">
        <f t="shared" si="6"/>
        <v>2.93</v>
      </c>
      <c r="G153" s="60">
        <f t="shared" si="7"/>
        <v>62.6434</v>
      </c>
      <c r="H153" s="63">
        <f t="shared" si="8"/>
        <v>62.6434</v>
      </c>
    </row>
    <row r="154" spans="1:8" s="62" customFormat="1" ht="24">
      <c r="A154" s="56" t="str">
        <f>IF((LEN('Copy paste to Here'!G158))&gt;5,((CONCATENATE('Copy paste to Here'!G158," &amp; ",'Copy paste to Here'!D158,"  &amp;  ",'Copy paste to Here'!E158))),"Empty Cell")</f>
        <v xml:space="preserve">Mirror polished surgical steel screw-fit flesh tunnel &amp; Gauge: 10mm  &amp;  </v>
      </c>
      <c r="B154" s="57" t="str">
        <f>'Copy paste to Here'!C158</f>
        <v>FPG</v>
      </c>
      <c r="C154" s="57" t="s">
        <v>937</v>
      </c>
      <c r="D154" s="58">
        <f>Invoice!B158</f>
        <v>2</v>
      </c>
      <c r="E154" s="59">
        <f>'Shipping Invoice'!J158*$N$1</f>
        <v>3.35</v>
      </c>
      <c r="F154" s="59">
        <f t="shared" si="6"/>
        <v>6.7</v>
      </c>
      <c r="G154" s="60">
        <f t="shared" si="7"/>
        <v>71.623000000000005</v>
      </c>
      <c r="H154" s="63">
        <f t="shared" si="8"/>
        <v>143.24600000000001</v>
      </c>
    </row>
    <row r="155" spans="1:8" s="62" customFormat="1" ht="24">
      <c r="A155" s="56" t="str">
        <f>IF((LEN('Copy paste to Here'!G159))&gt;5,((CONCATENATE('Copy paste to Here'!G159," &amp; ",'Copy paste to Here'!D159,"  &amp;  ",'Copy paste to Here'!E159))),"Empty Cell")</f>
        <v xml:space="preserve">Mirror polished surgical steel screw-fit flesh tunnel &amp; Gauge: 14mm  &amp;  </v>
      </c>
      <c r="B155" s="57" t="str">
        <f>'Copy paste to Here'!C159</f>
        <v>FPG</v>
      </c>
      <c r="C155" s="57" t="s">
        <v>938</v>
      </c>
      <c r="D155" s="58">
        <f>Invoice!B159</f>
        <v>1</v>
      </c>
      <c r="E155" s="59">
        <f>'Shipping Invoice'!J159*$N$1</f>
        <v>4.1100000000000003</v>
      </c>
      <c r="F155" s="59">
        <f t="shared" si="6"/>
        <v>4.1100000000000003</v>
      </c>
      <c r="G155" s="60">
        <f t="shared" si="7"/>
        <v>87.871800000000007</v>
      </c>
      <c r="H155" s="63">
        <f t="shared" si="8"/>
        <v>87.871800000000007</v>
      </c>
    </row>
    <row r="156" spans="1:8" s="62" customFormat="1" ht="24">
      <c r="A156" s="56" t="str">
        <f>IF((LEN('Copy paste to Here'!G160))&gt;5,((CONCATENATE('Copy paste to Here'!G160," &amp; ",'Copy paste to Here'!D160,"  &amp;  ",'Copy paste to Here'!E160))),"Empty Cell")</f>
        <v xml:space="preserve">Mirror polished surgical steel screw-fit flesh tunnel &amp; Gauge: 16mm  &amp;  </v>
      </c>
      <c r="B156" s="57" t="str">
        <f>'Copy paste to Here'!C160</f>
        <v>FPG</v>
      </c>
      <c r="C156" s="57" t="s">
        <v>939</v>
      </c>
      <c r="D156" s="58">
        <f>Invoice!B160</f>
        <v>1</v>
      </c>
      <c r="E156" s="59">
        <f>'Shipping Invoice'!J160*$N$1</f>
        <v>4.7</v>
      </c>
      <c r="F156" s="59">
        <f t="shared" si="6"/>
        <v>4.7</v>
      </c>
      <c r="G156" s="60">
        <f t="shared" si="7"/>
        <v>100.486</v>
      </c>
      <c r="H156" s="63">
        <f t="shared" si="8"/>
        <v>100.486</v>
      </c>
    </row>
    <row r="157" spans="1:8" s="62" customFormat="1" ht="24">
      <c r="A157" s="56" t="str">
        <f>IF((LEN('Copy paste to Here'!G161))&gt;5,((CONCATENATE('Copy paste to Here'!G161," &amp; ",'Copy paste to Here'!D161,"  &amp;  ",'Copy paste to Here'!E161))),"Empty Cell")</f>
        <v>PVD plated surgical steel screw-fit flesh tunnel &amp; Gauge: 6mm  &amp;  Color: Black</v>
      </c>
      <c r="B157" s="57" t="str">
        <f>'Copy paste to Here'!C161</f>
        <v>FTPG</v>
      </c>
      <c r="C157" s="57" t="s">
        <v>940</v>
      </c>
      <c r="D157" s="58">
        <f>Invoice!B161</f>
        <v>2</v>
      </c>
      <c r="E157" s="59">
        <f>'Shipping Invoice'!J161*$N$1</f>
        <v>4.87</v>
      </c>
      <c r="F157" s="59">
        <f t="shared" ref="F157:F210" si="9">D157*E157</f>
        <v>9.74</v>
      </c>
      <c r="G157" s="60">
        <f t="shared" si="7"/>
        <v>104.1206</v>
      </c>
      <c r="H157" s="63">
        <f t="shared" si="8"/>
        <v>208.24119999999999</v>
      </c>
    </row>
    <row r="158" spans="1:8" s="62" customFormat="1" ht="24">
      <c r="A158" s="56" t="str">
        <f>IF((LEN('Copy paste to Here'!G162))&gt;5,((CONCATENATE('Copy paste to Here'!G162," &amp; ",'Copy paste to Here'!D162,"  &amp;  ",'Copy paste to Here'!E162))),"Empty Cell")</f>
        <v>PVD plated surgical steel screw-fit flesh tunnel &amp; Gauge: 10mm  &amp;  Color: Black</v>
      </c>
      <c r="B158" s="57" t="str">
        <f>'Copy paste to Here'!C162</f>
        <v>FTPG</v>
      </c>
      <c r="C158" s="57" t="s">
        <v>941</v>
      </c>
      <c r="D158" s="58">
        <f>Invoice!B162</f>
        <v>2</v>
      </c>
      <c r="E158" s="59">
        <f>'Shipping Invoice'!J162*$N$1</f>
        <v>5.63</v>
      </c>
      <c r="F158" s="59">
        <f t="shared" si="9"/>
        <v>11.26</v>
      </c>
      <c r="G158" s="60">
        <f t="shared" si="7"/>
        <v>120.3694</v>
      </c>
      <c r="H158" s="63">
        <f t="shared" si="8"/>
        <v>240.7388</v>
      </c>
    </row>
    <row r="159" spans="1:8" s="62" customFormat="1" ht="24">
      <c r="A159" s="56" t="str">
        <f>IF((LEN('Copy paste to Here'!G163))&gt;5,((CONCATENATE('Copy paste to Here'!G163," &amp; ",'Copy paste to Here'!D163,"  &amp;  ",'Copy paste to Here'!E163))),"Empty Cell")</f>
        <v>PVD plated surgical steel screw-fit flesh tunnel &amp; Gauge: 12mm  &amp;  Color: Black</v>
      </c>
      <c r="B159" s="57" t="str">
        <f>'Copy paste to Here'!C163</f>
        <v>FTPG</v>
      </c>
      <c r="C159" s="57" t="s">
        <v>942</v>
      </c>
      <c r="D159" s="58">
        <f>Invoice!B163</f>
        <v>2</v>
      </c>
      <c r="E159" s="59">
        <f>'Shipping Invoice'!J163*$N$1</f>
        <v>6.13</v>
      </c>
      <c r="F159" s="59">
        <f t="shared" si="9"/>
        <v>12.26</v>
      </c>
      <c r="G159" s="60">
        <f t="shared" si="7"/>
        <v>131.05939999999998</v>
      </c>
      <c r="H159" s="63">
        <f t="shared" si="8"/>
        <v>262.11879999999996</v>
      </c>
    </row>
    <row r="160" spans="1:8" s="62" customFormat="1" ht="24">
      <c r="A160" s="56" t="str">
        <f>IF((LEN('Copy paste to Here'!G164))&gt;5,((CONCATENATE('Copy paste to Here'!G164," &amp; ",'Copy paste to Here'!D164,"  &amp;  ",'Copy paste to Here'!E164))),"Empty Cell")</f>
        <v>PVD plated surgical steel screw-fit flesh tunnel &amp; Gauge: 16mm  &amp;  Color: Black</v>
      </c>
      <c r="B160" s="57" t="str">
        <f>'Copy paste to Here'!C164</f>
        <v>FTPG</v>
      </c>
      <c r="C160" s="57" t="s">
        <v>943</v>
      </c>
      <c r="D160" s="58">
        <f>Invoice!B164</f>
        <v>1</v>
      </c>
      <c r="E160" s="59">
        <f>'Shipping Invoice'!J164*$N$1</f>
        <v>6.89</v>
      </c>
      <c r="F160" s="59">
        <f t="shared" si="9"/>
        <v>6.89</v>
      </c>
      <c r="G160" s="60">
        <f t="shared" si="7"/>
        <v>147.3082</v>
      </c>
      <c r="H160" s="63">
        <f t="shared" si="8"/>
        <v>147.3082</v>
      </c>
    </row>
    <row r="161" spans="1:8" s="62" customFormat="1" ht="24">
      <c r="A161" s="56" t="str">
        <f>IF((LEN('Copy paste to Here'!G165))&gt;5,((CONCATENATE('Copy paste to Here'!G165," &amp; ",'Copy paste to Here'!D165,"  &amp;  ",'Copy paste to Here'!E165))),"Empty Cell")</f>
        <v>PVD plated surgical steel screw-fit flesh tunnel &amp; Gauge: 22mm  &amp;  Color: Gold</v>
      </c>
      <c r="B161" s="57" t="str">
        <f>'Copy paste to Here'!C165</f>
        <v>FTPG</v>
      </c>
      <c r="C161" s="57" t="s">
        <v>944</v>
      </c>
      <c r="D161" s="58">
        <f>Invoice!B165</f>
        <v>1</v>
      </c>
      <c r="E161" s="59">
        <f>'Shipping Invoice'!J165*$N$1</f>
        <v>8.75</v>
      </c>
      <c r="F161" s="59">
        <f t="shared" si="9"/>
        <v>8.75</v>
      </c>
      <c r="G161" s="60">
        <f t="shared" si="7"/>
        <v>187.07499999999999</v>
      </c>
      <c r="H161" s="63">
        <f t="shared" si="8"/>
        <v>187.07499999999999</v>
      </c>
    </row>
    <row r="162" spans="1:8" s="62" customFormat="1" ht="36">
      <c r="A162" s="56" t="str">
        <f>IF((LEN('Copy paste to Here'!G166))&gt;5,((CONCATENATE('Copy paste to Here'!G166," &amp; ",'Copy paste to Here'!D166,"  &amp;  ",'Copy paste to Here'!E166))),"Empty Cell")</f>
        <v>High polished surgical steel hinged ball closure ring, 16g (1.2mm) with 3mm ball with bezel set crystal &amp; Length: 8mm  &amp;  Crystal Color: Clear</v>
      </c>
      <c r="B162" s="57" t="str">
        <f>'Copy paste to Here'!C166</f>
        <v>HBCRC16</v>
      </c>
      <c r="C162" s="57" t="s">
        <v>784</v>
      </c>
      <c r="D162" s="58">
        <f>Invoice!B166</f>
        <v>4</v>
      </c>
      <c r="E162" s="59">
        <f>'Shipping Invoice'!J166*$N$1</f>
        <v>4.03</v>
      </c>
      <c r="F162" s="59">
        <f t="shared" si="9"/>
        <v>16.12</v>
      </c>
      <c r="G162" s="60">
        <f t="shared" si="7"/>
        <v>86.1614</v>
      </c>
      <c r="H162" s="63">
        <f t="shared" si="8"/>
        <v>344.6456</v>
      </c>
    </row>
    <row r="163" spans="1:8" s="62" customFormat="1" ht="36">
      <c r="A163" s="56" t="str">
        <f>IF((LEN('Copy paste to Here'!G167))&gt;5,((CONCATENATE('Copy paste to Here'!G167," &amp; ",'Copy paste to Here'!D167,"  &amp;  ",'Copy paste to Here'!E167))),"Empty Cell")</f>
        <v>High polished surgical steel hinged ball closure ring, 16g (1.2mm) with 3mm ball with bezel set crystal &amp; Length: 8mm  &amp;  Crystal Color: AB</v>
      </c>
      <c r="B163" s="57" t="str">
        <f>'Copy paste to Here'!C167</f>
        <v>HBCRC16</v>
      </c>
      <c r="C163" s="57" t="s">
        <v>784</v>
      </c>
      <c r="D163" s="58">
        <f>Invoice!B167</f>
        <v>4</v>
      </c>
      <c r="E163" s="59">
        <f>'Shipping Invoice'!J167*$N$1</f>
        <v>4.03</v>
      </c>
      <c r="F163" s="59">
        <f t="shared" si="9"/>
        <v>16.12</v>
      </c>
      <c r="G163" s="60">
        <f t="shared" si="7"/>
        <v>86.1614</v>
      </c>
      <c r="H163" s="63">
        <f t="shared" si="8"/>
        <v>344.6456</v>
      </c>
    </row>
    <row r="164" spans="1:8" s="62" customFormat="1" ht="36">
      <c r="A164" s="56" t="str">
        <f>IF((LEN('Copy paste to Here'!G168))&gt;5,((CONCATENATE('Copy paste to Here'!G168," &amp; ",'Copy paste to Here'!D168,"  &amp;  ",'Copy paste to Here'!E168))),"Empty Cell")</f>
        <v>High polished surgical steel hinged ball closure ring, 16g (1.2mm) with 3mm ball with bezel set crystal &amp; Length: 8mm  &amp;  Crystal Color: Rose</v>
      </c>
      <c r="B164" s="57" t="str">
        <f>'Copy paste to Here'!C168</f>
        <v>HBCRC16</v>
      </c>
      <c r="C164" s="57" t="s">
        <v>784</v>
      </c>
      <c r="D164" s="58">
        <f>Invoice!B168</f>
        <v>2</v>
      </c>
      <c r="E164" s="59">
        <f>'Shipping Invoice'!J168*$N$1</f>
        <v>4.03</v>
      </c>
      <c r="F164" s="59">
        <f t="shared" si="9"/>
        <v>8.06</v>
      </c>
      <c r="G164" s="60">
        <f t="shared" si="7"/>
        <v>86.1614</v>
      </c>
      <c r="H164" s="63">
        <f t="shared" si="8"/>
        <v>172.3228</v>
      </c>
    </row>
    <row r="165" spans="1:8" s="62" customFormat="1" ht="36">
      <c r="A165" s="56" t="str">
        <f>IF((LEN('Copy paste to Here'!G169))&gt;5,((CONCATENATE('Copy paste to Here'!G169," &amp; ",'Copy paste to Here'!D169,"  &amp;  ",'Copy paste to Here'!E169))),"Empty Cell")</f>
        <v>High polished surgical steel hinged ball closure ring, 16g (1.2mm) with 3mm ball with bezel set crystal &amp; Length: 8mm  &amp;  Crystal Color: Sapphire</v>
      </c>
      <c r="B165" s="57" t="str">
        <f>'Copy paste to Here'!C169</f>
        <v>HBCRC16</v>
      </c>
      <c r="C165" s="57" t="s">
        <v>784</v>
      </c>
      <c r="D165" s="58">
        <f>Invoice!B169</f>
        <v>2</v>
      </c>
      <c r="E165" s="59">
        <f>'Shipping Invoice'!J169*$N$1</f>
        <v>4.03</v>
      </c>
      <c r="F165" s="59">
        <f t="shared" si="9"/>
        <v>8.06</v>
      </c>
      <c r="G165" s="60">
        <f t="shared" si="7"/>
        <v>86.1614</v>
      </c>
      <c r="H165" s="63">
        <f t="shared" si="8"/>
        <v>172.3228</v>
      </c>
    </row>
    <row r="166" spans="1:8" s="62" customFormat="1" ht="36">
      <c r="A166" s="56" t="str">
        <f>IF((LEN('Copy paste to Here'!G170))&gt;5,((CONCATENATE('Copy paste to Here'!G170," &amp; ",'Copy paste to Here'!D170,"  &amp;  ",'Copy paste to Here'!E170))),"Empty Cell")</f>
        <v>High polished surgical steel hinged ball closure ring, 16g (1.2mm) with 3mm ball with bezel set crystal &amp; Length: 8mm  &amp;  Crystal Color: Fuchsia</v>
      </c>
      <c r="B166" s="57" t="str">
        <f>'Copy paste to Here'!C170</f>
        <v>HBCRC16</v>
      </c>
      <c r="C166" s="57" t="s">
        <v>784</v>
      </c>
      <c r="D166" s="58">
        <f>Invoice!B170</f>
        <v>2</v>
      </c>
      <c r="E166" s="59">
        <f>'Shipping Invoice'!J170*$N$1</f>
        <v>4.03</v>
      </c>
      <c r="F166" s="59">
        <f t="shared" si="9"/>
        <v>8.06</v>
      </c>
      <c r="G166" s="60">
        <f t="shared" si="7"/>
        <v>86.1614</v>
      </c>
      <c r="H166" s="63">
        <f t="shared" si="8"/>
        <v>172.3228</v>
      </c>
    </row>
    <row r="167" spans="1:8" s="62" customFormat="1" ht="36">
      <c r="A167" s="56" t="str">
        <f>IF((LEN('Copy paste to Here'!G171))&gt;5,((CONCATENATE('Copy paste to Here'!G171," &amp; ",'Copy paste to Here'!D171,"  &amp;  ",'Copy paste to Here'!E171))),"Empty Cell")</f>
        <v>High polished surgical steel hinged ball closure ring, 16g (1.2mm) with 3mm ball with bezel set crystal &amp; Length: 10mm  &amp;  Crystal Color: Clear</v>
      </c>
      <c r="B167" s="57" t="str">
        <f>'Copy paste to Here'!C171</f>
        <v>HBCRC16</v>
      </c>
      <c r="C167" s="57" t="s">
        <v>784</v>
      </c>
      <c r="D167" s="58">
        <f>Invoice!B171</f>
        <v>4</v>
      </c>
      <c r="E167" s="59">
        <f>'Shipping Invoice'!J171*$N$1</f>
        <v>4.03</v>
      </c>
      <c r="F167" s="59">
        <f t="shared" si="9"/>
        <v>16.12</v>
      </c>
      <c r="G167" s="60">
        <f t="shared" si="7"/>
        <v>86.1614</v>
      </c>
      <c r="H167" s="63">
        <f t="shared" si="8"/>
        <v>344.6456</v>
      </c>
    </row>
    <row r="168" spans="1:8" s="62" customFormat="1" ht="36">
      <c r="A168" s="56" t="str">
        <f>IF((LEN('Copy paste to Here'!G172))&gt;5,((CONCATENATE('Copy paste to Here'!G172," &amp; ",'Copy paste to Here'!D172,"  &amp;  ",'Copy paste to Here'!E172))),"Empty Cell")</f>
        <v>High polished surgical steel hinged ball closure ring, 16g (1.2mm) with 3mm ball with bezel set crystal &amp; Length: 10mm  &amp;  Crystal Color: AB</v>
      </c>
      <c r="B168" s="57" t="str">
        <f>'Copy paste to Here'!C172</f>
        <v>HBCRC16</v>
      </c>
      <c r="C168" s="57" t="s">
        <v>784</v>
      </c>
      <c r="D168" s="58">
        <f>Invoice!B172</f>
        <v>3</v>
      </c>
      <c r="E168" s="59">
        <f>'Shipping Invoice'!J172*$N$1</f>
        <v>4.03</v>
      </c>
      <c r="F168" s="59">
        <f t="shared" si="9"/>
        <v>12.09</v>
      </c>
      <c r="G168" s="60">
        <f t="shared" si="7"/>
        <v>86.1614</v>
      </c>
      <c r="H168" s="63">
        <f t="shared" si="8"/>
        <v>258.48419999999999</v>
      </c>
    </row>
    <row r="169" spans="1:8" s="62" customFormat="1" ht="36">
      <c r="A169" s="56" t="str">
        <f>IF((LEN('Copy paste to Here'!G173))&gt;5,((CONCATENATE('Copy paste to Here'!G173," &amp; ",'Copy paste to Here'!D173,"  &amp;  ",'Copy paste to Here'!E173))),"Empty Cell")</f>
        <v>High polished surgical steel hinged ball closure ring, 16g (1.2mm) with 3mm ball with bezel set crystal &amp; Length: 10mm  &amp;  Crystal Color: Rose</v>
      </c>
      <c r="B169" s="57" t="str">
        <f>'Copy paste to Here'!C173</f>
        <v>HBCRC16</v>
      </c>
      <c r="C169" s="57" t="s">
        <v>784</v>
      </c>
      <c r="D169" s="58">
        <f>Invoice!B173</f>
        <v>4</v>
      </c>
      <c r="E169" s="59">
        <f>'Shipping Invoice'!J173*$N$1</f>
        <v>4.03</v>
      </c>
      <c r="F169" s="59">
        <f t="shared" si="9"/>
        <v>16.12</v>
      </c>
      <c r="G169" s="60">
        <f t="shared" si="7"/>
        <v>86.1614</v>
      </c>
      <c r="H169" s="63">
        <f t="shared" si="8"/>
        <v>344.6456</v>
      </c>
    </row>
    <row r="170" spans="1:8" s="62" customFormat="1" ht="36">
      <c r="A170" s="56" t="str">
        <f>IF((LEN('Copy paste to Here'!G174))&gt;5,((CONCATENATE('Copy paste to Here'!G174," &amp; ",'Copy paste to Here'!D174,"  &amp;  ",'Copy paste to Here'!E174))),"Empty Cell")</f>
        <v>High polished surgical steel hinged ball closure ring, 16g (1.2mm) with 3mm ball with bezel set crystal &amp; Length: 10mm  &amp;  Crystal Color: Sapphire</v>
      </c>
      <c r="B170" s="57" t="str">
        <f>'Copy paste to Here'!C174</f>
        <v>HBCRC16</v>
      </c>
      <c r="C170" s="57" t="s">
        <v>784</v>
      </c>
      <c r="D170" s="58">
        <f>Invoice!B174</f>
        <v>3</v>
      </c>
      <c r="E170" s="59">
        <f>'Shipping Invoice'!J174*$N$1</f>
        <v>4.03</v>
      </c>
      <c r="F170" s="59">
        <f t="shared" si="9"/>
        <v>12.09</v>
      </c>
      <c r="G170" s="60">
        <f t="shared" si="7"/>
        <v>86.1614</v>
      </c>
      <c r="H170" s="63">
        <f t="shared" si="8"/>
        <v>258.48419999999999</v>
      </c>
    </row>
    <row r="171" spans="1:8" s="62" customFormat="1" ht="36">
      <c r="A171" s="56" t="str">
        <f>IF((LEN('Copy paste to Here'!G175))&gt;5,((CONCATENATE('Copy paste to Here'!G175," &amp; ",'Copy paste to Here'!D175,"  &amp;  ",'Copy paste to Here'!E175))),"Empty Cell")</f>
        <v>High polished surgical steel hinged ball closure ring, 16g (1.2mm) with 3mm ball with bezel set crystal &amp; Length: 10mm  &amp;  Crystal Color: Fuchsia</v>
      </c>
      <c r="B171" s="57" t="str">
        <f>'Copy paste to Here'!C175</f>
        <v>HBCRC16</v>
      </c>
      <c r="C171" s="57" t="s">
        <v>784</v>
      </c>
      <c r="D171" s="58">
        <f>Invoice!B175</f>
        <v>2</v>
      </c>
      <c r="E171" s="59">
        <f>'Shipping Invoice'!J175*$N$1</f>
        <v>4.03</v>
      </c>
      <c r="F171" s="59">
        <f t="shared" si="9"/>
        <v>8.06</v>
      </c>
      <c r="G171" s="60">
        <f t="shared" si="7"/>
        <v>86.1614</v>
      </c>
      <c r="H171" s="63">
        <f t="shared" si="8"/>
        <v>172.3228</v>
      </c>
    </row>
    <row r="172" spans="1:8" s="62" customFormat="1" ht="36">
      <c r="A172" s="56" t="str">
        <f>IF((LEN('Copy paste to Here'!G176))&gt;5,((CONCATENATE('Copy paste to Here'!G176," &amp; ",'Copy paste to Here'!D176,"  &amp;  ",'Copy paste to Here'!E176))),"Empty Cell")</f>
        <v>Anodized 316L steel hinged ball closure ring, 16g (1.2mm) with 3mm ball with bezel set crystal &amp; Length: 8mm  &amp;  Color: Gold Anodized w/ Clear crystal</v>
      </c>
      <c r="B172" s="57" t="str">
        <f>'Copy paste to Here'!C176</f>
        <v>HBCRCT16</v>
      </c>
      <c r="C172" s="57" t="s">
        <v>786</v>
      </c>
      <c r="D172" s="58">
        <f>Invoice!B176</f>
        <v>4</v>
      </c>
      <c r="E172" s="59">
        <f>'Shipping Invoice'!J176*$N$1</f>
        <v>4.79</v>
      </c>
      <c r="F172" s="59">
        <f t="shared" si="9"/>
        <v>19.16</v>
      </c>
      <c r="G172" s="60">
        <f t="shared" si="7"/>
        <v>102.41019999999999</v>
      </c>
      <c r="H172" s="63">
        <f t="shared" si="8"/>
        <v>409.64079999999996</v>
      </c>
    </row>
    <row r="173" spans="1:8" s="62" customFormat="1" ht="36">
      <c r="A173" s="56" t="str">
        <f>IF((LEN('Copy paste to Here'!G177))&gt;5,((CONCATENATE('Copy paste to Here'!G177," &amp; ",'Copy paste to Here'!D177,"  &amp;  ",'Copy paste to Here'!E177))),"Empty Cell")</f>
        <v>Anodized 316L steel hinged ball closure ring, 16g (1.2mm) with 3mm ball with bezel set crystal &amp; Length: 10mm  &amp;  Color: Black Anodized w/ Clear crystal</v>
      </c>
      <c r="B173" s="57" t="str">
        <f>'Copy paste to Here'!C177</f>
        <v>HBCRCT16</v>
      </c>
      <c r="C173" s="57" t="s">
        <v>786</v>
      </c>
      <c r="D173" s="58">
        <f>Invoice!B177</f>
        <v>2</v>
      </c>
      <c r="E173" s="59">
        <f>'Shipping Invoice'!J177*$N$1</f>
        <v>4.79</v>
      </c>
      <c r="F173" s="59">
        <f t="shared" si="9"/>
        <v>9.58</v>
      </c>
      <c r="G173" s="60">
        <f t="shared" si="7"/>
        <v>102.41019999999999</v>
      </c>
      <c r="H173" s="63">
        <f t="shared" si="8"/>
        <v>204.82039999999998</v>
      </c>
    </row>
    <row r="174" spans="1:8" s="62" customFormat="1" ht="36">
      <c r="A174" s="56" t="str">
        <f>IF((LEN('Copy paste to Here'!G178))&gt;5,((CONCATENATE('Copy paste to Here'!G178," &amp; ",'Copy paste to Here'!D178,"  &amp;  ",'Copy paste to Here'!E178))),"Empty Cell")</f>
        <v>Anodized 316L steel hinged ball closure ring, 16g (1.2mm) with 3mm ball with bezel set crystal &amp; Length: 10mm  &amp;  Color: Gold Anodized w/ Clear crystal</v>
      </c>
      <c r="B174" s="57" t="str">
        <f>'Copy paste to Here'!C178</f>
        <v>HBCRCT16</v>
      </c>
      <c r="C174" s="57" t="s">
        <v>786</v>
      </c>
      <c r="D174" s="58">
        <f>Invoice!B178</f>
        <v>2</v>
      </c>
      <c r="E174" s="59">
        <f>'Shipping Invoice'!J178*$N$1</f>
        <v>4.79</v>
      </c>
      <c r="F174" s="59">
        <f t="shared" si="9"/>
        <v>9.58</v>
      </c>
      <c r="G174" s="60">
        <f t="shared" si="7"/>
        <v>102.41019999999999</v>
      </c>
      <c r="H174" s="63">
        <f t="shared" si="8"/>
        <v>204.82039999999998</v>
      </c>
    </row>
    <row r="175" spans="1:8" s="62" customFormat="1" ht="36">
      <c r="A175" s="56" t="str">
        <f>IF((LEN('Copy paste to Here'!G179))&gt;5,((CONCATENATE('Copy paste to Here'!G179," &amp; ",'Copy paste to Here'!D179,"  &amp;  ",'Copy paste to Here'!E179))),"Empty Cell")</f>
        <v>Anodized 316L steel hinged ball closure ring, 16g (1.2mm) with 3mm ball with bezel set crystal &amp; Length: 10mm  &amp;  Color: Rose gold Anodized w/ Clear crystal</v>
      </c>
      <c r="B175" s="57" t="str">
        <f>'Copy paste to Here'!C179</f>
        <v>HBCRCT16</v>
      </c>
      <c r="C175" s="57" t="s">
        <v>786</v>
      </c>
      <c r="D175" s="58">
        <f>Invoice!B179</f>
        <v>2</v>
      </c>
      <c r="E175" s="59">
        <f>'Shipping Invoice'!J179*$N$1</f>
        <v>4.79</v>
      </c>
      <c r="F175" s="59">
        <f t="shared" si="9"/>
        <v>9.58</v>
      </c>
      <c r="G175" s="60">
        <f t="shared" si="7"/>
        <v>102.41019999999999</v>
      </c>
      <c r="H175" s="63">
        <f t="shared" si="8"/>
        <v>204.82039999999998</v>
      </c>
    </row>
    <row r="176" spans="1:8" s="62" customFormat="1" ht="24">
      <c r="A176" s="56" t="str">
        <f>IF((LEN('Copy paste to Here'!G180))&gt;5,((CONCATENATE('Copy paste to Here'!G180," &amp; ",'Copy paste to Here'!D180,"  &amp;  ",'Copy paste to Here'!E180))),"Empty Cell")</f>
        <v xml:space="preserve">Surgical steel heart shaped ball closure ring, 16g (1.2mm) with 3mm bezel set crystal closure ball &amp; Crystal Color: Clear  &amp;  </v>
      </c>
      <c r="B176" s="57" t="str">
        <f>'Copy paste to Here'!C180</f>
        <v>HCCR16</v>
      </c>
      <c r="C176" s="57" t="s">
        <v>789</v>
      </c>
      <c r="D176" s="58">
        <f>Invoice!B180</f>
        <v>4</v>
      </c>
      <c r="E176" s="59">
        <f>'Shipping Invoice'!J180*$N$1</f>
        <v>0.91</v>
      </c>
      <c r="F176" s="59">
        <f t="shared" si="9"/>
        <v>3.64</v>
      </c>
      <c r="G176" s="60">
        <f t="shared" si="7"/>
        <v>19.4558</v>
      </c>
      <c r="H176" s="63">
        <f t="shared" si="8"/>
        <v>77.8232</v>
      </c>
    </row>
    <row r="177" spans="1:8" s="62" customFormat="1" ht="24">
      <c r="A177" s="56" t="str">
        <f>IF((LEN('Copy paste to Here'!G181))&gt;5,((CONCATENATE('Copy paste to Here'!G181," &amp; ",'Copy paste to Here'!D181,"  &amp;  ",'Copy paste to Here'!E181))),"Empty Cell")</f>
        <v xml:space="preserve">Surgical steel heart shaped ball closure ring, 16g (1.2mm) with 3mm bezel set crystal closure ball &amp; Crystal Color: AB  &amp;  </v>
      </c>
      <c r="B177" s="57" t="str">
        <f>'Copy paste to Here'!C181</f>
        <v>HCCR16</v>
      </c>
      <c r="C177" s="57" t="s">
        <v>789</v>
      </c>
      <c r="D177" s="58">
        <f>Invoice!B181</f>
        <v>2</v>
      </c>
      <c r="E177" s="59">
        <f>'Shipping Invoice'!J181*$N$1</f>
        <v>0.91</v>
      </c>
      <c r="F177" s="59">
        <f t="shared" si="9"/>
        <v>1.82</v>
      </c>
      <c r="G177" s="60">
        <f t="shared" si="7"/>
        <v>19.4558</v>
      </c>
      <c r="H177" s="63">
        <f t="shared" si="8"/>
        <v>38.9116</v>
      </c>
    </row>
    <row r="178" spans="1:8" s="62" customFormat="1" ht="24">
      <c r="A178" s="56" t="str">
        <f>IF((LEN('Copy paste to Here'!G182))&gt;5,((CONCATENATE('Copy paste to Here'!G182," &amp; ",'Copy paste to Here'!D182,"  &amp;  ",'Copy paste to Here'!E182))),"Empty Cell")</f>
        <v xml:space="preserve">Surgical steel heart shaped ball closure ring, 16g (1.2mm) with 3mm bezel set crystal closure ball &amp; Crystal Color: Rose  &amp;  </v>
      </c>
      <c r="B178" s="57" t="str">
        <f>'Copy paste to Here'!C182</f>
        <v>HCCR16</v>
      </c>
      <c r="C178" s="57" t="s">
        <v>789</v>
      </c>
      <c r="D178" s="58">
        <f>Invoice!B182</f>
        <v>2</v>
      </c>
      <c r="E178" s="59">
        <f>'Shipping Invoice'!J182*$N$1</f>
        <v>0.91</v>
      </c>
      <c r="F178" s="59">
        <f t="shared" si="9"/>
        <v>1.82</v>
      </c>
      <c r="G178" s="60">
        <f t="shared" si="7"/>
        <v>19.4558</v>
      </c>
      <c r="H178" s="63">
        <f t="shared" si="8"/>
        <v>38.9116</v>
      </c>
    </row>
    <row r="179" spans="1:8" s="62" customFormat="1" ht="36">
      <c r="A179" s="56" t="str">
        <f>IF((LEN('Copy paste to Here'!G183))&gt;5,((CONCATENATE('Copy paste to Here'!G183," &amp; ",'Copy paste to Here'!D183,"  &amp;  ",'Copy paste to Here'!E183))),"Empty Cell")</f>
        <v xml:space="preserve">Surgical steel heart shaped ball closure ring, 16g (1.2mm) with 3mm bezel set crystal closure ball &amp; Crystal Color: Light Sapphire  &amp;  </v>
      </c>
      <c r="B179" s="57" t="str">
        <f>'Copy paste to Here'!C183</f>
        <v>HCCR16</v>
      </c>
      <c r="C179" s="57" t="s">
        <v>789</v>
      </c>
      <c r="D179" s="58">
        <f>Invoice!B183</f>
        <v>2</v>
      </c>
      <c r="E179" s="59">
        <f>'Shipping Invoice'!J183*$N$1</f>
        <v>0.91</v>
      </c>
      <c r="F179" s="59">
        <f t="shared" si="9"/>
        <v>1.82</v>
      </c>
      <c r="G179" s="60">
        <f t="shared" si="7"/>
        <v>19.4558</v>
      </c>
      <c r="H179" s="63">
        <f t="shared" si="8"/>
        <v>38.9116</v>
      </c>
    </row>
    <row r="180" spans="1:8" s="62" customFormat="1" ht="24">
      <c r="A180" s="56" t="str">
        <f>IF((LEN('Copy paste to Here'!G184))&gt;5,((CONCATENATE('Copy paste to Here'!G184," &amp; ",'Copy paste to Here'!D184,"  &amp;  ",'Copy paste to Here'!E184))),"Empty Cell")</f>
        <v xml:space="preserve">Surgical steel heart shaped ball closure ring, 16g (1.2mm) with 3mm bezel set crystal closure ball &amp; Crystal Color: Sapphire  &amp;  </v>
      </c>
      <c r="B180" s="57" t="str">
        <f>'Copy paste to Here'!C184</f>
        <v>HCCR16</v>
      </c>
      <c r="C180" s="57" t="s">
        <v>789</v>
      </c>
      <c r="D180" s="58">
        <f>Invoice!B184</f>
        <v>2</v>
      </c>
      <c r="E180" s="59">
        <f>'Shipping Invoice'!J184*$N$1</f>
        <v>0.91</v>
      </c>
      <c r="F180" s="59">
        <f t="shared" si="9"/>
        <v>1.82</v>
      </c>
      <c r="G180" s="60">
        <f t="shared" si="7"/>
        <v>19.4558</v>
      </c>
      <c r="H180" s="63">
        <f t="shared" si="8"/>
        <v>38.9116</v>
      </c>
    </row>
    <row r="181" spans="1:8" s="62" customFormat="1" ht="24">
      <c r="A181" s="56" t="str">
        <f>IF((LEN('Copy paste to Here'!G185))&gt;5,((CONCATENATE('Copy paste to Here'!G185," &amp; ",'Copy paste to Here'!D185,"  &amp;  ",'Copy paste to Here'!E185))),"Empty Cell")</f>
        <v xml:space="preserve">Surgical steel heart shaped ball closure ring, 16g (1.2mm) with 3mm bezel set crystal closure ball &amp; Crystal Color: Aquamarine  &amp;  </v>
      </c>
      <c r="B181" s="57" t="str">
        <f>'Copy paste to Here'!C185</f>
        <v>HCCR16</v>
      </c>
      <c r="C181" s="57" t="s">
        <v>789</v>
      </c>
      <c r="D181" s="58">
        <f>Invoice!B185</f>
        <v>2</v>
      </c>
      <c r="E181" s="59">
        <f>'Shipping Invoice'!J185*$N$1</f>
        <v>0.91</v>
      </c>
      <c r="F181" s="59">
        <f t="shared" si="9"/>
        <v>1.82</v>
      </c>
      <c r="G181" s="60">
        <f t="shared" si="7"/>
        <v>19.4558</v>
      </c>
      <c r="H181" s="63">
        <f t="shared" si="8"/>
        <v>38.9116</v>
      </c>
    </row>
    <row r="182" spans="1:8" s="62" customFormat="1" ht="24">
      <c r="A182" s="56" t="str">
        <f>IF((LEN('Copy paste to Here'!G186))&gt;5,((CONCATENATE('Copy paste to Here'!G186," &amp; ",'Copy paste to Here'!D186,"  &amp;  ",'Copy paste to Here'!E186))),"Empty Cell")</f>
        <v xml:space="preserve">Surgical steel heart shaped ball closure ring, 16g (1.2mm) with 3mm bezel set crystal closure ball &amp; Crystal Color: Blue Zircon  &amp;  </v>
      </c>
      <c r="B182" s="57" t="str">
        <f>'Copy paste to Here'!C186</f>
        <v>HCCR16</v>
      </c>
      <c r="C182" s="57" t="s">
        <v>789</v>
      </c>
      <c r="D182" s="58">
        <f>Invoice!B186</f>
        <v>2</v>
      </c>
      <c r="E182" s="59">
        <f>'Shipping Invoice'!J186*$N$1</f>
        <v>0.91</v>
      </c>
      <c r="F182" s="59">
        <f t="shared" si="9"/>
        <v>1.82</v>
      </c>
      <c r="G182" s="60">
        <f t="shared" si="7"/>
        <v>19.4558</v>
      </c>
      <c r="H182" s="63">
        <f t="shared" si="8"/>
        <v>38.9116</v>
      </c>
    </row>
    <row r="183" spans="1:8" s="62" customFormat="1" ht="24">
      <c r="A183" s="56" t="str">
        <f>IF((LEN('Copy paste to Here'!G187))&gt;5,((CONCATENATE('Copy paste to Here'!G187," &amp; ",'Copy paste to Here'!D187,"  &amp;  ",'Copy paste to Here'!E187))),"Empty Cell")</f>
        <v xml:space="preserve">Surgical steel heart shaped ball closure ring, 16g (1.2mm) with 3mm bezel set crystal closure ball &amp; Crystal Color: Amethyst  &amp;  </v>
      </c>
      <c r="B183" s="57" t="str">
        <f>'Copy paste to Here'!C187</f>
        <v>HCCR16</v>
      </c>
      <c r="C183" s="57" t="s">
        <v>789</v>
      </c>
      <c r="D183" s="58">
        <f>Invoice!B187</f>
        <v>2</v>
      </c>
      <c r="E183" s="59">
        <f>'Shipping Invoice'!J187*$N$1</f>
        <v>0.91</v>
      </c>
      <c r="F183" s="59">
        <f t="shared" si="9"/>
        <v>1.82</v>
      </c>
      <c r="G183" s="60">
        <f t="shared" si="7"/>
        <v>19.4558</v>
      </c>
      <c r="H183" s="63">
        <f t="shared" si="8"/>
        <v>38.9116</v>
      </c>
    </row>
    <row r="184" spans="1:8" s="62" customFormat="1" ht="24">
      <c r="A184" s="56" t="str">
        <f>IF((LEN('Copy paste to Here'!G188))&gt;5,((CONCATENATE('Copy paste to Here'!G188," &amp; ",'Copy paste to Here'!D188,"  &amp;  ",'Copy paste to Here'!E188))),"Empty Cell")</f>
        <v xml:space="preserve">Surgical steel heart shaped ball closure ring, 16g (1.2mm) with 3mm bezel set crystal closure ball &amp; Crystal Color: Fuchsia  &amp;  </v>
      </c>
      <c r="B184" s="57" t="str">
        <f>'Copy paste to Here'!C188</f>
        <v>HCCR16</v>
      </c>
      <c r="C184" s="57" t="s">
        <v>789</v>
      </c>
      <c r="D184" s="58">
        <f>Invoice!B188</f>
        <v>2</v>
      </c>
      <c r="E184" s="59">
        <f>'Shipping Invoice'!J188*$N$1</f>
        <v>0.91</v>
      </c>
      <c r="F184" s="59">
        <f t="shared" si="9"/>
        <v>1.82</v>
      </c>
      <c r="G184" s="60">
        <f t="shared" si="7"/>
        <v>19.4558</v>
      </c>
      <c r="H184" s="63">
        <f t="shared" si="8"/>
        <v>38.9116</v>
      </c>
    </row>
    <row r="185" spans="1:8" s="62" customFormat="1" ht="24">
      <c r="A185" s="56" t="str">
        <f>IF((LEN('Copy paste to Here'!G189))&gt;5,((CONCATENATE('Copy paste to Here'!G189," &amp; ",'Copy paste to Here'!D189,"  &amp;  ",'Copy paste to Here'!E189))),"Empty Cell")</f>
        <v xml:space="preserve">Surgical steel heart shaped ball closure ring, 16g (1.2mm) with 3mm bezel set crystal closure ball &amp; Crystal Color: Light Siam  &amp;  </v>
      </c>
      <c r="B185" s="57" t="str">
        <f>'Copy paste to Here'!C189</f>
        <v>HCCR16</v>
      </c>
      <c r="C185" s="57" t="s">
        <v>789</v>
      </c>
      <c r="D185" s="58">
        <f>Invoice!B189</f>
        <v>2</v>
      </c>
      <c r="E185" s="59">
        <f>'Shipping Invoice'!J189*$N$1</f>
        <v>0.91</v>
      </c>
      <c r="F185" s="59">
        <f t="shared" si="9"/>
        <v>1.82</v>
      </c>
      <c r="G185" s="60">
        <f t="shared" si="7"/>
        <v>19.4558</v>
      </c>
      <c r="H185" s="63">
        <f t="shared" si="8"/>
        <v>38.9116</v>
      </c>
    </row>
    <row r="186" spans="1:8" s="62" customFormat="1" ht="24">
      <c r="A186" s="56" t="str">
        <f>IF((LEN('Copy paste to Here'!G190))&gt;5,((CONCATENATE('Copy paste to Here'!G190," &amp; ",'Copy paste to Here'!D190,"  &amp;  ",'Copy paste to Here'!E190))),"Empty Cell")</f>
        <v>Anodized surgical steel industrial barbell, 14g (1.6mm) with a 5mm cone and casted arrow end &amp; Length: 35mm  &amp;  Color: Gold</v>
      </c>
      <c r="B186" s="57" t="str">
        <f>'Copy paste to Here'!C190</f>
        <v>INTAW</v>
      </c>
      <c r="C186" s="57" t="s">
        <v>791</v>
      </c>
      <c r="D186" s="58">
        <f>Invoice!B190</f>
        <v>2</v>
      </c>
      <c r="E186" s="59">
        <f>'Shipping Invoice'!J190*$N$1</f>
        <v>3.81</v>
      </c>
      <c r="F186" s="59">
        <f t="shared" si="9"/>
        <v>7.62</v>
      </c>
      <c r="G186" s="60">
        <f t="shared" si="7"/>
        <v>81.457799999999992</v>
      </c>
      <c r="H186" s="63">
        <f t="shared" si="8"/>
        <v>162.91559999999998</v>
      </c>
    </row>
    <row r="187" spans="1:8" s="62" customFormat="1" ht="36">
      <c r="A187" s="56" t="str">
        <f>IF((LEN('Copy paste to Here'!G191))&gt;5,((CONCATENATE('Copy paste to Here'!G191," &amp; ",'Copy paste to Here'!D191,"  &amp;  ",'Copy paste to Here'!E191))),"Empty Cell")</f>
        <v>Anodized surgical steel industrial barbell, 14g (1.6mm) with a 5mm cone and casted arrow end &amp; Length: 38mm  &amp;  Color: Black</v>
      </c>
      <c r="B187" s="57" t="str">
        <f>'Copy paste to Here'!C191</f>
        <v>INTAW</v>
      </c>
      <c r="C187" s="57" t="s">
        <v>791</v>
      </c>
      <c r="D187" s="58">
        <f>Invoice!B191</f>
        <v>2</v>
      </c>
      <c r="E187" s="59">
        <f>'Shipping Invoice'!J191*$N$1</f>
        <v>3.81</v>
      </c>
      <c r="F187" s="59">
        <f t="shared" si="9"/>
        <v>7.62</v>
      </c>
      <c r="G187" s="60">
        <f t="shared" si="7"/>
        <v>81.457799999999992</v>
      </c>
      <c r="H187" s="63">
        <f t="shared" si="8"/>
        <v>162.91559999999998</v>
      </c>
    </row>
    <row r="188" spans="1:8" s="62" customFormat="1">
      <c r="A188" s="56" t="str">
        <f>IF((LEN('Copy paste to Here'!G192))&gt;5,((CONCATENATE('Copy paste to Here'!G192," &amp; ",'Copy paste to Here'!D192,"  &amp;  ",'Copy paste to Here'!E192))),"Empty Cell")</f>
        <v xml:space="preserve">Sawo wood spiral coil taper &amp; Gauge: 3mm  &amp;  </v>
      </c>
      <c r="B188" s="57" t="str">
        <f>'Copy paste to Here'!C192</f>
        <v>IPTE</v>
      </c>
      <c r="C188" s="57" t="s">
        <v>945</v>
      </c>
      <c r="D188" s="58">
        <f>Invoice!B192</f>
        <v>2</v>
      </c>
      <c r="E188" s="59">
        <f>'Shipping Invoice'!J192*$N$1</f>
        <v>2.68</v>
      </c>
      <c r="F188" s="59">
        <f t="shared" si="9"/>
        <v>5.36</v>
      </c>
      <c r="G188" s="60">
        <f t="shared" si="7"/>
        <v>57.298400000000001</v>
      </c>
      <c r="H188" s="63">
        <f t="shared" si="8"/>
        <v>114.5968</v>
      </c>
    </row>
    <row r="189" spans="1:8" s="62" customFormat="1">
      <c r="A189" s="56" t="str">
        <f>IF((LEN('Copy paste to Here'!G193))&gt;5,((CONCATENATE('Copy paste to Here'!G193," &amp; ",'Copy paste to Here'!D193,"  &amp;  ",'Copy paste to Here'!E193))),"Empty Cell")</f>
        <v xml:space="preserve">Sawo wood spiral coil taper &amp; Gauge: 4mm  &amp;  </v>
      </c>
      <c r="B189" s="57" t="str">
        <f>'Copy paste to Here'!C193</f>
        <v>IPTE</v>
      </c>
      <c r="C189" s="57" t="s">
        <v>946</v>
      </c>
      <c r="D189" s="58">
        <f>Invoice!B193</f>
        <v>2</v>
      </c>
      <c r="E189" s="59">
        <f>'Shipping Invoice'!J193*$N$1</f>
        <v>2.76</v>
      </c>
      <c r="F189" s="59">
        <f t="shared" si="9"/>
        <v>5.52</v>
      </c>
      <c r="G189" s="60">
        <f t="shared" si="7"/>
        <v>59.008799999999994</v>
      </c>
      <c r="H189" s="63">
        <f t="shared" si="8"/>
        <v>118.01759999999999</v>
      </c>
    </row>
    <row r="190" spans="1:8" s="62" customFormat="1">
      <c r="A190" s="56" t="str">
        <f>IF((LEN('Copy paste to Here'!G194))&gt;5,((CONCATENATE('Copy paste to Here'!G194," &amp; ",'Copy paste to Here'!D194,"  &amp;  ",'Copy paste to Here'!E194))),"Empty Cell")</f>
        <v xml:space="preserve">Sawo wood spiral coil taper &amp; Gauge: 5mm  &amp;  </v>
      </c>
      <c r="B190" s="57" t="str">
        <f>'Copy paste to Here'!C194</f>
        <v>IPTE</v>
      </c>
      <c r="C190" s="57" t="s">
        <v>947</v>
      </c>
      <c r="D190" s="58">
        <f>Invoice!B194</f>
        <v>2</v>
      </c>
      <c r="E190" s="59">
        <f>'Shipping Invoice'!J194*$N$1</f>
        <v>2.85</v>
      </c>
      <c r="F190" s="59">
        <f t="shared" si="9"/>
        <v>5.7</v>
      </c>
      <c r="G190" s="60">
        <f t="shared" si="7"/>
        <v>60.933</v>
      </c>
      <c r="H190" s="63">
        <f t="shared" si="8"/>
        <v>121.866</v>
      </c>
    </row>
    <row r="191" spans="1:8" s="62" customFormat="1">
      <c r="A191" s="56" t="str">
        <f>IF((LEN('Copy paste to Here'!G195))&gt;5,((CONCATENATE('Copy paste to Here'!G195," &amp; ",'Copy paste to Here'!D195,"  &amp;  ",'Copy paste to Here'!E195))),"Empty Cell")</f>
        <v xml:space="preserve">Sawo wood spiral coil taper &amp; Gauge: 6mm  &amp;  </v>
      </c>
      <c r="B191" s="57" t="str">
        <f>'Copy paste to Here'!C195</f>
        <v>IPTE</v>
      </c>
      <c r="C191" s="57" t="s">
        <v>948</v>
      </c>
      <c r="D191" s="58">
        <f>Invoice!B195</f>
        <v>2</v>
      </c>
      <c r="E191" s="59">
        <f>'Shipping Invoice'!J195*$N$1</f>
        <v>3.02</v>
      </c>
      <c r="F191" s="59">
        <f t="shared" si="9"/>
        <v>6.04</v>
      </c>
      <c r="G191" s="60">
        <f t="shared" si="7"/>
        <v>64.567599999999999</v>
      </c>
      <c r="H191" s="63">
        <f t="shared" si="8"/>
        <v>129.1352</v>
      </c>
    </row>
    <row r="192" spans="1:8" s="62" customFormat="1">
      <c r="A192" s="56" t="str">
        <f>IF((LEN('Copy paste to Here'!G196))&gt;5,((CONCATENATE('Copy paste to Here'!G196," &amp; ",'Copy paste to Here'!D196,"  &amp;  ",'Copy paste to Here'!E196))),"Empty Cell")</f>
        <v xml:space="preserve">Sawo wood spiral coil taper &amp; Gauge: 8mm  &amp;  </v>
      </c>
      <c r="B192" s="57" t="str">
        <f>'Copy paste to Here'!C196</f>
        <v>IPTE</v>
      </c>
      <c r="C192" s="57" t="s">
        <v>949</v>
      </c>
      <c r="D192" s="58">
        <f>Invoice!B196</f>
        <v>2</v>
      </c>
      <c r="E192" s="59">
        <f>'Shipping Invoice'!J196*$N$1</f>
        <v>3.18</v>
      </c>
      <c r="F192" s="59">
        <f t="shared" si="9"/>
        <v>6.36</v>
      </c>
      <c r="G192" s="60">
        <f t="shared" si="7"/>
        <v>67.988399999999999</v>
      </c>
      <c r="H192" s="63">
        <f t="shared" si="8"/>
        <v>135.9768</v>
      </c>
    </row>
    <row r="193" spans="1:8" s="62" customFormat="1">
      <c r="A193" s="56" t="str">
        <f>IF((LEN('Copy paste to Here'!G197))&gt;5,((CONCATENATE('Copy paste to Here'!G197," &amp; ",'Copy paste to Here'!D197,"  &amp;  ",'Copy paste to Here'!E197))),"Empty Cell")</f>
        <v xml:space="preserve">Sawo wood spiral coil taper &amp; Gauge: 10mm  &amp;  </v>
      </c>
      <c r="B193" s="57" t="str">
        <f>'Copy paste to Here'!C197</f>
        <v>IPTE</v>
      </c>
      <c r="C193" s="57" t="s">
        <v>950</v>
      </c>
      <c r="D193" s="58">
        <f>Invoice!B197</f>
        <v>4</v>
      </c>
      <c r="E193" s="59">
        <f>'Shipping Invoice'!J197*$N$1</f>
        <v>3.35</v>
      </c>
      <c r="F193" s="59">
        <f t="shared" si="9"/>
        <v>13.4</v>
      </c>
      <c r="G193" s="60">
        <f t="shared" si="7"/>
        <v>71.623000000000005</v>
      </c>
      <c r="H193" s="63">
        <f t="shared" si="8"/>
        <v>286.49200000000002</v>
      </c>
    </row>
    <row r="194" spans="1:8" s="62" customFormat="1">
      <c r="A194" s="56" t="str">
        <f>IF((LEN('Copy paste to Here'!G198))&gt;5,((CONCATENATE('Copy paste to Here'!G198," &amp; ",'Copy paste to Here'!D198,"  &amp;  ",'Copy paste to Here'!E198))),"Empty Cell")</f>
        <v xml:space="preserve">Sawo wood spiral coil taper &amp; Gauge: 12mm  &amp;  </v>
      </c>
      <c r="B194" s="57" t="str">
        <f>'Copy paste to Here'!C198</f>
        <v>IPTE</v>
      </c>
      <c r="C194" s="57" t="s">
        <v>951</v>
      </c>
      <c r="D194" s="58">
        <f>Invoice!B198</f>
        <v>2</v>
      </c>
      <c r="E194" s="59">
        <f>'Shipping Invoice'!J198*$N$1</f>
        <v>3.52</v>
      </c>
      <c r="F194" s="59">
        <f t="shared" si="9"/>
        <v>7.04</v>
      </c>
      <c r="G194" s="60">
        <f t="shared" si="7"/>
        <v>75.257599999999996</v>
      </c>
      <c r="H194" s="63">
        <f t="shared" si="8"/>
        <v>150.51519999999999</v>
      </c>
    </row>
    <row r="195" spans="1:8" s="62" customFormat="1" ht="24">
      <c r="A195" s="56" t="str">
        <f>IF((LEN('Copy paste to Here'!G199))&gt;5,((CONCATENATE('Copy paste to Here'!G199," &amp; ",'Copy paste to Here'!D199,"  &amp;  ",'Copy paste to Here'!E199))),"Empty Cell")</f>
        <v xml:space="preserve">Surgical steel labret, 16g (1.2mm) with a 3mm ball &amp; Length: 9mm  &amp;  </v>
      </c>
      <c r="B195" s="57" t="str">
        <f>'Copy paste to Here'!C199</f>
        <v>LBB3</v>
      </c>
      <c r="C195" s="57" t="s">
        <v>656</v>
      </c>
      <c r="D195" s="58">
        <f>Invoice!B199</f>
        <v>50</v>
      </c>
      <c r="E195" s="59">
        <f>'Shipping Invoice'!J199*$N$1</f>
        <v>0.28999999999999998</v>
      </c>
      <c r="F195" s="59">
        <f t="shared" si="9"/>
        <v>14.499999999999998</v>
      </c>
      <c r="G195" s="60">
        <f t="shared" si="7"/>
        <v>6.2001999999999997</v>
      </c>
      <c r="H195" s="63">
        <f t="shared" si="8"/>
        <v>310.01</v>
      </c>
    </row>
    <row r="196" spans="1:8" s="62" customFormat="1" ht="48">
      <c r="A196" s="56" t="str">
        <f>IF((LEN('Copy paste to Here'!G200))&gt;5,((CONCATENATE('Copy paste to Here'!G200," &amp; ",'Copy paste to Here'!D200,"  &amp;  ",'Copy paste to Here'!E200))),"Empty Cell")</f>
        <v>Surgical steel internally threaded labret, 16g (1.2mm) with synthetic opal flat head sized 3mm to 5mm, in a surgical steel cup, for triple tragus piercings &amp; Length: 6mm with 4mm top part  &amp;  Color: Clear</v>
      </c>
      <c r="B196" s="57" t="str">
        <f>'Copy paste to Here'!C200</f>
        <v>LBIO</v>
      </c>
      <c r="C196" s="57" t="s">
        <v>952</v>
      </c>
      <c r="D196" s="58">
        <f>Invoice!B200</f>
        <v>1</v>
      </c>
      <c r="E196" s="59">
        <f>'Shipping Invoice'!J200*$N$1</f>
        <v>2.17</v>
      </c>
      <c r="F196" s="59">
        <f t="shared" si="9"/>
        <v>2.17</v>
      </c>
      <c r="G196" s="60">
        <f t="shared" si="7"/>
        <v>46.394599999999997</v>
      </c>
      <c r="H196" s="63">
        <f t="shared" si="8"/>
        <v>46.394599999999997</v>
      </c>
    </row>
    <row r="197" spans="1:8" s="62" customFormat="1" ht="24">
      <c r="A197" s="56" t="str">
        <f>IF((LEN('Copy paste to Here'!G201))&gt;5,((CONCATENATE('Copy paste to Here'!G201," &amp; ",'Copy paste to Here'!D201,"  &amp;  ",'Copy paste to Here'!E201))),"Empty Cell")</f>
        <v>Premium PVD plated surgical steel labret, 16g (1.2mm) with a 3mm ball &amp; Length: 8mm  &amp;  Color: Rose-gold</v>
      </c>
      <c r="B197" s="57" t="str">
        <f>'Copy paste to Here'!C201</f>
        <v>LBTB3</v>
      </c>
      <c r="C197" s="57" t="s">
        <v>798</v>
      </c>
      <c r="D197" s="58">
        <f>Invoice!B201</f>
        <v>5</v>
      </c>
      <c r="E197" s="59">
        <f>'Shipping Invoice'!J201*$N$1</f>
        <v>0.99</v>
      </c>
      <c r="F197" s="59">
        <f t="shared" si="9"/>
        <v>4.95</v>
      </c>
      <c r="G197" s="60">
        <f t="shared" si="7"/>
        <v>21.1662</v>
      </c>
      <c r="H197" s="63">
        <f t="shared" si="8"/>
        <v>105.831</v>
      </c>
    </row>
    <row r="198" spans="1:8" s="62" customFormat="1" ht="24">
      <c r="A198" s="56" t="str">
        <f>IF((LEN('Copy paste to Here'!G202))&gt;5,((CONCATENATE('Copy paste to Here'!G202," &amp; ",'Copy paste to Here'!D202,"  &amp;  ",'Copy paste to Here'!E202))),"Empty Cell")</f>
        <v>Premium PVD plated surgical steel labret, 16g (1.2mm) with a 3mm ball &amp; Length: 10mm  &amp;  Color: Gold</v>
      </c>
      <c r="B198" s="57" t="str">
        <f>'Copy paste to Here'!C202</f>
        <v>LBTB3</v>
      </c>
      <c r="C198" s="57" t="s">
        <v>798</v>
      </c>
      <c r="D198" s="58">
        <f>Invoice!B202</f>
        <v>5</v>
      </c>
      <c r="E198" s="59">
        <f>'Shipping Invoice'!J202*$N$1</f>
        <v>0.99</v>
      </c>
      <c r="F198" s="59">
        <f t="shared" si="9"/>
        <v>4.95</v>
      </c>
      <c r="G198" s="60">
        <f t="shared" si="7"/>
        <v>21.1662</v>
      </c>
      <c r="H198" s="63">
        <f t="shared" si="8"/>
        <v>105.831</v>
      </c>
    </row>
    <row r="199" spans="1:8" s="62" customFormat="1" ht="24">
      <c r="A199" s="56" t="str">
        <f>IF((LEN('Copy paste to Here'!G203))&gt;5,((CONCATENATE('Copy paste to Here'!G203," &amp; ",'Copy paste to Here'!D203,"  &amp;  ",'Copy paste to Here'!E203))),"Empty Cell")</f>
        <v>Premium PVD plated surgical steel labret, 16g (1.2mm) with a 3mm ball &amp; Length: 10mm  &amp;  Color: Purple</v>
      </c>
      <c r="B199" s="57" t="str">
        <f>'Copy paste to Here'!C203</f>
        <v>LBTB3</v>
      </c>
      <c r="C199" s="57" t="s">
        <v>798</v>
      </c>
      <c r="D199" s="58">
        <f>Invoice!B203</f>
        <v>4</v>
      </c>
      <c r="E199" s="59">
        <f>'Shipping Invoice'!J203*$N$1</f>
        <v>0.99</v>
      </c>
      <c r="F199" s="59">
        <f t="shared" si="9"/>
        <v>3.96</v>
      </c>
      <c r="G199" s="60">
        <f t="shared" si="7"/>
        <v>21.1662</v>
      </c>
      <c r="H199" s="63">
        <f t="shared" si="8"/>
        <v>84.6648</v>
      </c>
    </row>
    <row r="200" spans="1:8" s="62" customFormat="1" ht="24">
      <c r="A200" s="56" t="str">
        <f>IF((LEN('Copy paste to Here'!G204))&gt;5,((CONCATENATE('Copy paste to Here'!G204," &amp; ",'Copy paste to Here'!D204,"  &amp;  ",'Copy paste to Here'!E204))),"Empty Cell")</f>
        <v>Premium PVD plated surgical steel labret, 16g (1.2mm) with a 3mm ball &amp; Length: 10mm  &amp;  Color: Rose-gold</v>
      </c>
      <c r="B200" s="57" t="str">
        <f>'Copy paste to Here'!C204</f>
        <v>LBTB3</v>
      </c>
      <c r="C200" s="57" t="s">
        <v>798</v>
      </c>
      <c r="D200" s="58">
        <f>Invoice!B204</f>
        <v>5</v>
      </c>
      <c r="E200" s="59">
        <f>'Shipping Invoice'!J204*$N$1</f>
        <v>0.99</v>
      </c>
      <c r="F200" s="59">
        <f t="shared" si="9"/>
        <v>4.95</v>
      </c>
      <c r="G200" s="60">
        <f t="shared" si="7"/>
        <v>21.1662</v>
      </c>
      <c r="H200" s="63">
        <f t="shared" si="8"/>
        <v>105.831</v>
      </c>
    </row>
    <row r="201" spans="1:8" s="62" customFormat="1" ht="24">
      <c r="A201" s="56" t="str">
        <f>IF((LEN('Copy paste to Here'!G205))&gt;5,((CONCATENATE('Copy paste to Here'!G205," &amp; ",'Copy paste to Here'!D205,"  &amp;  ",'Copy paste to Here'!E205))),"Empty Cell")</f>
        <v>Premium PVD plated surgical steel labret, 16g (1.2mm) with a 3mm ball &amp; Length: 12mm  &amp;  Color: Blue</v>
      </c>
      <c r="B201" s="57" t="str">
        <f>'Copy paste to Here'!C205</f>
        <v>LBTB3</v>
      </c>
      <c r="C201" s="57" t="s">
        <v>798</v>
      </c>
      <c r="D201" s="58">
        <f>Invoice!B205</f>
        <v>6</v>
      </c>
      <c r="E201" s="59">
        <f>'Shipping Invoice'!J205*$N$1</f>
        <v>0.99</v>
      </c>
      <c r="F201" s="59">
        <f t="shared" si="9"/>
        <v>5.9399999999999995</v>
      </c>
      <c r="G201" s="60">
        <f t="shared" si="7"/>
        <v>21.1662</v>
      </c>
      <c r="H201" s="63">
        <f t="shared" si="8"/>
        <v>126.99719999999999</v>
      </c>
    </row>
    <row r="202" spans="1:8" s="62" customFormat="1" ht="24">
      <c r="A202" s="56" t="str">
        <f>IF((LEN('Copy paste to Here'!G206))&gt;5,((CONCATENATE('Copy paste to Here'!G206," &amp; ",'Copy paste to Here'!D206,"  &amp;  ",'Copy paste to Here'!E206))),"Empty Cell")</f>
        <v>Premium PVD plated surgical steel labret, 16g (1.2mm) with a 3mm ball &amp; Length: 12mm  &amp;  Color: Gold</v>
      </c>
      <c r="B202" s="57" t="str">
        <f>'Copy paste to Here'!C206</f>
        <v>LBTB3</v>
      </c>
      <c r="C202" s="57" t="s">
        <v>798</v>
      </c>
      <c r="D202" s="58">
        <f>Invoice!B206</f>
        <v>4</v>
      </c>
      <c r="E202" s="59">
        <f>'Shipping Invoice'!J206*$N$1</f>
        <v>0.99</v>
      </c>
      <c r="F202" s="59">
        <f t="shared" si="9"/>
        <v>3.96</v>
      </c>
      <c r="G202" s="60">
        <f t="shared" si="7"/>
        <v>21.1662</v>
      </c>
      <c r="H202" s="63">
        <f t="shared" si="8"/>
        <v>84.6648</v>
      </c>
    </row>
    <row r="203" spans="1:8" s="62" customFormat="1" ht="48">
      <c r="A203" s="56" t="str">
        <f>IF((LEN('Copy paste to Here'!G207))&gt;5,((CONCATENATE('Copy paste to Here'!G207," &amp; ",'Copy paste to Here'!D207,"  &amp;  ",'Copy paste to Here'!E207))),"Empty Cell")</f>
        <v>Surgical steel belly banana, 14g (1.6mm) with an 8mm bezel set lower jewel ball and two dangling 5 &amp; 6mm ferido glued multi crystals balls with resin cover - length 3/8'' (10mm) &amp; Length: 10mm  &amp;  Crystal Color: AB</v>
      </c>
      <c r="B203" s="57" t="str">
        <f>'Copy paste to Here'!C207</f>
        <v>MCD628</v>
      </c>
      <c r="C203" s="57" t="s">
        <v>801</v>
      </c>
      <c r="D203" s="58">
        <f>Invoice!B207</f>
        <v>1</v>
      </c>
      <c r="E203" s="59">
        <f>'Shipping Invoice'!J207*$N$1</f>
        <v>8.26</v>
      </c>
      <c r="F203" s="59">
        <f t="shared" si="9"/>
        <v>8.26</v>
      </c>
      <c r="G203" s="60">
        <f t="shared" si="7"/>
        <v>176.59879999999998</v>
      </c>
      <c r="H203" s="63">
        <f t="shared" si="8"/>
        <v>176.59879999999998</v>
      </c>
    </row>
    <row r="204" spans="1:8" s="62" customFormat="1" ht="48">
      <c r="A204" s="56" t="str">
        <f>IF((LEN('Copy paste to Here'!G208))&gt;5,((CONCATENATE('Copy paste to Here'!G208," &amp; ",'Copy paste to Here'!D208,"  &amp;  ",'Copy paste to Here'!E208))),"Empty Cell")</f>
        <v>Surgical steel belly banana, 14g (1.6mm) with an 8mm bezel set lower jewel ball and two dangling 5 &amp; 6mm ferido glued multi crystals balls with resin cover - length 3/8'' (10mm) &amp; Length: 10mm  &amp;  Crystal Color: Rose</v>
      </c>
      <c r="B204" s="57" t="str">
        <f>'Copy paste to Here'!C208</f>
        <v>MCD628</v>
      </c>
      <c r="C204" s="57" t="s">
        <v>801</v>
      </c>
      <c r="D204" s="58">
        <f>Invoice!B208</f>
        <v>1</v>
      </c>
      <c r="E204" s="59">
        <f>'Shipping Invoice'!J208*$N$1</f>
        <v>8.26</v>
      </c>
      <c r="F204" s="59">
        <f t="shared" si="9"/>
        <v>8.26</v>
      </c>
      <c r="G204" s="60">
        <f t="shared" si="7"/>
        <v>176.59879999999998</v>
      </c>
      <c r="H204" s="63">
        <f t="shared" si="8"/>
        <v>176.59879999999998</v>
      </c>
    </row>
    <row r="205" spans="1:8" s="62" customFormat="1" ht="48">
      <c r="A205" s="56" t="str">
        <f>IF((LEN('Copy paste to Here'!G209))&gt;5,((CONCATENATE('Copy paste to Here'!G209," &amp; ",'Copy paste to Here'!D209,"  &amp;  ",'Copy paste to Here'!E209))),"Empty Cell")</f>
        <v>Surgical steel belly banana, 14g (1.6mm) with an 8mm bezel set lower jewel ball and two dangling 5 &amp; 6mm ferido glued multi crystals balls with resin cover - length 3/8'' (10mm) &amp; Length: 10mm  &amp;  Crystal Color: Light Sapphire</v>
      </c>
      <c r="B205" s="57" t="str">
        <f>'Copy paste to Here'!C209</f>
        <v>MCD628</v>
      </c>
      <c r="C205" s="57" t="s">
        <v>801</v>
      </c>
      <c r="D205" s="58">
        <f>Invoice!B209</f>
        <v>1</v>
      </c>
      <c r="E205" s="59">
        <f>'Shipping Invoice'!J209*$N$1</f>
        <v>8.26</v>
      </c>
      <c r="F205" s="59">
        <f t="shared" si="9"/>
        <v>8.26</v>
      </c>
      <c r="G205" s="60">
        <f t="shared" si="7"/>
        <v>176.59879999999998</v>
      </c>
      <c r="H205" s="63">
        <f t="shared" si="8"/>
        <v>176.59879999999998</v>
      </c>
    </row>
    <row r="206" spans="1:8" s="62" customFormat="1" ht="48">
      <c r="A206" s="56" t="str">
        <f>IF((LEN('Copy paste to Here'!G210))&gt;5,((CONCATENATE('Copy paste to Here'!G210," &amp; ",'Copy paste to Here'!D210,"  &amp;  ",'Copy paste to Here'!E210))),"Empty Cell")</f>
        <v>Surgical steel belly banana, 14g (1.6mm) with an 8mm bezel set lower jewel ball and two dangling 5 &amp; 6mm ferido glued multi crystals balls with resin cover - length 3/8'' (10mm) &amp; Length: 10mm  &amp;  Crystal Color: Blue Zircon</v>
      </c>
      <c r="B206" s="57" t="str">
        <f>'Copy paste to Here'!C210</f>
        <v>MCD628</v>
      </c>
      <c r="C206" s="57" t="s">
        <v>801</v>
      </c>
      <c r="D206" s="58">
        <f>Invoice!B210</f>
        <v>1</v>
      </c>
      <c r="E206" s="59">
        <f>'Shipping Invoice'!J210*$N$1</f>
        <v>8.26</v>
      </c>
      <c r="F206" s="59">
        <f t="shared" si="9"/>
        <v>8.26</v>
      </c>
      <c r="G206" s="60">
        <f t="shared" si="7"/>
        <v>176.59879999999998</v>
      </c>
      <c r="H206" s="63">
        <f t="shared" si="8"/>
        <v>176.59879999999998</v>
      </c>
    </row>
    <row r="207" spans="1:8" s="62" customFormat="1" ht="48">
      <c r="A207" s="56" t="str">
        <f>IF((LEN('Copy paste to Here'!G211))&gt;5,((CONCATENATE('Copy paste to Here'!G211," &amp; ",'Copy paste to Here'!D211,"  &amp;  ",'Copy paste to Here'!E211))),"Empty Cell")</f>
        <v>Surgical steel belly banana, 14g (1.6mm) with an 8mm bezel set lower jewel ball and two dangling 5 &amp; 6mm ferido glued multi crystals balls with resin cover - length 3/8'' (10mm) &amp; Length: 10mm  &amp;  Crystal Color: Light Amethyst</v>
      </c>
      <c r="B207" s="57" t="str">
        <f>'Copy paste to Here'!C211</f>
        <v>MCD628</v>
      </c>
      <c r="C207" s="57" t="s">
        <v>801</v>
      </c>
      <c r="D207" s="58">
        <f>Invoice!B211</f>
        <v>1</v>
      </c>
      <c r="E207" s="59">
        <f>'Shipping Invoice'!J211*$N$1</f>
        <v>8.26</v>
      </c>
      <c r="F207" s="59">
        <f t="shared" si="9"/>
        <v>8.26</v>
      </c>
      <c r="G207" s="60">
        <f t="shared" si="7"/>
        <v>176.59879999999998</v>
      </c>
      <c r="H207" s="63">
        <f t="shared" si="8"/>
        <v>176.59879999999998</v>
      </c>
    </row>
    <row r="208" spans="1:8" s="62" customFormat="1" ht="48">
      <c r="A208" s="56" t="str">
        <f>IF((LEN('Copy paste to Here'!G212))&gt;5,((CONCATENATE('Copy paste to Here'!G212," &amp; ",'Copy paste to Here'!D212,"  &amp;  ",'Copy paste to Here'!E212))),"Empty Cell")</f>
        <v>Surgical steel belly banana, 14g (1.6mm) with an 8mm bezel set lower jewel ball and two dangling 5 &amp; 6mm ferido glued multi crystals balls with resin cover - length 3/8'' (10mm) &amp; Length: 10mm  &amp;  Crystal Color: Amethyst</v>
      </c>
      <c r="B208" s="57" t="str">
        <f>'Copy paste to Here'!C212</f>
        <v>MCD628</v>
      </c>
      <c r="C208" s="57" t="s">
        <v>801</v>
      </c>
      <c r="D208" s="58">
        <f>Invoice!B212</f>
        <v>1</v>
      </c>
      <c r="E208" s="59">
        <f>'Shipping Invoice'!J212*$N$1</f>
        <v>8.26</v>
      </c>
      <c r="F208" s="59">
        <f t="shared" si="9"/>
        <v>8.26</v>
      </c>
      <c r="G208" s="60">
        <f t="shared" si="7"/>
        <v>176.59879999999998</v>
      </c>
      <c r="H208" s="63">
        <f t="shared" si="8"/>
        <v>176.59879999999998</v>
      </c>
    </row>
    <row r="209" spans="1:8" s="62" customFormat="1" ht="36">
      <c r="A209" s="56" t="str">
        <f>IF((LEN('Copy paste to Here'!G213))&gt;5,((CONCATENATE('Copy paste to Here'!G213," &amp; ",'Copy paste to Here'!D213,"  &amp;  ",'Copy paste to Here'!E213))),"Empty Cell")</f>
        <v>Surgical steel belly banana, 14g (1.6mm) with a lower 8mm bezel set jewel ball and a dangling crystal studded octopus - length 3/8'' (10mm) &amp; Length: 10mm  &amp;  Crystal Color: Clear</v>
      </c>
      <c r="B209" s="57" t="str">
        <f>'Copy paste to Here'!C213</f>
        <v>MCD681</v>
      </c>
      <c r="C209" s="57" t="s">
        <v>802</v>
      </c>
      <c r="D209" s="58">
        <f>Invoice!B213</f>
        <v>1</v>
      </c>
      <c r="E209" s="59">
        <f>'Shipping Invoice'!J213*$N$1</f>
        <v>2.63</v>
      </c>
      <c r="F209" s="59">
        <f t="shared" si="9"/>
        <v>2.63</v>
      </c>
      <c r="G209" s="60">
        <f t="shared" si="7"/>
        <v>56.229399999999998</v>
      </c>
      <c r="H209" s="63">
        <f t="shared" si="8"/>
        <v>56.229399999999998</v>
      </c>
    </row>
    <row r="210" spans="1:8" s="62" customFormat="1" ht="36">
      <c r="A210" s="56" t="str">
        <f>IF((LEN('Copy paste to Here'!G214))&gt;5,((CONCATENATE('Copy paste to Here'!G214," &amp; ",'Copy paste to Here'!D214,"  &amp;  ",'Copy paste to Here'!E214))),"Empty Cell")</f>
        <v>Surgical steel belly banana, 14g (1.6mm) with a lower 8mm bezel set jewel ball and a dangling crystal studded octopus - length 3/8'' (10mm) &amp; Length: 10mm  &amp;  Crystal Color: AB</v>
      </c>
      <c r="B210" s="57" t="str">
        <f>'Copy paste to Here'!C214</f>
        <v>MCD681</v>
      </c>
      <c r="C210" s="57" t="s">
        <v>802</v>
      </c>
      <c r="D210" s="58">
        <f>Invoice!B214</f>
        <v>1</v>
      </c>
      <c r="E210" s="59">
        <f>'Shipping Invoice'!J214*$N$1</f>
        <v>2.63</v>
      </c>
      <c r="F210" s="59">
        <f t="shared" si="9"/>
        <v>2.63</v>
      </c>
      <c r="G210" s="60">
        <f t="shared" si="7"/>
        <v>56.229399999999998</v>
      </c>
      <c r="H210" s="63">
        <f t="shared" si="8"/>
        <v>56.229399999999998</v>
      </c>
    </row>
    <row r="211" spans="1:8" s="62" customFormat="1" ht="36">
      <c r="A211" s="56" t="str">
        <f>IF((LEN('Copy paste to Here'!G215))&gt;5,((CONCATENATE('Copy paste to Here'!G215," &amp; ",'Copy paste to Here'!D215,"  &amp;  ",'Copy paste to Here'!E215))),"Empty Cell")</f>
        <v>Surgical steel belly banana, 14g (1.6mm) with a lower 8mm bezel set jewel ball and a dangling crystal studded octopus - length 3/8'' (10mm) &amp; Length: 10mm  &amp;  Crystal Color: Blue Zircon</v>
      </c>
      <c r="B211" s="57" t="str">
        <f>'Copy paste to Here'!C215</f>
        <v>MCD681</v>
      </c>
      <c r="C211" s="57" t="s">
        <v>802</v>
      </c>
      <c r="D211" s="58">
        <f>Invoice!B215</f>
        <v>1</v>
      </c>
      <c r="E211" s="59">
        <f>'Shipping Invoice'!J215*$N$1</f>
        <v>2.63</v>
      </c>
      <c r="F211" s="59">
        <f t="shared" ref="F211:F274" si="10">D211*E211</f>
        <v>2.63</v>
      </c>
      <c r="G211" s="60">
        <f t="shared" ref="G211:G274" si="11">E211*$E$14</f>
        <v>56.229399999999998</v>
      </c>
      <c r="H211" s="63">
        <f t="shared" ref="H211:H274" si="12">D211*G211</f>
        <v>56.229399999999998</v>
      </c>
    </row>
    <row r="212" spans="1:8" s="62" customFormat="1" ht="36">
      <c r="A212" s="56" t="str">
        <f>IF((LEN('Copy paste to Here'!G216))&gt;5,((CONCATENATE('Copy paste to Here'!G216," &amp; ",'Copy paste to Here'!D216,"  &amp;  ",'Copy paste to Here'!E216))),"Empty Cell")</f>
        <v>Surgical steel belly banana, 14g (1.6mm) with a lower 8mm bezel set jewel ball and a dangling crystal studded octopus - length 3/8'' (10mm) &amp; Length: 10mm  &amp;  Crystal Color: Light Amethyst</v>
      </c>
      <c r="B212" s="57" t="str">
        <f>'Copy paste to Here'!C216</f>
        <v>MCD681</v>
      </c>
      <c r="C212" s="57" t="s">
        <v>802</v>
      </c>
      <c r="D212" s="58">
        <f>Invoice!B216</f>
        <v>1</v>
      </c>
      <c r="E212" s="59">
        <f>'Shipping Invoice'!J216*$N$1</f>
        <v>2.63</v>
      </c>
      <c r="F212" s="59">
        <f t="shared" si="10"/>
        <v>2.63</v>
      </c>
      <c r="G212" s="60">
        <f t="shared" si="11"/>
        <v>56.229399999999998</v>
      </c>
      <c r="H212" s="63">
        <f t="shared" si="12"/>
        <v>56.229399999999998</v>
      </c>
    </row>
    <row r="213" spans="1:8" s="62" customFormat="1" ht="36">
      <c r="A213" s="56" t="str">
        <f>IF((LEN('Copy paste to Here'!G217))&gt;5,((CONCATENATE('Copy paste to Here'!G217," &amp; ",'Copy paste to Here'!D217,"  &amp;  ",'Copy paste to Here'!E217))),"Empty Cell")</f>
        <v>Surgical steel belly banana, 14g (1.6mm) with a lower 8mm bezel set jewel ball and a dangling crystal studded octopus - length 3/8'' (10mm) &amp; Length: 10mm  &amp;  Crystal Color: Fuchsia</v>
      </c>
      <c r="B213" s="57" t="str">
        <f>'Copy paste to Here'!C217</f>
        <v>MCD681</v>
      </c>
      <c r="C213" s="57" t="s">
        <v>802</v>
      </c>
      <c r="D213" s="58">
        <f>Invoice!B217</f>
        <v>1</v>
      </c>
      <c r="E213" s="59">
        <f>'Shipping Invoice'!J217*$N$1</f>
        <v>2.63</v>
      </c>
      <c r="F213" s="59">
        <f t="shared" si="10"/>
        <v>2.63</v>
      </c>
      <c r="G213" s="60">
        <f t="shared" si="11"/>
        <v>56.229399999999998</v>
      </c>
      <c r="H213" s="63">
        <f t="shared" si="12"/>
        <v>56.229399999999998</v>
      </c>
    </row>
    <row r="214" spans="1:8" s="62" customFormat="1" ht="36">
      <c r="A214" s="56" t="str">
        <f>IF((LEN('Copy paste to Here'!G218))&gt;5,((CONCATENATE('Copy paste to Here'!G218," &amp; ",'Copy paste to Here'!D218,"  &amp;  ",'Copy paste to Here'!E218))),"Empty Cell")</f>
        <v>Surgical steel belly banana, 14g (1.6mm) with a lower 8mm bezel set jewel ball and a dangling crystal studded octopus - length 3/8'' (10mm) &amp; Length: 10mm  &amp;  Crystal Color: Light Siam</v>
      </c>
      <c r="B214" s="57" t="str">
        <f>'Copy paste to Here'!C218</f>
        <v>MCD681</v>
      </c>
      <c r="C214" s="57" t="s">
        <v>802</v>
      </c>
      <c r="D214" s="58">
        <f>Invoice!B218</f>
        <v>1</v>
      </c>
      <c r="E214" s="59">
        <f>'Shipping Invoice'!J218*$N$1</f>
        <v>2.63</v>
      </c>
      <c r="F214" s="59">
        <f t="shared" si="10"/>
        <v>2.63</v>
      </c>
      <c r="G214" s="60">
        <f t="shared" si="11"/>
        <v>56.229399999999998</v>
      </c>
      <c r="H214" s="63">
        <f t="shared" si="12"/>
        <v>56.229399999999998</v>
      </c>
    </row>
    <row r="215" spans="1:8" s="62" customFormat="1" ht="36">
      <c r="A215" s="56" t="str">
        <f>IF((LEN('Copy paste to Here'!G219))&gt;5,((CONCATENATE('Copy paste to Here'!G219," &amp; ",'Copy paste to Here'!D219,"  &amp;  ",'Copy paste to Here'!E219))),"Empty Cell")</f>
        <v xml:space="preserve">316L steel belly banana, 14g (1.6mm) with a 7mm prong set CZ stone and a dangling long drop shaped SwarovskiⓇ crystal &amp; Length: 10mm  &amp;  </v>
      </c>
      <c r="B215" s="57" t="str">
        <f>'Copy paste to Here'!C219</f>
        <v>MCD713</v>
      </c>
      <c r="C215" s="57" t="s">
        <v>803</v>
      </c>
      <c r="D215" s="58">
        <f>Invoice!B219</f>
        <v>2</v>
      </c>
      <c r="E215" s="59">
        <f>'Shipping Invoice'!J219*$N$1</f>
        <v>5.17</v>
      </c>
      <c r="F215" s="59">
        <f t="shared" si="10"/>
        <v>10.34</v>
      </c>
      <c r="G215" s="60">
        <f t="shared" si="11"/>
        <v>110.5346</v>
      </c>
      <c r="H215" s="63">
        <f t="shared" si="12"/>
        <v>221.0692</v>
      </c>
    </row>
    <row r="216" spans="1:8" s="62" customFormat="1" ht="36">
      <c r="A216" s="56" t="str">
        <f>IF((LEN('Copy paste to Here'!G220))&gt;5,((CONCATENATE('Copy paste to Here'!G220," &amp; ",'Copy paste to Here'!D220,"  &amp;  ",'Copy paste to Here'!E220))),"Empty Cell")</f>
        <v>316L steel belly banana, 14g (1.6mm) with a lower 8mm bezel set jewel ball and a dangling snake with crystals &amp; Length: 10mm  &amp;  Crystal Color: Clear</v>
      </c>
      <c r="B216" s="57" t="str">
        <f>'Copy paste to Here'!C220</f>
        <v>MCD724</v>
      </c>
      <c r="C216" s="57" t="s">
        <v>805</v>
      </c>
      <c r="D216" s="58">
        <f>Invoice!B220</f>
        <v>1</v>
      </c>
      <c r="E216" s="59">
        <f>'Shipping Invoice'!J220*$N$1</f>
        <v>3.83</v>
      </c>
      <c r="F216" s="59">
        <f t="shared" si="10"/>
        <v>3.83</v>
      </c>
      <c r="G216" s="60">
        <f t="shared" si="11"/>
        <v>81.885400000000004</v>
      </c>
      <c r="H216" s="63">
        <f t="shared" si="12"/>
        <v>81.885400000000004</v>
      </c>
    </row>
    <row r="217" spans="1:8" s="62" customFormat="1" ht="36">
      <c r="A217" s="56" t="str">
        <f>IF((LEN('Copy paste to Here'!G221))&gt;5,((CONCATENATE('Copy paste to Here'!G221," &amp; ",'Copy paste to Here'!D221,"  &amp;  ",'Copy paste to Here'!E221))),"Empty Cell")</f>
        <v>316L steel belly banana, 14g (1.6mm) with a lower 8mm bezel set jewel ball and a dangling snake with crystals &amp; Length: 10mm  &amp;  Crystal Color: AB</v>
      </c>
      <c r="B217" s="57" t="str">
        <f>'Copy paste to Here'!C221</f>
        <v>MCD724</v>
      </c>
      <c r="C217" s="57" t="s">
        <v>805</v>
      </c>
      <c r="D217" s="58">
        <f>Invoice!B221</f>
        <v>1</v>
      </c>
      <c r="E217" s="59">
        <f>'Shipping Invoice'!J221*$N$1</f>
        <v>3.83</v>
      </c>
      <c r="F217" s="59">
        <f t="shared" si="10"/>
        <v>3.83</v>
      </c>
      <c r="G217" s="60">
        <f t="shared" si="11"/>
        <v>81.885400000000004</v>
      </c>
      <c r="H217" s="63">
        <f t="shared" si="12"/>
        <v>81.885400000000004</v>
      </c>
    </row>
    <row r="218" spans="1:8" s="62" customFormat="1" ht="36">
      <c r="A218" s="56" t="str">
        <f>IF((LEN('Copy paste to Here'!G222))&gt;5,((CONCATENATE('Copy paste to Here'!G222," &amp; ",'Copy paste to Here'!D222,"  &amp;  ",'Copy paste to Here'!E222))),"Empty Cell")</f>
        <v>316L steel belly banana, 14g (1.6mm) with a lower 8mm bezel set jewel ball and a dangling snake with crystals &amp; Length: 10mm  &amp;  Crystal Color: Rose</v>
      </c>
      <c r="B218" s="57" t="str">
        <f>'Copy paste to Here'!C222</f>
        <v>MCD724</v>
      </c>
      <c r="C218" s="57" t="s">
        <v>805</v>
      </c>
      <c r="D218" s="58">
        <f>Invoice!B222</f>
        <v>1</v>
      </c>
      <c r="E218" s="59">
        <f>'Shipping Invoice'!J222*$N$1</f>
        <v>3.83</v>
      </c>
      <c r="F218" s="59">
        <f t="shared" si="10"/>
        <v>3.83</v>
      </c>
      <c r="G218" s="60">
        <f t="shared" si="11"/>
        <v>81.885400000000004</v>
      </c>
      <c r="H218" s="63">
        <f t="shared" si="12"/>
        <v>81.885400000000004</v>
      </c>
    </row>
    <row r="219" spans="1:8" s="62" customFormat="1" ht="36">
      <c r="A219" s="56" t="str">
        <f>IF((LEN('Copy paste to Here'!G223))&gt;5,((CONCATENATE('Copy paste to Here'!G223," &amp; ",'Copy paste to Here'!D223,"  &amp;  ",'Copy paste to Here'!E223))),"Empty Cell")</f>
        <v>316L steel belly banana, 14g (1.6mm) with a lower 8mm bezel set jewel ball and a dangling snake with crystals &amp; Length: 10mm  &amp;  Crystal Color: Light Sapphire</v>
      </c>
      <c r="B219" s="57" t="str">
        <f>'Copy paste to Here'!C223</f>
        <v>MCD724</v>
      </c>
      <c r="C219" s="57" t="s">
        <v>805</v>
      </c>
      <c r="D219" s="58">
        <f>Invoice!B223</f>
        <v>1</v>
      </c>
      <c r="E219" s="59">
        <f>'Shipping Invoice'!J223*$N$1</f>
        <v>3.83</v>
      </c>
      <c r="F219" s="59">
        <f t="shared" si="10"/>
        <v>3.83</v>
      </c>
      <c r="G219" s="60">
        <f t="shared" si="11"/>
        <v>81.885400000000004</v>
      </c>
      <c r="H219" s="63">
        <f t="shared" si="12"/>
        <v>81.885400000000004</v>
      </c>
    </row>
    <row r="220" spans="1:8" s="62" customFormat="1" ht="36">
      <c r="A220" s="56" t="str">
        <f>IF((LEN('Copy paste to Here'!G224))&gt;5,((CONCATENATE('Copy paste to Here'!G224," &amp; ",'Copy paste to Here'!D224,"  &amp;  ",'Copy paste to Here'!E224))),"Empty Cell")</f>
        <v>316L steel belly banana, 14g (1.6mm) with a lower 8mm bezel set jewel ball and a dangling snake with crystals &amp; Length: 10mm  &amp;  Crystal Color: Blue Zircon</v>
      </c>
      <c r="B220" s="57" t="str">
        <f>'Copy paste to Here'!C224</f>
        <v>MCD724</v>
      </c>
      <c r="C220" s="57" t="s">
        <v>805</v>
      </c>
      <c r="D220" s="58">
        <f>Invoice!B224</f>
        <v>1</v>
      </c>
      <c r="E220" s="59">
        <f>'Shipping Invoice'!J224*$N$1</f>
        <v>3.83</v>
      </c>
      <c r="F220" s="59">
        <f t="shared" si="10"/>
        <v>3.83</v>
      </c>
      <c r="G220" s="60">
        <f t="shared" si="11"/>
        <v>81.885400000000004</v>
      </c>
      <c r="H220" s="63">
        <f t="shared" si="12"/>
        <v>81.885400000000004</v>
      </c>
    </row>
    <row r="221" spans="1:8" s="62" customFormat="1" ht="36">
      <c r="A221" s="56" t="str">
        <f>IF((LEN('Copy paste to Here'!G225))&gt;5,((CONCATENATE('Copy paste to Here'!G225," &amp; ",'Copy paste to Here'!D225,"  &amp;  ",'Copy paste to Here'!E225))),"Empty Cell")</f>
        <v>316L steel belly banana, 14g (1.6mm) with a lower 8mm bezel set jewel ball and a dangling snake with crystals &amp; Length: 10mm  &amp;  Crystal Color: Light Amethyst</v>
      </c>
      <c r="B221" s="57" t="str">
        <f>'Copy paste to Here'!C225</f>
        <v>MCD724</v>
      </c>
      <c r="C221" s="57" t="s">
        <v>805</v>
      </c>
      <c r="D221" s="58">
        <f>Invoice!B225</f>
        <v>1</v>
      </c>
      <c r="E221" s="59">
        <f>'Shipping Invoice'!J225*$N$1</f>
        <v>3.83</v>
      </c>
      <c r="F221" s="59">
        <f t="shared" si="10"/>
        <v>3.83</v>
      </c>
      <c r="G221" s="60">
        <f t="shared" si="11"/>
        <v>81.885400000000004</v>
      </c>
      <c r="H221" s="63">
        <f t="shared" si="12"/>
        <v>81.885400000000004</v>
      </c>
    </row>
    <row r="222" spans="1:8" s="62" customFormat="1" ht="24">
      <c r="A222" s="56" t="str">
        <f>IF((LEN('Copy paste to Here'!G226))&gt;5,((CONCATENATE('Copy paste to Here'!G226," &amp; ",'Copy paste to Here'!D226,"  &amp;  ",'Copy paste to Here'!E226))),"Empty Cell")</f>
        <v xml:space="preserve">Surgical steel belly banana, 14g (1.6mm) with a lower casted skull &amp; Length: 10mm  &amp;  </v>
      </c>
      <c r="B222" s="57" t="str">
        <f>'Copy paste to Here'!C226</f>
        <v>MCD753</v>
      </c>
      <c r="C222" s="57" t="s">
        <v>807</v>
      </c>
      <c r="D222" s="58">
        <f>Invoice!B226</f>
        <v>2</v>
      </c>
      <c r="E222" s="59">
        <f>'Shipping Invoice'!J226*$N$1</f>
        <v>3.25</v>
      </c>
      <c r="F222" s="59">
        <f t="shared" si="10"/>
        <v>6.5</v>
      </c>
      <c r="G222" s="60">
        <f t="shared" si="11"/>
        <v>69.484999999999999</v>
      </c>
      <c r="H222" s="63">
        <f t="shared" si="12"/>
        <v>138.97</v>
      </c>
    </row>
    <row r="223" spans="1:8" s="62" customFormat="1" ht="48">
      <c r="A223" s="56" t="str">
        <f>IF((LEN('Copy paste to Here'!G227))&gt;5,((CONCATENATE('Copy paste to Here'!G227," &amp; ",'Copy paste to Here'!D227,"  &amp;  ",'Copy paste to Here'!E227))),"Empty Cell")</f>
        <v>Surgical steel belly banana, 14g (1.6mm) with a lower 8mm bezel set jewel ball and a dangling crystal studded mushroom (dangling part is made from silver plated brass) &amp; Length: 8mm  &amp;  Crystal Color: AB</v>
      </c>
      <c r="B223" s="57" t="str">
        <f>'Copy paste to Here'!C227</f>
        <v>MCD764</v>
      </c>
      <c r="C223" s="57" t="s">
        <v>809</v>
      </c>
      <c r="D223" s="58">
        <f>Invoice!B227</f>
        <v>1</v>
      </c>
      <c r="E223" s="59">
        <f>'Shipping Invoice'!J227*$N$1</f>
        <v>6.87</v>
      </c>
      <c r="F223" s="59">
        <f t="shared" si="10"/>
        <v>6.87</v>
      </c>
      <c r="G223" s="60">
        <f t="shared" si="11"/>
        <v>146.88059999999999</v>
      </c>
      <c r="H223" s="63">
        <f t="shared" si="12"/>
        <v>146.88059999999999</v>
      </c>
    </row>
    <row r="224" spans="1:8" s="62" customFormat="1" ht="48">
      <c r="A224" s="56" t="str">
        <f>IF((LEN('Copy paste to Here'!G228))&gt;5,((CONCATENATE('Copy paste to Here'!G228," &amp; ",'Copy paste to Here'!D228,"  &amp;  ",'Copy paste to Here'!E228))),"Empty Cell")</f>
        <v>Surgical steel belly banana, 14g (1.6mm) with a lower 8mm bezel set jewel ball and a dangling crystal studded mushroom (dangling part is made from silver plated brass) &amp; Length: 8mm  &amp;  Crystal Color: Light Sapphire</v>
      </c>
      <c r="B224" s="57" t="str">
        <f>'Copy paste to Here'!C228</f>
        <v>MCD764</v>
      </c>
      <c r="C224" s="57" t="s">
        <v>809</v>
      </c>
      <c r="D224" s="58">
        <f>Invoice!B228</f>
        <v>1</v>
      </c>
      <c r="E224" s="59">
        <f>'Shipping Invoice'!J228*$N$1</f>
        <v>6.87</v>
      </c>
      <c r="F224" s="59">
        <f t="shared" si="10"/>
        <v>6.87</v>
      </c>
      <c r="G224" s="60">
        <f t="shared" si="11"/>
        <v>146.88059999999999</v>
      </c>
      <c r="H224" s="63">
        <f t="shared" si="12"/>
        <v>146.88059999999999</v>
      </c>
    </row>
    <row r="225" spans="1:8" s="62" customFormat="1" ht="48">
      <c r="A225" s="56" t="str">
        <f>IF((LEN('Copy paste to Here'!G229))&gt;5,((CONCATENATE('Copy paste to Here'!G229," &amp; ",'Copy paste to Here'!D229,"  &amp;  ",'Copy paste to Here'!E229))),"Empty Cell")</f>
        <v>Surgical steel belly banana, 14g (1.6mm) with a lower 8mm bezel set jewel ball and a dangling crystal studded mushroom (dangling part is made from silver plated brass) &amp; Length: 8mm  &amp;  Crystal Color: Blue Zircon</v>
      </c>
      <c r="B225" s="57" t="str">
        <f>'Copy paste to Here'!C229</f>
        <v>MCD764</v>
      </c>
      <c r="C225" s="57" t="s">
        <v>809</v>
      </c>
      <c r="D225" s="58">
        <f>Invoice!B229</f>
        <v>1</v>
      </c>
      <c r="E225" s="59">
        <f>'Shipping Invoice'!J229*$N$1</f>
        <v>6.87</v>
      </c>
      <c r="F225" s="59">
        <f t="shared" si="10"/>
        <v>6.87</v>
      </c>
      <c r="G225" s="60">
        <f t="shared" si="11"/>
        <v>146.88059999999999</v>
      </c>
      <c r="H225" s="63">
        <f t="shared" si="12"/>
        <v>146.88059999999999</v>
      </c>
    </row>
    <row r="226" spans="1:8" s="62" customFormat="1" ht="48">
      <c r="A226" s="56" t="str">
        <f>IF((LEN('Copy paste to Here'!G230))&gt;5,((CONCATENATE('Copy paste to Here'!G230," &amp; ",'Copy paste to Here'!D230,"  &amp;  ",'Copy paste to Here'!E230))),"Empty Cell")</f>
        <v>Surgical steel belly banana, 14g (1.6mm) with a lower 8mm bezel set jewel ball and a dangling crystal studded mushroom (dangling part is made from silver plated brass) &amp; Length: 8mm  &amp;  Crystal Color: Light Amethyst</v>
      </c>
      <c r="B226" s="57" t="str">
        <f>'Copy paste to Here'!C230</f>
        <v>MCD764</v>
      </c>
      <c r="C226" s="57" t="s">
        <v>809</v>
      </c>
      <c r="D226" s="58">
        <f>Invoice!B230</f>
        <v>1</v>
      </c>
      <c r="E226" s="59">
        <f>'Shipping Invoice'!J230*$N$1</f>
        <v>6.87</v>
      </c>
      <c r="F226" s="59">
        <f t="shared" si="10"/>
        <v>6.87</v>
      </c>
      <c r="G226" s="60">
        <f t="shared" si="11"/>
        <v>146.88059999999999</v>
      </c>
      <c r="H226" s="63">
        <f t="shared" si="12"/>
        <v>146.88059999999999</v>
      </c>
    </row>
    <row r="227" spans="1:8" s="62" customFormat="1" ht="36">
      <c r="A227" s="56" t="str">
        <f>IF((LEN('Copy paste to Here'!G231))&gt;5,((CONCATENATE('Copy paste to Here'!G231," &amp; ",'Copy paste to Here'!D231,"  &amp;  ",'Copy paste to Here'!E231))),"Empty Cell")</f>
        <v>316L steel belly banana, 14g (1.6mm) with a 7mm round prong set CZ stone and a dangling vine design with prong set CZ stones &amp; Length: 10mm  &amp;  Cz Color: Rose</v>
      </c>
      <c r="B227" s="57" t="str">
        <f>'Copy paste to Here'!C231</f>
        <v>MCDZ359</v>
      </c>
      <c r="C227" s="57" t="s">
        <v>811</v>
      </c>
      <c r="D227" s="58">
        <f>Invoice!B231</f>
        <v>1</v>
      </c>
      <c r="E227" s="59">
        <f>'Shipping Invoice'!J231*$N$1</f>
        <v>6.82</v>
      </c>
      <c r="F227" s="59">
        <f t="shared" si="10"/>
        <v>6.82</v>
      </c>
      <c r="G227" s="60">
        <f t="shared" si="11"/>
        <v>145.8116</v>
      </c>
      <c r="H227" s="63">
        <f t="shared" si="12"/>
        <v>145.8116</v>
      </c>
    </row>
    <row r="228" spans="1:8" s="62" customFormat="1" ht="48">
      <c r="A228" s="56" t="str">
        <f>IF((LEN('Copy paste to Here'!G232))&gt;5,((CONCATENATE('Copy paste to Here'!G232," &amp; ",'Copy paste to Here'!D232,"  &amp;  ",'Copy paste to Here'!E232))),"Empty Cell")</f>
        <v>Surgical steel belly banana, 14g (1.6mm) with a 7mm round prong set CZ stone and a modern dangling with a single CZ stone (dangling is made from silver plated brass) &amp; Length: 10mm  &amp;  Cz Color: Clear</v>
      </c>
      <c r="B228" s="57" t="str">
        <f>'Copy paste to Here'!C232</f>
        <v>MCDZ730</v>
      </c>
      <c r="C228" s="57" t="s">
        <v>813</v>
      </c>
      <c r="D228" s="58">
        <f>Invoice!B232</f>
        <v>2</v>
      </c>
      <c r="E228" s="59">
        <f>'Shipping Invoice'!J232*$N$1</f>
        <v>4.5999999999999996</v>
      </c>
      <c r="F228" s="59">
        <f t="shared" si="10"/>
        <v>9.1999999999999993</v>
      </c>
      <c r="G228" s="60">
        <f t="shared" si="11"/>
        <v>98.347999999999985</v>
      </c>
      <c r="H228" s="63">
        <f t="shared" si="12"/>
        <v>196.69599999999997</v>
      </c>
    </row>
    <row r="229" spans="1:8" s="62" customFormat="1" ht="48">
      <c r="A229" s="56" t="str">
        <f>IF((LEN('Copy paste to Here'!G233))&gt;5,((CONCATENATE('Copy paste to Here'!G233," &amp; ",'Copy paste to Here'!D233,"  &amp;  ",'Copy paste to Here'!E233))),"Empty Cell")</f>
        <v>Surgical steel belly banana, 14g (1.6mm) with a 7mm round prong set CZ stone and a modern dangling with a single CZ stone (dangling is made from silver plated brass) &amp; Length: 10mm  &amp;  Cz Color: Rose</v>
      </c>
      <c r="B229" s="57" t="str">
        <f>'Copy paste to Here'!C233</f>
        <v>MCDZ730</v>
      </c>
      <c r="C229" s="57" t="s">
        <v>813</v>
      </c>
      <c r="D229" s="58">
        <f>Invoice!B233</f>
        <v>1</v>
      </c>
      <c r="E229" s="59">
        <f>'Shipping Invoice'!J233*$N$1</f>
        <v>4.5999999999999996</v>
      </c>
      <c r="F229" s="59">
        <f t="shared" si="10"/>
        <v>4.5999999999999996</v>
      </c>
      <c r="G229" s="60">
        <f t="shared" si="11"/>
        <v>98.347999999999985</v>
      </c>
      <c r="H229" s="63">
        <f t="shared" si="12"/>
        <v>98.347999999999985</v>
      </c>
    </row>
    <row r="230" spans="1:8" s="62" customFormat="1" ht="48">
      <c r="A230" s="56" t="str">
        <f>IF((LEN('Copy paste to Here'!G234))&gt;5,((CONCATENATE('Copy paste to Here'!G234," &amp; ",'Copy paste to Here'!D234,"  &amp;  ",'Copy paste to Here'!E234))),"Empty Cell")</f>
        <v>Surgical steel belly banana, 14g (1.6mm) with a 7mm round prong set CZ stone and a modern dangling with a single CZ stone (dangling is made from silver plated brass) &amp; Length: 10mm  &amp;  Cz Color: Lavender</v>
      </c>
      <c r="B230" s="57" t="str">
        <f>'Copy paste to Here'!C234</f>
        <v>MCDZ730</v>
      </c>
      <c r="C230" s="57" t="s">
        <v>813</v>
      </c>
      <c r="D230" s="58">
        <f>Invoice!B234</f>
        <v>1</v>
      </c>
      <c r="E230" s="59">
        <f>'Shipping Invoice'!J234*$N$1</f>
        <v>4.5999999999999996</v>
      </c>
      <c r="F230" s="59">
        <f t="shared" si="10"/>
        <v>4.5999999999999996</v>
      </c>
      <c r="G230" s="60">
        <f t="shared" si="11"/>
        <v>98.347999999999985</v>
      </c>
      <c r="H230" s="63">
        <f t="shared" si="12"/>
        <v>98.347999999999985</v>
      </c>
    </row>
    <row r="231" spans="1:8" s="62" customFormat="1" ht="60">
      <c r="A231" s="56" t="str">
        <f>IF((LEN('Copy paste to Here'!G235))&gt;5,((CONCATENATE('Copy paste to Here'!G235," &amp; ",'Copy paste to Here'!D235,"  &amp;  ",'Copy paste to Here'!E235))),"Empty Cell")</f>
        <v>Gold anodized 316L steel belly banana, 1.6mm (14g) with 5mm upper ball and 7mm prong set round Cubic Zirconia (CZ) stone with 6*10mm and 9*15mm dangling drop shape crystal (cup part is made from gold plated brass) &amp; Length: 10mm  &amp;  Size: 6x10mm</v>
      </c>
      <c r="B231" s="57" t="str">
        <f>'Copy paste to Here'!C235</f>
        <v>MDK710</v>
      </c>
      <c r="C231" s="57" t="s">
        <v>953</v>
      </c>
      <c r="D231" s="58">
        <f>Invoice!B235</f>
        <v>2</v>
      </c>
      <c r="E231" s="59">
        <f>'Shipping Invoice'!J235*$N$1</f>
        <v>4.57</v>
      </c>
      <c r="F231" s="59">
        <f t="shared" si="10"/>
        <v>9.14</v>
      </c>
      <c r="G231" s="60">
        <f t="shared" si="11"/>
        <v>97.706599999999995</v>
      </c>
      <c r="H231" s="63">
        <f t="shared" si="12"/>
        <v>195.41319999999999</v>
      </c>
    </row>
    <row r="232" spans="1:8" s="62" customFormat="1" ht="48">
      <c r="A232" s="56" t="str">
        <f>IF((LEN('Copy paste to Here'!G236))&gt;5,((CONCATENATE('Copy paste to Here'!G236," &amp; ",'Copy paste to Here'!D236,"  &amp;  ",'Copy paste to Here'!E236))),"Empty Cell")</f>
        <v>Gold anodized 316L steel belly banana, 1.6mm (14g) with 5mm upper ball and 7mm prong set round Cubic Zirconia (CZ) stone with 10mm and 14mm dangling heart shape crystal (cup part is made from gold plated brass) &amp; Length: 10mm  &amp;  Size: 10mm</v>
      </c>
      <c r="B232" s="57" t="str">
        <f>'Copy paste to Here'!C236</f>
        <v>MDK715</v>
      </c>
      <c r="C232" s="57" t="s">
        <v>954</v>
      </c>
      <c r="D232" s="58">
        <f>Invoice!B236</f>
        <v>2</v>
      </c>
      <c r="E232" s="59">
        <f>'Shipping Invoice'!J236*$N$1</f>
        <v>4.5999999999999996</v>
      </c>
      <c r="F232" s="59">
        <f t="shared" si="10"/>
        <v>9.1999999999999993</v>
      </c>
      <c r="G232" s="60">
        <f t="shared" si="11"/>
        <v>98.347999999999985</v>
      </c>
      <c r="H232" s="63">
        <f t="shared" si="12"/>
        <v>196.69599999999997</v>
      </c>
    </row>
    <row r="233" spans="1:8" s="62" customFormat="1" ht="24">
      <c r="A233" s="56" t="str">
        <f>IF((LEN('Copy paste to Here'!G237))&gt;5,((CONCATENATE('Copy paste to Here'!G237," &amp; ",'Copy paste to Here'!D237,"  &amp;  ",'Copy paste to Here'!E237))),"Empty Cell")</f>
        <v xml:space="preserve">3mm multi-crystal ferido glued ball with resin cover and 16g (1.2mm) threading (sold per pcs) &amp; Crystal Color: Clear  &amp;  </v>
      </c>
      <c r="B233" s="57" t="str">
        <f>'Copy paste to Here'!C237</f>
        <v>MFR3</v>
      </c>
      <c r="C233" s="57" t="s">
        <v>820</v>
      </c>
      <c r="D233" s="58">
        <f>Invoice!B237</f>
        <v>10</v>
      </c>
      <c r="E233" s="59">
        <f>'Shipping Invoice'!J237*$N$1</f>
        <v>2.85</v>
      </c>
      <c r="F233" s="59">
        <f t="shared" si="10"/>
        <v>28.5</v>
      </c>
      <c r="G233" s="60">
        <f t="shared" si="11"/>
        <v>60.933</v>
      </c>
      <c r="H233" s="63">
        <f t="shared" si="12"/>
        <v>609.33000000000004</v>
      </c>
    </row>
    <row r="234" spans="1:8" s="62" customFormat="1" ht="24">
      <c r="A234" s="56" t="str">
        <f>IF((LEN('Copy paste to Here'!G238))&gt;5,((CONCATENATE('Copy paste to Here'!G238," &amp; ",'Copy paste to Here'!D238,"  &amp;  ",'Copy paste to Here'!E238))),"Empty Cell")</f>
        <v xml:space="preserve">3mm multi-crystal ferido glued ball with resin cover and 16g (1.2mm) threading (sold per pcs) &amp; Crystal Color: AB  &amp;  </v>
      </c>
      <c r="B234" s="57" t="str">
        <f>'Copy paste to Here'!C238</f>
        <v>MFR3</v>
      </c>
      <c r="C234" s="57" t="s">
        <v>820</v>
      </c>
      <c r="D234" s="58">
        <f>Invoice!B238</f>
        <v>10</v>
      </c>
      <c r="E234" s="59">
        <f>'Shipping Invoice'!J238*$N$1</f>
        <v>2.85</v>
      </c>
      <c r="F234" s="59">
        <f t="shared" si="10"/>
        <v>28.5</v>
      </c>
      <c r="G234" s="60">
        <f t="shared" si="11"/>
        <v>60.933</v>
      </c>
      <c r="H234" s="63">
        <f t="shared" si="12"/>
        <v>609.33000000000004</v>
      </c>
    </row>
    <row r="235" spans="1:8" s="62" customFormat="1" ht="36">
      <c r="A235" s="56" t="str">
        <f>IF((LEN('Copy paste to Here'!G239))&gt;5,((CONCATENATE('Copy paste to Here'!G239," &amp; ",'Copy paste to Here'!D239,"  &amp;  ",'Copy paste to Here'!E239))),"Empty Cell")</f>
        <v xml:space="preserve">3mm multi-crystal ferido glued ball with resin cover and 16g (1.2mm) threading (sold per pcs) &amp; Crystal Color: Light Sapphire  &amp;  </v>
      </c>
      <c r="B235" s="57" t="str">
        <f>'Copy paste to Here'!C239</f>
        <v>MFR3</v>
      </c>
      <c r="C235" s="57" t="s">
        <v>820</v>
      </c>
      <c r="D235" s="58">
        <f>Invoice!B239</f>
        <v>5</v>
      </c>
      <c r="E235" s="59">
        <f>'Shipping Invoice'!J239*$N$1</f>
        <v>2.85</v>
      </c>
      <c r="F235" s="59">
        <f t="shared" si="10"/>
        <v>14.25</v>
      </c>
      <c r="G235" s="60">
        <f t="shared" si="11"/>
        <v>60.933</v>
      </c>
      <c r="H235" s="63">
        <f t="shared" si="12"/>
        <v>304.66500000000002</v>
      </c>
    </row>
    <row r="236" spans="1:8" s="62" customFormat="1" ht="24">
      <c r="A236" s="56" t="str">
        <f>IF((LEN('Copy paste to Here'!G240))&gt;5,((CONCATENATE('Copy paste to Here'!G240," &amp; ",'Copy paste to Here'!D240,"  &amp;  ",'Copy paste to Here'!E240))),"Empty Cell")</f>
        <v xml:space="preserve">3mm multi-crystal ferido glued ball with resin cover and 16g (1.2mm) threading (sold per pcs) &amp; Crystal Color: Aquamarine  &amp;  </v>
      </c>
      <c r="B236" s="57" t="str">
        <f>'Copy paste to Here'!C240</f>
        <v>MFR3</v>
      </c>
      <c r="C236" s="57" t="s">
        <v>820</v>
      </c>
      <c r="D236" s="58">
        <f>Invoice!B240</f>
        <v>5</v>
      </c>
      <c r="E236" s="59">
        <f>'Shipping Invoice'!J240*$N$1</f>
        <v>2.85</v>
      </c>
      <c r="F236" s="59">
        <f t="shared" si="10"/>
        <v>14.25</v>
      </c>
      <c r="G236" s="60">
        <f t="shared" si="11"/>
        <v>60.933</v>
      </c>
      <c r="H236" s="63">
        <f t="shared" si="12"/>
        <v>304.66500000000002</v>
      </c>
    </row>
    <row r="237" spans="1:8" s="62" customFormat="1" ht="25.5">
      <c r="A237" s="56" t="str">
        <f>IF((LEN('Copy paste to Here'!G241))&gt;5,((CONCATENATE('Copy paste to Here'!G241," &amp; ",'Copy paste to Here'!D241,"  &amp;  ",'Copy paste to Here'!E241))),"Empty Cell")</f>
        <v xml:space="preserve">High polished surgical steel taper with double rubber O-rings &amp; Gauge: 2.5mm  &amp;  </v>
      </c>
      <c r="B237" s="57" t="str">
        <f>'Copy paste to Here'!C241</f>
        <v>NLSPGX</v>
      </c>
      <c r="C237" s="57" t="s">
        <v>955</v>
      </c>
      <c r="D237" s="58">
        <f>Invoice!B241</f>
        <v>2</v>
      </c>
      <c r="E237" s="59">
        <f>'Shipping Invoice'!J241*$N$1</f>
        <v>1.42</v>
      </c>
      <c r="F237" s="59">
        <f t="shared" si="10"/>
        <v>2.84</v>
      </c>
      <c r="G237" s="60">
        <f t="shared" si="11"/>
        <v>30.359599999999997</v>
      </c>
      <c r="H237" s="63">
        <f t="shared" si="12"/>
        <v>60.719199999999994</v>
      </c>
    </row>
    <row r="238" spans="1:8" s="62" customFormat="1" ht="25.5">
      <c r="A238" s="56" t="str">
        <f>IF((LEN('Copy paste to Here'!G242))&gt;5,((CONCATENATE('Copy paste to Here'!G242," &amp; ",'Copy paste to Here'!D242,"  &amp;  ",'Copy paste to Here'!E242))),"Empty Cell")</f>
        <v xml:space="preserve">High polished surgical steel taper with double rubber O-rings &amp; Gauge: 3mm  &amp;  </v>
      </c>
      <c r="B238" s="57" t="str">
        <f>'Copy paste to Here'!C242</f>
        <v>NLSPGX</v>
      </c>
      <c r="C238" s="57" t="s">
        <v>956</v>
      </c>
      <c r="D238" s="58">
        <f>Invoice!B242</f>
        <v>2</v>
      </c>
      <c r="E238" s="59">
        <f>'Shipping Invoice'!J242*$N$1</f>
        <v>1.58</v>
      </c>
      <c r="F238" s="59">
        <f t="shared" si="10"/>
        <v>3.16</v>
      </c>
      <c r="G238" s="60">
        <f t="shared" si="11"/>
        <v>33.7804</v>
      </c>
      <c r="H238" s="63">
        <f t="shared" si="12"/>
        <v>67.5608</v>
      </c>
    </row>
    <row r="239" spans="1:8" s="62" customFormat="1" ht="25.5">
      <c r="A239" s="56" t="str">
        <f>IF((LEN('Copy paste to Here'!G243))&gt;5,((CONCATENATE('Copy paste to Here'!G243," &amp; ",'Copy paste to Here'!D243,"  &amp;  ",'Copy paste to Here'!E243))),"Empty Cell")</f>
        <v xml:space="preserve">High polished surgical steel taper with double rubber O-rings &amp; Gauge: 5mm  &amp;  </v>
      </c>
      <c r="B239" s="57" t="str">
        <f>'Copy paste to Here'!C243</f>
        <v>NLSPGX</v>
      </c>
      <c r="C239" s="57" t="s">
        <v>957</v>
      </c>
      <c r="D239" s="58">
        <f>Invoice!B243</f>
        <v>2</v>
      </c>
      <c r="E239" s="59">
        <f>'Shipping Invoice'!J243*$N$1</f>
        <v>2.2599999999999998</v>
      </c>
      <c r="F239" s="59">
        <f t="shared" si="10"/>
        <v>4.5199999999999996</v>
      </c>
      <c r="G239" s="60">
        <f t="shared" si="11"/>
        <v>48.318799999999996</v>
      </c>
      <c r="H239" s="63">
        <f t="shared" si="12"/>
        <v>96.637599999999992</v>
      </c>
    </row>
    <row r="240" spans="1:8" s="62" customFormat="1" ht="25.5">
      <c r="A240" s="56" t="str">
        <f>IF((LEN('Copy paste to Here'!G244))&gt;5,((CONCATENATE('Copy paste to Here'!G244," &amp; ",'Copy paste to Here'!D244,"  &amp;  ",'Copy paste to Here'!E244))),"Empty Cell")</f>
        <v xml:space="preserve">High polished surgical steel taper with double rubber O-rings &amp; Gauge: 10mm  &amp;  </v>
      </c>
      <c r="B240" s="57" t="str">
        <f>'Copy paste to Here'!C244</f>
        <v>NLSPGX</v>
      </c>
      <c r="C240" s="57" t="s">
        <v>958</v>
      </c>
      <c r="D240" s="58">
        <f>Invoice!B244</f>
        <v>2</v>
      </c>
      <c r="E240" s="59">
        <f>'Shipping Invoice'!J244*$N$1</f>
        <v>5.46</v>
      </c>
      <c r="F240" s="59">
        <f t="shared" si="10"/>
        <v>10.92</v>
      </c>
      <c r="G240" s="60">
        <f t="shared" si="11"/>
        <v>116.73479999999999</v>
      </c>
      <c r="H240" s="63">
        <f t="shared" si="12"/>
        <v>233.46959999999999</v>
      </c>
    </row>
    <row r="241" spans="1:8" s="62" customFormat="1" ht="36">
      <c r="A241" s="56" t="str">
        <f>IF((LEN('Copy paste to Here'!G245))&gt;5,((CONCATENATE('Copy paste to Here'!G245," &amp; ",'Copy paste to Here'!D245,"  &amp;  ",'Copy paste to Here'!E245))),"Empty Cell")</f>
        <v>Surgical steel nipple barbell, 14g (1.6mm) with a 5mm ferido glued multi crystal ball with resin cover on both sides - length 1/4'' - 5/8'' (6m - 16mm) &amp; Length: 12mm  &amp;  Crystal Color: Clear</v>
      </c>
      <c r="B241" s="57" t="str">
        <f>'Copy paste to Here'!C245</f>
        <v>NPFR5</v>
      </c>
      <c r="C241" s="57" t="s">
        <v>825</v>
      </c>
      <c r="D241" s="58">
        <f>Invoice!B245</f>
        <v>2</v>
      </c>
      <c r="E241" s="59">
        <f>'Shipping Invoice'!J245*$N$1</f>
        <v>5.12</v>
      </c>
      <c r="F241" s="59">
        <f t="shared" si="10"/>
        <v>10.24</v>
      </c>
      <c r="G241" s="60">
        <f t="shared" si="11"/>
        <v>109.46559999999999</v>
      </c>
      <c r="H241" s="63">
        <f t="shared" si="12"/>
        <v>218.93119999999999</v>
      </c>
    </row>
    <row r="242" spans="1:8" s="62" customFormat="1" ht="36">
      <c r="A242" s="56" t="str">
        <f>IF((LEN('Copy paste to Here'!G246))&gt;5,((CONCATENATE('Copy paste to Here'!G246," &amp; ",'Copy paste to Here'!D246,"  &amp;  ",'Copy paste to Here'!E246))),"Empty Cell")</f>
        <v>Surgical steel nipple barbell, 14g (1.6mm) with a 5mm ferido glued multi crystal ball with resin cover on both sides - length 1/4'' - 5/8'' (6m - 16mm) &amp; Length: 12mm  &amp;  Crystal Color: Rose</v>
      </c>
      <c r="B242" s="57" t="str">
        <f>'Copy paste to Here'!C246</f>
        <v>NPFR5</v>
      </c>
      <c r="C242" s="57" t="s">
        <v>825</v>
      </c>
      <c r="D242" s="58">
        <f>Invoice!B246</f>
        <v>2</v>
      </c>
      <c r="E242" s="59">
        <f>'Shipping Invoice'!J246*$N$1</f>
        <v>5.12</v>
      </c>
      <c r="F242" s="59">
        <f t="shared" si="10"/>
        <v>10.24</v>
      </c>
      <c r="G242" s="60">
        <f t="shared" si="11"/>
        <v>109.46559999999999</v>
      </c>
      <c r="H242" s="63">
        <f t="shared" si="12"/>
        <v>218.93119999999999</v>
      </c>
    </row>
    <row r="243" spans="1:8" s="62" customFormat="1" ht="48">
      <c r="A243" s="56" t="str">
        <f>IF((LEN('Copy paste to Here'!G247))&gt;5,((CONCATENATE('Copy paste to Here'!G247," &amp; ",'Copy paste to Here'!D247,"  &amp;  ",'Copy paste to Here'!E247))),"Empty Cell")</f>
        <v>Surgical steel nipple barbell, 14g (1.6mm) with a 5mm ferido glued multi crystal ball with resin cover on both sides - length 1/4'' - 5/8'' (6m - 16mm) &amp; Length: 12mm  &amp;  Crystal Color: Light Sapphire</v>
      </c>
      <c r="B243" s="57" t="str">
        <f>'Copy paste to Here'!C247</f>
        <v>NPFR5</v>
      </c>
      <c r="C243" s="57" t="s">
        <v>825</v>
      </c>
      <c r="D243" s="58">
        <f>Invoice!B247</f>
        <v>2</v>
      </c>
      <c r="E243" s="59">
        <f>'Shipping Invoice'!J247*$N$1</f>
        <v>5.12</v>
      </c>
      <c r="F243" s="59">
        <f t="shared" si="10"/>
        <v>10.24</v>
      </c>
      <c r="G243" s="60">
        <f t="shared" si="11"/>
        <v>109.46559999999999</v>
      </c>
      <c r="H243" s="63">
        <f t="shared" si="12"/>
        <v>218.93119999999999</v>
      </c>
    </row>
    <row r="244" spans="1:8" s="62" customFormat="1" ht="36">
      <c r="A244" s="56" t="str">
        <f>IF((LEN('Copy paste to Here'!G248))&gt;5,((CONCATENATE('Copy paste to Here'!G248," &amp; ",'Copy paste to Here'!D248,"  &amp;  ",'Copy paste to Here'!E248))),"Empty Cell")</f>
        <v>Surgical steel nipple barbell, 14g (1.6mm) with a 5mm ferido glued multi crystal ball with resin cover on both sides - length 1/4'' - 5/8'' (6m - 16mm) &amp; Length: 12mm  &amp;  Crystal Color: Sapphire</v>
      </c>
      <c r="B244" s="57" t="str">
        <f>'Copy paste to Here'!C248</f>
        <v>NPFR5</v>
      </c>
      <c r="C244" s="57" t="s">
        <v>825</v>
      </c>
      <c r="D244" s="58">
        <f>Invoice!B248</f>
        <v>2</v>
      </c>
      <c r="E244" s="59">
        <f>'Shipping Invoice'!J248*$N$1</f>
        <v>5.12</v>
      </c>
      <c r="F244" s="59">
        <f t="shared" si="10"/>
        <v>10.24</v>
      </c>
      <c r="G244" s="60">
        <f t="shared" si="11"/>
        <v>109.46559999999999</v>
      </c>
      <c r="H244" s="63">
        <f t="shared" si="12"/>
        <v>218.93119999999999</v>
      </c>
    </row>
    <row r="245" spans="1:8" s="62" customFormat="1" ht="36">
      <c r="A245" s="56" t="str">
        <f>IF((LEN('Copy paste to Here'!G249))&gt;5,((CONCATENATE('Copy paste to Here'!G249," &amp; ",'Copy paste to Here'!D249,"  &amp;  ",'Copy paste to Here'!E249))),"Empty Cell")</f>
        <v>Surgical steel nipple barbell, 14g (1.6mm) with a 5mm ferido glued multi crystal ball with resin cover on both sides - length 1/4'' - 5/8'' (6m - 16mm) &amp; Length: 12mm  &amp;  Crystal Color: Aquamarine</v>
      </c>
      <c r="B245" s="57" t="str">
        <f>'Copy paste to Here'!C249</f>
        <v>NPFR5</v>
      </c>
      <c r="C245" s="57" t="s">
        <v>825</v>
      </c>
      <c r="D245" s="58">
        <f>Invoice!B249</f>
        <v>2</v>
      </c>
      <c r="E245" s="59">
        <f>'Shipping Invoice'!J249*$N$1</f>
        <v>5.12</v>
      </c>
      <c r="F245" s="59">
        <f t="shared" si="10"/>
        <v>10.24</v>
      </c>
      <c r="G245" s="60">
        <f t="shared" si="11"/>
        <v>109.46559999999999</v>
      </c>
      <c r="H245" s="63">
        <f t="shared" si="12"/>
        <v>218.93119999999999</v>
      </c>
    </row>
    <row r="246" spans="1:8" s="62" customFormat="1" ht="36">
      <c r="A246" s="56" t="str">
        <f>IF((LEN('Copy paste to Here'!G250))&gt;5,((CONCATENATE('Copy paste to Here'!G250," &amp; ",'Copy paste to Here'!D250,"  &amp;  ",'Copy paste to Here'!E250))),"Empty Cell")</f>
        <v>Surgical steel nipple barbell, 14g (1.6mm) with a 5mm ferido glued multi crystal ball with resin cover on both sides - length 1/4'' - 5/8'' (6m - 16mm) &amp; Length: 12mm  &amp;  Crystal Color: Blue Zircon</v>
      </c>
      <c r="B246" s="57" t="str">
        <f>'Copy paste to Here'!C250</f>
        <v>NPFR5</v>
      </c>
      <c r="C246" s="57" t="s">
        <v>825</v>
      </c>
      <c r="D246" s="58">
        <f>Invoice!B250</f>
        <v>2</v>
      </c>
      <c r="E246" s="59">
        <f>'Shipping Invoice'!J250*$N$1</f>
        <v>5.12</v>
      </c>
      <c r="F246" s="59">
        <f t="shared" si="10"/>
        <v>10.24</v>
      </c>
      <c r="G246" s="60">
        <f t="shared" si="11"/>
        <v>109.46559999999999</v>
      </c>
      <c r="H246" s="63">
        <f t="shared" si="12"/>
        <v>218.93119999999999</v>
      </c>
    </row>
    <row r="247" spans="1:8" s="62" customFormat="1" ht="48">
      <c r="A247" s="56" t="str">
        <f>IF((LEN('Copy paste to Here'!G251))&gt;5,((CONCATENATE('Copy paste to Here'!G251," &amp; ",'Copy paste to Here'!D251,"  &amp;  ",'Copy paste to Here'!E251))),"Empty Cell")</f>
        <v>Surgical steel nipple barbell, 14g (1.6mm) with a 5mm ferido glued multi crystal ball with resin cover on both sides - length 1/4'' - 5/8'' (6m - 16mm) &amp; Length: 12mm  &amp;  Crystal Color: Light Amethyst</v>
      </c>
      <c r="B247" s="57" t="str">
        <f>'Copy paste to Here'!C251</f>
        <v>NPFR5</v>
      </c>
      <c r="C247" s="57" t="s">
        <v>825</v>
      </c>
      <c r="D247" s="58">
        <f>Invoice!B251</f>
        <v>2</v>
      </c>
      <c r="E247" s="59">
        <f>'Shipping Invoice'!J251*$N$1</f>
        <v>5.12</v>
      </c>
      <c r="F247" s="59">
        <f t="shared" si="10"/>
        <v>10.24</v>
      </c>
      <c r="G247" s="60">
        <f t="shared" si="11"/>
        <v>109.46559999999999</v>
      </c>
      <c r="H247" s="63">
        <f t="shared" si="12"/>
        <v>218.93119999999999</v>
      </c>
    </row>
    <row r="248" spans="1:8" s="62" customFormat="1" ht="36">
      <c r="A248" s="56" t="str">
        <f>IF((LEN('Copy paste to Here'!G252))&gt;5,((CONCATENATE('Copy paste to Here'!G252," &amp; ",'Copy paste to Here'!D252,"  &amp;  ",'Copy paste to Here'!E252))),"Empty Cell")</f>
        <v>Surgical steel nipple barbell, 14g (1.6mm) with a 5mm ferido glued multi crystal ball with resin cover on both sides - length 1/4'' - 5/8'' (6m - 16mm) &amp; Length: 12mm  &amp;  Crystal Color: Fuchsia</v>
      </c>
      <c r="B248" s="57" t="str">
        <f>'Copy paste to Here'!C252</f>
        <v>NPFR5</v>
      </c>
      <c r="C248" s="57" t="s">
        <v>825</v>
      </c>
      <c r="D248" s="58">
        <f>Invoice!B252</f>
        <v>2</v>
      </c>
      <c r="E248" s="59">
        <f>'Shipping Invoice'!J252*$N$1</f>
        <v>5.12</v>
      </c>
      <c r="F248" s="59">
        <f t="shared" si="10"/>
        <v>10.24</v>
      </c>
      <c r="G248" s="60">
        <f t="shared" si="11"/>
        <v>109.46559999999999</v>
      </c>
      <c r="H248" s="63">
        <f t="shared" si="12"/>
        <v>218.93119999999999</v>
      </c>
    </row>
    <row r="249" spans="1:8" s="62" customFormat="1" ht="36">
      <c r="A249" s="56" t="str">
        <f>IF((LEN('Copy paste to Here'!G253))&gt;5,((CONCATENATE('Copy paste to Here'!G253," &amp; ",'Copy paste to Here'!D253,"  &amp;  ",'Copy paste to Here'!E253))),"Empty Cell")</f>
        <v>Surgical steel nipple barbell, 14g (1.6mm) with a 5mm ferido glued multi crystal ball with resin cover on both sides - length 1/4'' - 5/8'' (6m - 16mm) &amp; Length: 12mm  &amp;  Crystal Color: Light Siam</v>
      </c>
      <c r="B249" s="57" t="str">
        <f>'Copy paste to Here'!C253</f>
        <v>NPFR5</v>
      </c>
      <c r="C249" s="57" t="s">
        <v>825</v>
      </c>
      <c r="D249" s="58">
        <f>Invoice!B253</f>
        <v>2</v>
      </c>
      <c r="E249" s="59">
        <f>'Shipping Invoice'!J253*$N$1</f>
        <v>5.12</v>
      </c>
      <c r="F249" s="59">
        <f t="shared" si="10"/>
        <v>10.24</v>
      </c>
      <c r="G249" s="60">
        <f t="shared" si="11"/>
        <v>109.46559999999999</v>
      </c>
      <c r="H249" s="63">
        <f t="shared" si="12"/>
        <v>218.93119999999999</v>
      </c>
    </row>
    <row r="250" spans="1:8" s="62" customFormat="1" ht="36">
      <c r="A250" s="56" t="str">
        <f>IF((LEN('Copy paste to Here'!G254))&gt;5,((CONCATENATE('Copy paste to Here'!G254," &amp; ",'Copy paste to Here'!D254,"  &amp;  ",'Copy paste to Here'!E254))),"Empty Cell")</f>
        <v>Surgical steel nipple barbell, 14g (1.6mm) with a 5mm ferido glued multi crystal ball with resin cover on both sides - length 1/4'' - 5/8'' (6m - 16mm) &amp; Length: 14mm  &amp;  Crystal Color: Clear</v>
      </c>
      <c r="B250" s="57" t="str">
        <f>'Copy paste to Here'!C254</f>
        <v>NPFR5</v>
      </c>
      <c r="C250" s="57" t="s">
        <v>825</v>
      </c>
      <c r="D250" s="58">
        <f>Invoice!B254</f>
        <v>2</v>
      </c>
      <c r="E250" s="59">
        <f>'Shipping Invoice'!J254*$N$1</f>
        <v>5.12</v>
      </c>
      <c r="F250" s="59">
        <f t="shared" si="10"/>
        <v>10.24</v>
      </c>
      <c r="G250" s="60">
        <f t="shared" si="11"/>
        <v>109.46559999999999</v>
      </c>
      <c r="H250" s="63">
        <f t="shared" si="12"/>
        <v>218.93119999999999</v>
      </c>
    </row>
    <row r="251" spans="1:8" s="62" customFormat="1" ht="36">
      <c r="A251" s="56" t="str">
        <f>IF((LEN('Copy paste to Here'!G255))&gt;5,((CONCATENATE('Copy paste to Here'!G255," &amp; ",'Copy paste to Here'!D255,"  &amp;  ",'Copy paste to Here'!E255))),"Empty Cell")</f>
        <v>Surgical steel nipple barbell, 14g (1.6mm) with a 5mm ferido glued multi crystal ball with resin cover on both sides - length 1/4'' - 5/8'' (6m - 16mm) &amp; Length: 14mm  &amp;  Crystal Color: AB</v>
      </c>
      <c r="B251" s="57" t="str">
        <f>'Copy paste to Here'!C255</f>
        <v>NPFR5</v>
      </c>
      <c r="C251" s="57" t="s">
        <v>825</v>
      </c>
      <c r="D251" s="58">
        <f>Invoice!B255</f>
        <v>2</v>
      </c>
      <c r="E251" s="59">
        <f>'Shipping Invoice'!J255*$N$1</f>
        <v>5.12</v>
      </c>
      <c r="F251" s="59">
        <f t="shared" si="10"/>
        <v>10.24</v>
      </c>
      <c r="G251" s="60">
        <f t="shared" si="11"/>
        <v>109.46559999999999</v>
      </c>
      <c r="H251" s="63">
        <f t="shared" si="12"/>
        <v>218.93119999999999</v>
      </c>
    </row>
    <row r="252" spans="1:8" s="62" customFormat="1" ht="36">
      <c r="A252" s="56" t="str">
        <f>IF((LEN('Copy paste to Here'!G256))&gt;5,((CONCATENATE('Copy paste to Here'!G256," &amp; ",'Copy paste to Here'!D256,"  &amp;  ",'Copy paste to Here'!E256))),"Empty Cell")</f>
        <v>Surgical steel nipple barbell, 14g (1.6mm) with a 5mm ferido glued multi crystal ball with resin cover on both sides - length 1/4'' - 5/8'' (6m - 16mm) &amp; Length: 14mm  &amp;  Crystal Color: Rose</v>
      </c>
      <c r="B252" s="57" t="str">
        <f>'Copy paste to Here'!C256</f>
        <v>NPFR5</v>
      </c>
      <c r="C252" s="57" t="s">
        <v>825</v>
      </c>
      <c r="D252" s="58">
        <f>Invoice!B256</f>
        <v>2</v>
      </c>
      <c r="E252" s="59">
        <f>'Shipping Invoice'!J256*$N$1</f>
        <v>5.12</v>
      </c>
      <c r="F252" s="59">
        <f t="shared" si="10"/>
        <v>10.24</v>
      </c>
      <c r="G252" s="60">
        <f t="shared" si="11"/>
        <v>109.46559999999999</v>
      </c>
      <c r="H252" s="63">
        <f t="shared" si="12"/>
        <v>218.93119999999999</v>
      </c>
    </row>
    <row r="253" spans="1:8" s="62" customFormat="1" ht="36">
      <c r="A253" s="56" t="str">
        <f>IF((LEN('Copy paste to Here'!G257))&gt;5,((CONCATENATE('Copy paste to Here'!G257," &amp; ",'Copy paste to Here'!D257,"  &amp;  ",'Copy paste to Here'!E257))),"Empty Cell")</f>
        <v>Surgical steel nipple barbell, 14g (1.6mm) with a 5mm ferido glued multi crystal ball with resin cover on both sides - length 1/4'' - 5/8'' (6m - 16mm) &amp; Length: 14mm  &amp;  Crystal Color: Light Siam</v>
      </c>
      <c r="B253" s="57" t="str">
        <f>'Copy paste to Here'!C257</f>
        <v>NPFR5</v>
      </c>
      <c r="C253" s="57" t="s">
        <v>825</v>
      </c>
      <c r="D253" s="58">
        <f>Invoice!B257</f>
        <v>2</v>
      </c>
      <c r="E253" s="59">
        <f>'Shipping Invoice'!J257*$N$1</f>
        <v>5.12</v>
      </c>
      <c r="F253" s="59">
        <f t="shared" si="10"/>
        <v>10.24</v>
      </c>
      <c r="G253" s="60">
        <f t="shared" si="11"/>
        <v>109.46559999999999</v>
      </c>
      <c r="H253" s="63">
        <f t="shared" si="12"/>
        <v>218.93119999999999</v>
      </c>
    </row>
    <row r="254" spans="1:8" s="62" customFormat="1" ht="36">
      <c r="A254" s="56" t="str">
        <f>IF((LEN('Copy paste to Here'!G258))&gt;5,((CONCATENATE('Copy paste to Here'!G258," &amp; ",'Copy paste to Here'!D258,"  &amp;  ",'Copy paste to Here'!E258))),"Empty Cell")</f>
        <v>Surgical steel nipple barbell, 14g (1.6mm) with a 5mm ferido glued multi crystal ball with resin cover on both sides - length 1/4'' - 5/8'' (6m - 16mm) &amp; Length: 16mm  &amp;  Crystal Color: AB</v>
      </c>
      <c r="B254" s="57" t="str">
        <f>'Copy paste to Here'!C258</f>
        <v>NPFR5</v>
      </c>
      <c r="C254" s="57" t="s">
        <v>825</v>
      </c>
      <c r="D254" s="58">
        <f>Invoice!B258</f>
        <v>2</v>
      </c>
      <c r="E254" s="59">
        <f>'Shipping Invoice'!J258*$N$1</f>
        <v>5.12</v>
      </c>
      <c r="F254" s="59">
        <f t="shared" si="10"/>
        <v>10.24</v>
      </c>
      <c r="G254" s="60">
        <f t="shared" si="11"/>
        <v>109.46559999999999</v>
      </c>
      <c r="H254" s="63">
        <f t="shared" si="12"/>
        <v>218.93119999999999</v>
      </c>
    </row>
    <row r="255" spans="1:8" s="62" customFormat="1" ht="36">
      <c r="A255" s="56" t="str">
        <f>IF((LEN('Copy paste to Here'!G259))&gt;5,((CONCATENATE('Copy paste to Here'!G259," &amp; ",'Copy paste to Here'!D259,"  &amp;  ",'Copy paste to Here'!E259))),"Empty Cell")</f>
        <v>Surgical steel nipple barbell, 14g (1.6mm) with a 5mm ferido glued multi crystal ball with resin cover on both sides - length 1/4'' - 5/8'' (6m - 16mm) &amp; Length: 16mm  &amp;  Crystal Color: Rose</v>
      </c>
      <c r="B255" s="57" t="str">
        <f>'Copy paste to Here'!C259</f>
        <v>NPFR5</v>
      </c>
      <c r="C255" s="57" t="s">
        <v>825</v>
      </c>
      <c r="D255" s="58">
        <f>Invoice!B259</f>
        <v>2</v>
      </c>
      <c r="E255" s="59">
        <f>'Shipping Invoice'!J259*$N$1</f>
        <v>5.12</v>
      </c>
      <c r="F255" s="59">
        <f t="shared" si="10"/>
        <v>10.24</v>
      </c>
      <c r="G255" s="60">
        <f t="shared" si="11"/>
        <v>109.46559999999999</v>
      </c>
      <c r="H255" s="63">
        <f t="shared" si="12"/>
        <v>218.93119999999999</v>
      </c>
    </row>
    <row r="256" spans="1:8" s="62" customFormat="1" ht="36">
      <c r="A256" s="56" t="str">
        <f>IF((LEN('Copy paste to Here'!G260))&gt;5,((CONCATENATE('Copy paste to Here'!G260," &amp; ",'Copy paste to Here'!D260,"  &amp;  ",'Copy paste to Here'!E260))),"Empty Cell")</f>
        <v>Surgical steel nipple barbell, 14g (1.6mm) with a 5mm ferido glued multi crystal ball with resin cover on both sides - length 1/4'' - 5/8'' (6m - 16mm) &amp; Length: 16mm  &amp;  Crystal Color: Fuchsia</v>
      </c>
      <c r="B256" s="57" t="str">
        <f>'Copy paste to Here'!C260</f>
        <v>NPFR5</v>
      </c>
      <c r="C256" s="57" t="s">
        <v>825</v>
      </c>
      <c r="D256" s="58">
        <f>Invoice!B260</f>
        <v>2</v>
      </c>
      <c r="E256" s="59">
        <f>'Shipping Invoice'!J260*$N$1</f>
        <v>5.12</v>
      </c>
      <c r="F256" s="59">
        <f t="shared" si="10"/>
        <v>10.24</v>
      </c>
      <c r="G256" s="60">
        <f t="shared" si="11"/>
        <v>109.46559999999999</v>
      </c>
      <c r="H256" s="63">
        <f t="shared" si="12"/>
        <v>218.93119999999999</v>
      </c>
    </row>
    <row r="257" spans="1:8" s="62" customFormat="1" ht="36">
      <c r="A257" s="56" t="str">
        <f>IF((LEN('Copy paste to Here'!G261))&gt;5,((CONCATENATE('Copy paste to Here'!G261," &amp; ",'Copy paste to Here'!D261,"  &amp;  ",'Copy paste to Here'!E261))),"Empty Cell")</f>
        <v>Surgical steel nipple barbell, 14g (1.6mm) with a 5mm ferido glued multi crystal ball with resin cover on both sides - length 1/4'' - 5/8'' (6m - 16mm) &amp; Length: 16mm  &amp;  Crystal Color: Light Siam</v>
      </c>
      <c r="B257" s="57" t="str">
        <f>'Copy paste to Here'!C261</f>
        <v>NPFR5</v>
      </c>
      <c r="C257" s="57" t="s">
        <v>825</v>
      </c>
      <c r="D257" s="58">
        <f>Invoice!B261</f>
        <v>2</v>
      </c>
      <c r="E257" s="59">
        <f>'Shipping Invoice'!J261*$N$1</f>
        <v>5.12</v>
      </c>
      <c r="F257" s="59">
        <f t="shared" si="10"/>
        <v>10.24</v>
      </c>
      <c r="G257" s="60">
        <f t="shared" si="11"/>
        <v>109.46559999999999</v>
      </c>
      <c r="H257" s="63">
        <f t="shared" si="12"/>
        <v>218.93119999999999</v>
      </c>
    </row>
    <row r="258" spans="1:8" s="62" customFormat="1" ht="24">
      <c r="A258" s="56" t="str">
        <f>IF((LEN('Copy paste to Here'!G262))&gt;5,((CONCATENATE('Copy paste to Here'!G262," &amp; ",'Copy paste to Here'!D262,"  &amp;  ",'Copy paste to Here'!E262))),"Empty Cell")</f>
        <v>316L steel nipple barbell, 14g (1.6mm) with a 5mm synthetic opal ball on both sides &amp; Length: 12mm  &amp;  Color: Light blue</v>
      </c>
      <c r="B258" s="57" t="str">
        <f>'Copy paste to Here'!C262</f>
        <v>NPOP5</v>
      </c>
      <c r="C258" s="57" t="s">
        <v>826</v>
      </c>
      <c r="D258" s="58">
        <f>Invoice!B262</f>
        <v>1</v>
      </c>
      <c r="E258" s="59">
        <f>'Shipping Invoice'!J262*$N$1</f>
        <v>11.53</v>
      </c>
      <c r="F258" s="59">
        <f t="shared" si="10"/>
        <v>11.53</v>
      </c>
      <c r="G258" s="60">
        <f t="shared" si="11"/>
        <v>246.51139999999998</v>
      </c>
      <c r="H258" s="63">
        <f t="shared" si="12"/>
        <v>246.51139999999998</v>
      </c>
    </row>
    <row r="259" spans="1:8" s="62" customFormat="1" ht="24">
      <c r="A259" s="56" t="str">
        <f>IF((LEN('Copy paste to Here'!G263))&gt;5,((CONCATENATE('Copy paste to Here'!G263," &amp; ",'Copy paste to Here'!D263,"  &amp;  ",'Copy paste to Here'!E263))),"Empty Cell")</f>
        <v>316L steel nipple barbell, 14g (1.6mm) with a 5mm synthetic opal ball on both sides &amp; Length: 12mm  &amp;  Color: Dark green</v>
      </c>
      <c r="B259" s="57" t="str">
        <f>'Copy paste to Here'!C263</f>
        <v>NPOP5</v>
      </c>
      <c r="C259" s="57" t="s">
        <v>826</v>
      </c>
      <c r="D259" s="58">
        <f>Invoice!B263</f>
        <v>1</v>
      </c>
      <c r="E259" s="59">
        <f>'Shipping Invoice'!J263*$N$1</f>
        <v>11.53</v>
      </c>
      <c r="F259" s="59">
        <f t="shared" si="10"/>
        <v>11.53</v>
      </c>
      <c r="G259" s="60">
        <f t="shared" si="11"/>
        <v>246.51139999999998</v>
      </c>
      <c r="H259" s="63">
        <f t="shared" si="12"/>
        <v>246.51139999999998</v>
      </c>
    </row>
    <row r="260" spans="1:8" s="62" customFormat="1" ht="24">
      <c r="A260" s="56" t="str">
        <f>IF((LEN('Copy paste to Here'!G264))&gt;5,((CONCATENATE('Copy paste to Here'!G264," &amp; ",'Copy paste to Here'!D264,"  &amp;  ",'Copy paste to Here'!E264))),"Empty Cell")</f>
        <v>316L steel nipple barbell, 14g (1.6mm) with a 5mm synthetic opal ball on both sides &amp; Length: 12mm  &amp;  Color: Pink</v>
      </c>
      <c r="B260" s="57" t="str">
        <f>'Copy paste to Here'!C264</f>
        <v>NPOP5</v>
      </c>
      <c r="C260" s="57" t="s">
        <v>826</v>
      </c>
      <c r="D260" s="58">
        <f>Invoice!B264</f>
        <v>1</v>
      </c>
      <c r="E260" s="59">
        <f>'Shipping Invoice'!J264*$N$1</f>
        <v>11.53</v>
      </c>
      <c r="F260" s="59">
        <f t="shared" si="10"/>
        <v>11.53</v>
      </c>
      <c r="G260" s="60">
        <f t="shared" si="11"/>
        <v>246.51139999999998</v>
      </c>
      <c r="H260" s="63">
        <f t="shared" si="12"/>
        <v>246.51139999999998</v>
      </c>
    </row>
    <row r="261" spans="1:8" s="62" customFormat="1" ht="24">
      <c r="A261" s="56" t="str">
        <f>IF((LEN('Copy paste to Here'!G265))&gt;5,((CONCATENATE('Copy paste to Here'!G265," &amp; ",'Copy paste to Here'!D265,"  &amp;  ",'Copy paste to Here'!E265))),"Empty Cell")</f>
        <v>316L steel nipple barbell, 14g (1.6mm) with a 5mm synthetic opal ball on both sides &amp; Length: 14mm  &amp;  Color: Clear</v>
      </c>
      <c r="B261" s="57" t="str">
        <f>'Copy paste to Here'!C265</f>
        <v>NPOP5</v>
      </c>
      <c r="C261" s="57" t="s">
        <v>826</v>
      </c>
      <c r="D261" s="58">
        <f>Invoice!B265</f>
        <v>1</v>
      </c>
      <c r="E261" s="59">
        <f>'Shipping Invoice'!J265*$N$1</f>
        <v>11.53</v>
      </c>
      <c r="F261" s="59">
        <f t="shared" si="10"/>
        <v>11.53</v>
      </c>
      <c r="G261" s="60">
        <f t="shared" si="11"/>
        <v>246.51139999999998</v>
      </c>
      <c r="H261" s="63">
        <f t="shared" si="12"/>
        <v>246.51139999999998</v>
      </c>
    </row>
    <row r="262" spans="1:8" s="62" customFormat="1" ht="24">
      <c r="A262" s="56" t="str">
        <f>IF((LEN('Copy paste to Here'!G266))&gt;5,((CONCATENATE('Copy paste to Here'!G266," &amp; ",'Copy paste to Here'!D266,"  &amp;  ",'Copy paste to Here'!E266))),"Empty Cell")</f>
        <v>316L steel nipple barbell, 14g (1.6mm) with a 5mm synthetic opal ball on both sides &amp; Length: 14mm  &amp;  Color: Dark green</v>
      </c>
      <c r="B262" s="57" t="str">
        <f>'Copy paste to Here'!C266</f>
        <v>NPOP5</v>
      </c>
      <c r="C262" s="57" t="s">
        <v>826</v>
      </c>
      <c r="D262" s="58">
        <f>Invoice!B266</f>
        <v>2</v>
      </c>
      <c r="E262" s="59">
        <f>'Shipping Invoice'!J266*$N$1</f>
        <v>11.53</v>
      </c>
      <c r="F262" s="59">
        <f t="shared" si="10"/>
        <v>23.06</v>
      </c>
      <c r="G262" s="60">
        <f t="shared" si="11"/>
        <v>246.51139999999998</v>
      </c>
      <c r="H262" s="63">
        <f t="shared" si="12"/>
        <v>493.02279999999996</v>
      </c>
    </row>
    <row r="263" spans="1:8" s="62" customFormat="1" ht="24">
      <c r="A263" s="56" t="str">
        <f>IF((LEN('Copy paste to Here'!G267))&gt;5,((CONCATENATE('Copy paste to Here'!G267," &amp; ",'Copy paste to Here'!D267,"  &amp;  ",'Copy paste to Here'!E267))),"Empty Cell")</f>
        <v>316L steel nipple barbell, 14g (1.6mm) with a 5mm synthetic opal ball on both sides &amp; Length: 16mm  &amp;  Color: Light blue</v>
      </c>
      <c r="B263" s="57" t="str">
        <f>'Copy paste to Here'!C267</f>
        <v>NPOP5</v>
      </c>
      <c r="C263" s="57" t="s">
        <v>826</v>
      </c>
      <c r="D263" s="58">
        <f>Invoice!B267</f>
        <v>1</v>
      </c>
      <c r="E263" s="59">
        <f>'Shipping Invoice'!J267*$N$1</f>
        <v>11.53</v>
      </c>
      <c r="F263" s="59">
        <f t="shared" si="10"/>
        <v>11.53</v>
      </c>
      <c r="G263" s="60">
        <f t="shared" si="11"/>
        <v>246.51139999999998</v>
      </c>
      <c r="H263" s="63">
        <f t="shared" si="12"/>
        <v>246.51139999999998</v>
      </c>
    </row>
    <row r="264" spans="1:8" s="62" customFormat="1" ht="36">
      <c r="A264" s="56" t="str">
        <f>IF((LEN('Copy paste to Here'!G268))&gt;5,((CONCATENATE('Copy paste to Here'!G268," &amp; ",'Copy paste to Here'!D268,"  &amp;  ",'Copy paste to Here'!E268))),"Empty Cell")</f>
        <v xml:space="preserve">316L steel nipple barbell, 14g (1.6mm) Small pistol with black accents (pistol is made from 925 Silver plated brass) &amp; Length: 12mm  &amp;  </v>
      </c>
      <c r="B264" s="57" t="str">
        <f>'Copy paste to Here'!C268</f>
        <v>NPSH23</v>
      </c>
      <c r="C264" s="57" t="s">
        <v>830</v>
      </c>
      <c r="D264" s="58">
        <f>Invoice!B268</f>
        <v>2</v>
      </c>
      <c r="E264" s="59">
        <f>'Shipping Invoice'!J268*$N$1</f>
        <v>2.56</v>
      </c>
      <c r="F264" s="59">
        <f t="shared" si="10"/>
        <v>5.12</v>
      </c>
      <c r="G264" s="60">
        <f t="shared" si="11"/>
        <v>54.732799999999997</v>
      </c>
      <c r="H264" s="63">
        <f t="shared" si="12"/>
        <v>109.46559999999999</v>
      </c>
    </row>
    <row r="265" spans="1:8" s="62" customFormat="1" ht="36">
      <c r="A265" s="56" t="str">
        <f>IF((LEN('Copy paste to Here'!G269))&gt;5,((CONCATENATE('Copy paste to Here'!G269," &amp; ",'Copy paste to Here'!D269,"  &amp;  ",'Copy paste to Here'!E269))),"Empty Cell")</f>
        <v>Surgical steel nipple barbell, 14g (1.6mm) with small wings with a single crystals on both ends (wings are made from 925 Silver plated brass) &amp; Length: 12mm  &amp;  Crystal Color: Clear</v>
      </c>
      <c r="B265" s="57" t="str">
        <f>'Copy paste to Here'!C269</f>
        <v>NPSH25</v>
      </c>
      <c r="C265" s="57" t="s">
        <v>959</v>
      </c>
      <c r="D265" s="58">
        <f>Invoice!B269</f>
        <v>2</v>
      </c>
      <c r="E265" s="59">
        <f>'Shipping Invoice'!J269*$N$1</f>
        <v>3.79</v>
      </c>
      <c r="F265" s="59">
        <f t="shared" si="10"/>
        <v>7.58</v>
      </c>
      <c r="G265" s="60">
        <f t="shared" si="11"/>
        <v>81.030199999999994</v>
      </c>
      <c r="H265" s="63">
        <f t="shared" si="12"/>
        <v>162.06039999999999</v>
      </c>
    </row>
    <row r="266" spans="1:8" s="62" customFormat="1" ht="36">
      <c r="A266" s="56" t="str">
        <f>IF((LEN('Copy paste to Here'!G270))&gt;5,((CONCATENATE('Copy paste to Here'!G270," &amp; ",'Copy paste to Here'!D270,"  &amp;  ",'Copy paste to Here'!E270))),"Empty Cell")</f>
        <v>Surgical steel nipple barbell, 14g (1.6mm) with small wings with a single crystals on both ends (wings are made from 925 Silver plated brass) &amp; Length: 12mm  &amp;  Crystal Color: AB</v>
      </c>
      <c r="B266" s="57" t="str">
        <f>'Copy paste to Here'!C270</f>
        <v>NPSH25</v>
      </c>
      <c r="C266" s="57" t="s">
        <v>959</v>
      </c>
      <c r="D266" s="58">
        <f>Invoice!B270</f>
        <v>2</v>
      </c>
      <c r="E266" s="59">
        <f>'Shipping Invoice'!J270*$N$1</f>
        <v>3.79</v>
      </c>
      <c r="F266" s="59">
        <f t="shared" si="10"/>
        <v>7.58</v>
      </c>
      <c r="G266" s="60">
        <f t="shared" si="11"/>
        <v>81.030199999999994</v>
      </c>
      <c r="H266" s="63">
        <f t="shared" si="12"/>
        <v>162.06039999999999</v>
      </c>
    </row>
    <row r="267" spans="1:8" s="62" customFormat="1" ht="36">
      <c r="A267" s="56" t="str">
        <f>IF((LEN('Copy paste to Here'!G271))&gt;5,((CONCATENATE('Copy paste to Here'!G271," &amp; ",'Copy paste to Here'!D271,"  &amp;  ",'Copy paste to Here'!E271))),"Empty Cell")</f>
        <v>Surgical steel nipple barbell, 14g (1.6mm) with small wings with a single crystals on both ends (wings are made from 925 Silver plated brass) &amp; Length: 14mm  &amp;  Crystal Color: Clear</v>
      </c>
      <c r="B267" s="57" t="str">
        <f>'Copy paste to Here'!C271</f>
        <v>NPSH25</v>
      </c>
      <c r="C267" s="57" t="s">
        <v>960</v>
      </c>
      <c r="D267" s="58">
        <f>Invoice!B271</f>
        <v>2</v>
      </c>
      <c r="E267" s="59">
        <f>'Shipping Invoice'!J271*$N$1</f>
        <v>3.79</v>
      </c>
      <c r="F267" s="59">
        <f t="shared" si="10"/>
        <v>7.58</v>
      </c>
      <c r="G267" s="60">
        <f t="shared" si="11"/>
        <v>81.030199999999994</v>
      </c>
      <c r="H267" s="63">
        <f t="shared" si="12"/>
        <v>162.06039999999999</v>
      </c>
    </row>
    <row r="268" spans="1:8" s="62" customFormat="1" ht="36">
      <c r="A268" s="56" t="str">
        <f>IF((LEN('Copy paste to Here'!G272))&gt;5,((CONCATENATE('Copy paste to Here'!G272," &amp; ",'Copy paste to Here'!D272,"  &amp;  ",'Copy paste to Here'!E272))),"Empty Cell")</f>
        <v>Surgical steel nipple barbell, 14g (1.6mm) with small wings with a single crystals on both ends (wings are made from 925 Silver plated brass) &amp; Length: 14mm  &amp;  Crystal Color: AB</v>
      </c>
      <c r="B268" s="57" t="str">
        <f>'Copy paste to Here'!C272</f>
        <v>NPSH25</v>
      </c>
      <c r="C268" s="57" t="s">
        <v>960</v>
      </c>
      <c r="D268" s="58">
        <f>Invoice!B272</f>
        <v>2</v>
      </c>
      <c r="E268" s="59">
        <f>'Shipping Invoice'!J272*$N$1</f>
        <v>3.79</v>
      </c>
      <c r="F268" s="59">
        <f t="shared" si="10"/>
        <v>7.58</v>
      </c>
      <c r="G268" s="60">
        <f t="shared" si="11"/>
        <v>81.030199999999994</v>
      </c>
      <c r="H268" s="63">
        <f t="shared" si="12"/>
        <v>162.06039999999999</v>
      </c>
    </row>
    <row r="269" spans="1:8" s="62" customFormat="1" ht="36">
      <c r="A269" s="56" t="str">
        <f>IF((LEN('Copy paste to Here'!G273))&gt;5,((CONCATENATE('Copy paste to Here'!G273," &amp; ",'Copy paste to Here'!D273,"  &amp;  ",'Copy paste to Here'!E273))),"Empty Cell")</f>
        <v>Surgical steel nipple barbell, 14g (1.6mm) with small wings with a single crystals on both ends (wings are made from 925 Silver plated brass) &amp; Length: 16mm  &amp;  Crystal Color: Clear</v>
      </c>
      <c r="B269" s="57" t="str">
        <f>'Copy paste to Here'!C273</f>
        <v>NPSH25</v>
      </c>
      <c r="C269" s="57" t="s">
        <v>961</v>
      </c>
      <c r="D269" s="58">
        <f>Invoice!B273</f>
        <v>2</v>
      </c>
      <c r="E269" s="59">
        <f>'Shipping Invoice'!J273*$N$1</f>
        <v>3.79</v>
      </c>
      <c r="F269" s="59">
        <f t="shared" si="10"/>
        <v>7.58</v>
      </c>
      <c r="G269" s="60">
        <f t="shared" si="11"/>
        <v>81.030199999999994</v>
      </c>
      <c r="H269" s="63">
        <f t="shared" si="12"/>
        <v>162.06039999999999</v>
      </c>
    </row>
    <row r="270" spans="1:8" s="62" customFormat="1" ht="36">
      <c r="A270" s="56" t="str">
        <f>IF((LEN('Copy paste to Here'!G274))&gt;5,((CONCATENATE('Copy paste to Here'!G274," &amp; ",'Copy paste to Here'!D274,"  &amp;  ",'Copy paste to Here'!E274))),"Empty Cell")</f>
        <v>Surgical steel nipple barbell, 14g (1.6mm) with small wings with a single crystals on both ends (wings are made from 925 Silver plated brass) &amp; Length: 16mm  &amp;  Crystal Color: AB</v>
      </c>
      <c r="B270" s="57" t="str">
        <f>'Copy paste to Here'!C274</f>
        <v>NPSH25</v>
      </c>
      <c r="C270" s="57" t="s">
        <v>961</v>
      </c>
      <c r="D270" s="58">
        <f>Invoice!B274</f>
        <v>2</v>
      </c>
      <c r="E270" s="59">
        <f>'Shipping Invoice'!J274*$N$1</f>
        <v>3.79</v>
      </c>
      <c r="F270" s="59">
        <f t="shared" si="10"/>
        <v>7.58</v>
      </c>
      <c r="G270" s="60">
        <f t="shared" si="11"/>
        <v>81.030199999999994</v>
      </c>
      <c r="H270" s="63">
        <f t="shared" si="12"/>
        <v>162.06039999999999</v>
      </c>
    </row>
    <row r="271" spans="1:8" s="62" customFormat="1" ht="36">
      <c r="A271" s="56" t="str">
        <f>IF((LEN('Copy paste to Here'!G275))&gt;5,((CONCATENATE('Copy paste to Here'!G275," &amp; ",'Copy paste to Here'!D275,"  &amp;  ",'Copy paste to Here'!E275))),"Empty Cell")</f>
        <v>Black and gold anodized 316L steel nipple barbell, 14g (1.6mm) with a 5mm cone and casted arrow end &amp; Length: 14mm  &amp;  Color: Black</v>
      </c>
      <c r="B271" s="57" t="str">
        <f>'Copy paste to Here'!C275</f>
        <v>NPTSH8</v>
      </c>
      <c r="C271" s="57" t="s">
        <v>834</v>
      </c>
      <c r="D271" s="58">
        <f>Invoice!B275</f>
        <v>2</v>
      </c>
      <c r="E271" s="59">
        <f>'Shipping Invoice'!J275*$N$1</f>
        <v>3.71</v>
      </c>
      <c r="F271" s="59">
        <f t="shared" si="10"/>
        <v>7.42</v>
      </c>
      <c r="G271" s="60">
        <f t="shared" si="11"/>
        <v>79.319800000000001</v>
      </c>
      <c r="H271" s="63">
        <f t="shared" si="12"/>
        <v>158.6396</v>
      </c>
    </row>
    <row r="272" spans="1:8" s="62" customFormat="1" ht="36">
      <c r="A272" s="56" t="str">
        <f>IF((LEN('Copy paste to Here'!G276))&gt;5,((CONCATENATE('Copy paste to Here'!G276," &amp; ",'Copy paste to Here'!D276,"  &amp;  ",'Copy paste to Here'!E276))),"Empty Cell")</f>
        <v>Black and gold anodized 316L steel nipple barbell, 14g (1.6mm) with a 5mm cone and casted arrow end &amp; Length: 16mm  &amp;  Color: Gold</v>
      </c>
      <c r="B272" s="57" t="str">
        <f>'Copy paste to Here'!C276</f>
        <v>NPTSH8</v>
      </c>
      <c r="C272" s="57" t="s">
        <v>834</v>
      </c>
      <c r="D272" s="58">
        <f>Invoice!B276</f>
        <v>1</v>
      </c>
      <c r="E272" s="59">
        <f>'Shipping Invoice'!J276*$N$1</f>
        <v>3.71</v>
      </c>
      <c r="F272" s="59">
        <f t="shared" si="10"/>
        <v>3.71</v>
      </c>
      <c r="G272" s="60">
        <f t="shared" si="11"/>
        <v>79.319800000000001</v>
      </c>
      <c r="H272" s="63">
        <f t="shared" si="12"/>
        <v>79.319800000000001</v>
      </c>
    </row>
    <row r="273" spans="1:8" s="62" customFormat="1" ht="24">
      <c r="A273" s="56" t="str">
        <f>IF((LEN('Copy paste to Here'!G277))&gt;5,((CONCATENATE('Copy paste to Here'!G277," &amp; ",'Copy paste to Here'!D277,"  &amp;  ",'Copy paste to Here'!E277))),"Empty Cell")</f>
        <v xml:space="preserve">Color-plated sterling silver nose hoop, 22g (0.6mm) with ball and an outer diameter of 5/16'' (8mm) - 1 piece &amp; Color: Rainbow  &amp;  </v>
      </c>
      <c r="B273" s="57" t="str">
        <f>'Copy paste to Here'!C277</f>
        <v>NS05BL</v>
      </c>
      <c r="C273" s="57" t="s">
        <v>962</v>
      </c>
      <c r="D273" s="58">
        <f>Invoice!B277</f>
        <v>5</v>
      </c>
      <c r="E273" s="59">
        <f>'Shipping Invoice'!J277*$N$1</f>
        <v>1.3</v>
      </c>
      <c r="F273" s="59">
        <f t="shared" si="10"/>
        <v>6.5</v>
      </c>
      <c r="G273" s="60">
        <f t="shared" si="11"/>
        <v>27.794</v>
      </c>
      <c r="H273" s="63">
        <f t="shared" si="12"/>
        <v>138.97</v>
      </c>
    </row>
    <row r="274" spans="1:8" s="62" customFormat="1" ht="24">
      <c r="A274" s="56" t="str">
        <f>IF((LEN('Copy paste to Here'!G278))&gt;5,((CONCATENATE('Copy paste to Here'!G278," &amp; ",'Copy paste to Here'!D278,"  &amp;  ",'Copy paste to Here'!E278))),"Empty Cell")</f>
        <v xml:space="preserve">Color-plated sterling silver nose hoop, 22g (0.6mm) with ball and an outer diameter of 5/16'' (8mm) - 1 piece &amp; Color: Pink  &amp;  </v>
      </c>
      <c r="B274" s="57" t="str">
        <f>'Copy paste to Here'!C278</f>
        <v>NS05BL</v>
      </c>
      <c r="C274" s="57" t="s">
        <v>836</v>
      </c>
      <c r="D274" s="58">
        <f>Invoice!B278</f>
        <v>5</v>
      </c>
      <c r="E274" s="59">
        <f>'Shipping Invoice'!J278*$N$1</f>
        <v>1.1100000000000001</v>
      </c>
      <c r="F274" s="59">
        <f t="shared" si="10"/>
        <v>5.5500000000000007</v>
      </c>
      <c r="G274" s="60">
        <f t="shared" si="11"/>
        <v>23.7318</v>
      </c>
      <c r="H274" s="63">
        <f t="shared" si="12"/>
        <v>118.65899999999999</v>
      </c>
    </row>
    <row r="275" spans="1:8" s="62" customFormat="1" ht="24">
      <c r="A275" s="56" t="str">
        <f>IF((LEN('Copy paste to Here'!G279))&gt;5,((CONCATENATE('Copy paste to Here'!G279," &amp; ",'Copy paste to Here'!D279,"  &amp;  ",'Copy paste to Here'!E279))),"Empty Cell")</f>
        <v xml:space="preserve">Color-plated sterling silver nose hoop, 22g (0.6mm) with ball and an outer diameter of 5/16'' (8mm) - 1 piece &amp; Color: Purple  &amp;  </v>
      </c>
      <c r="B275" s="57" t="str">
        <f>'Copy paste to Here'!C279</f>
        <v>NS05BL</v>
      </c>
      <c r="C275" s="57" t="s">
        <v>836</v>
      </c>
      <c r="D275" s="58">
        <f>Invoice!B279</f>
        <v>5</v>
      </c>
      <c r="E275" s="59">
        <f>'Shipping Invoice'!J279*$N$1</f>
        <v>1.1100000000000001</v>
      </c>
      <c r="F275" s="59">
        <f t="shared" ref="F275:F338" si="13">D275*E275</f>
        <v>5.5500000000000007</v>
      </c>
      <c r="G275" s="60">
        <f t="shared" ref="G275:G338" si="14">E275*$E$14</f>
        <v>23.7318</v>
      </c>
      <c r="H275" s="63">
        <f t="shared" ref="H275:H338" si="15">D275*G275</f>
        <v>118.65899999999999</v>
      </c>
    </row>
    <row r="276" spans="1:8" s="62" customFormat="1" ht="24">
      <c r="A276" s="56" t="str">
        <f>IF((LEN('Copy paste to Here'!G280))&gt;5,((CONCATENATE('Copy paste to Here'!G280," &amp; ",'Copy paste to Here'!D280,"  &amp;  ",'Copy paste to Here'!E280))),"Empty Cell")</f>
        <v xml:space="preserve">Color-plated sterling silver nose hoop, 22g (0.6mm) with ball and an outer diameter of 5/16'' (8mm) - 1 piece &amp; Color: Red  &amp;  </v>
      </c>
      <c r="B276" s="57" t="str">
        <f>'Copy paste to Here'!C280</f>
        <v>NS05BL</v>
      </c>
      <c r="C276" s="57" t="s">
        <v>836</v>
      </c>
      <c r="D276" s="58">
        <f>Invoice!B280</f>
        <v>5</v>
      </c>
      <c r="E276" s="59">
        <f>'Shipping Invoice'!J280*$N$1</f>
        <v>1.1100000000000001</v>
      </c>
      <c r="F276" s="59">
        <f t="shared" si="13"/>
        <v>5.5500000000000007</v>
      </c>
      <c r="G276" s="60">
        <f t="shared" si="14"/>
        <v>23.7318</v>
      </c>
      <c r="H276" s="63">
        <f t="shared" si="15"/>
        <v>118.65899999999999</v>
      </c>
    </row>
    <row r="277" spans="1:8" s="62" customFormat="1" ht="24">
      <c r="A277" s="56" t="str">
        <f>IF((LEN('Copy paste to Here'!G281))&gt;5,((CONCATENATE('Copy paste to Here'!G281," &amp; ",'Copy paste to Here'!D281,"  &amp;  ",'Copy paste to Here'!E281))),"Empty Cell")</f>
        <v xml:space="preserve">Color-plated sterling silver nose hoop, 22g (0.6mm) with ball and an outer diameter of 3/8'' (10mm) - 1 piece &amp; Color: White  &amp;  </v>
      </c>
      <c r="B277" s="57" t="str">
        <f>'Copy paste to Here'!C281</f>
        <v>NS06BL</v>
      </c>
      <c r="C277" s="57" t="s">
        <v>581</v>
      </c>
      <c r="D277" s="58">
        <f>Invoice!B281</f>
        <v>5</v>
      </c>
      <c r="E277" s="59">
        <f>'Shipping Invoice'!J281*$N$1</f>
        <v>1.21</v>
      </c>
      <c r="F277" s="59">
        <f t="shared" si="13"/>
        <v>6.05</v>
      </c>
      <c r="G277" s="60">
        <f t="shared" si="14"/>
        <v>25.869799999999998</v>
      </c>
      <c r="H277" s="63">
        <f t="shared" si="15"/>
        <v>129.34899999999999</v>
      </c>
    </row>
    <row r="278" spans="1:8" s="62" customFormat="1" ht="24">
      <c r="A278" s="56" t="str">
        <f>IF((LEN('Copy paste to Here'!G282))&gt;5,((CONCATENATE('Copy paste to Here'!G282," &amp; ",'Copy paste to Here'!D282,"  &amp;  ",'Copy paste to Here'!E282))),"Empty Cell")</f>
        <v xml:space="preserve">Color-plated sterling silver nose hoop, 22g (0.6mm) with ball and an outer diameter of 3/8'' (10mm) - 1 piece &amp; Color: Blue  &amp;  </v>
      </c>
      <c r="B278" s="57" t="str">
        <f>'Copy paste to Here'!C282</f>
        <v>NS06BL</v>
      </c>
      <c r="C278" s="57" t="s">
        <v>581</v>
      </c>
      <c r="D278" s="58">
        <f>Invoice!B282</f>
        <v>10</v>
      </c>
      <c r="E278" s="59">
        <f>'Shipping Invoice'!J282*$N$1</f>
        <v>1.21</v>
      </c>
      <c r="F278" s="59">
        <f t="shared" si="13"/>
        <v>12.1</v>
      </c>
      <c r="G278" s="60">
        <f t="shared" si="14"/>
        <v>25.869799999999998</v>
      </c>
      <c r="H278" s="63">
        <f t="shared" si="15"/>
        <v>258.69799999999998</v>
      </c>
    </row>
    <row r="279" spans="1:8" s="62" customFormat="1" ht="24">
      <c r="A279" s="56" t="str">
        <f>IF((LEN('Copy paste to Here'!G283))&gt;5,((CONCATENATE('Copy paste to Here'!G283," &amp; ",'Copy paste to Here'!D283,"  &amp;  ",'Copy paste to Here'!E283))),"Empty Cell")</f>
        <v xml:space="preserve">Color-plated sterling silver nose hoop, 22g (0.6mm) with ball and an outer diameter of 3/8'' (10mm) - 1 piece &amp; Color: Rainbow  &amp;  </v>
      </c>
      <c r="B279" s="57" t="str">
        <f>'Copy paste to Here'!C283</f>
        <v>NS06BL</v>
      </c>
      <c r="C279" s="57" t="s">
        <v>963</v>
      </c>
      <c r="D279" s="58">
        <f>Invoice!B283</f>
        <v>10</v>
      </c>
      <c r="E279" s="59">
        <f>'Shipping Invoice'!J283*$N$1</f>
        <v>1.42</v>
      </c>
      <c r="F279" s="59">
        <f t="shared" si="13"/>
        <v>14.2</v>
      </c>
      <c r="G279" s="60">
        <f t="shared" si="14"/>
        <v>30.359599999999997</v>
      </c>
      <c r="H279" s="63">
        <f t="shared" si="15"/>
        <v>303.59599999999995</v>
      </c>
    </row>
    <row r="280" spans="1:8" s="62" customFormat="1" ht="24">
      <c r="A280" s="56" t="str">
        <f>IF((LEN('Copy paste to Here'!G284))&gt;5,((CONCATENATE('Copy paste to Here'!G284," &amp; ",'Copy paste to Here'!D284,"  &amp;  ",'Copy paste to Here'!E284))),"Empty Cell")</f>
        <v xml:space="preserve">Color-plated sterling silver nose hoop, 22g (0.6mm) with ball and an outer diameter of 3/8'' (10mm) - 1 piece &amp; Color: Aqua  &amp;  </v>
      </c>
      <c r="B280" s="57" t="str">
        <f>'Copy paste to Here'!C284</f>
        <v>NS06BL</v>
      </c>
      <c r="C280" s="57" t="s">
        <v>581</v>
      </c>
      <c r="D280" s="58">
        <f>Invoice!B284</f>
        <v>8</v>
      </c>
      <c r="E280" s="59">
        <f>'Shipping Invoice'!J284*$N$1</f>
        <v>1.21</v>
      </c>
      <c r="F280" s="59">
        <f t="shared" si="13"/>
        <v>9.68</v>
      </c>
      <c r="G280" s="60">
        <f t="shared" si="14"/>
        <v>25.869799999999998</v>
      </c>
      <c r="H280" s="63">
        <f t="shared" si="15"/>
        <v>206.95839999999998</v>
      </c>
    </row>
    <row r="281" spans="1:8" s="62" customFormat="1" ht="24">
      <c r="A281" s="56" t="str">
        <f>IF((LEN('Copy paste to Here'!G285))&gt;5,((CONCATENATE('Copy paste to Here'!G285," &amp; ",'Copy paste to Here'!D285,"  &amp;  ",'Copy paste to Here'!E285))),"Empty Cell")</f>
        <v xml:space="preserve">Color-plated sterling silver nose hoop, 22g (0.6mm) with ball and an outer diameter of 3/8'' (10mm) - 1 piece &amp; Color: Green  &amp;  </v>
      </c>
      <c r="B281" s="57" t="str">
        <f>'Copy paste to Here'!C285</f>
        <v>NS06BL</v>
      </c>
      <c r="C281" s="57" t="s">
        <v>581</v>
      </c>
      <c r="D281" s="58">
        <f>Invoice!B285</f>
        <v>10</v>
      </c>
      <c r="E281" s="59">
        <f>'Shipping Invoice'!J285*$N$1</f>
        <v>1.21</v>
      </c>
      <c r="F281" s="59">
        <f t="shared" si="13"/>
        <v>12.1</v>
      </c>
      <c r="G281" s="60">
        <f t="shared" si="14"/>
        <v>25.869799999999998</v>
      </c>
      <c r="H281" s="63">
        <f t="shared" si="15"/>
        <v>258.69799999999998</v>
      </c>
    </row>
    <row r="282" spans="1:8" s="62" customFormat="1" ht="24">
      <c r="A282" s="56" t="str">
        <f>IF((LEN('Copy paste to Here'!G286))&gt;5,((CONCATENATE('Copy paste to Here'!G286," &amp; ",'Copy paste to Here'!D286,"  &amp;  ",'Copy paste to Here'!E286))),"Empty Cell")</f>
        <v xml:space="preserve">Color-plated sterling silver nose hoop, 22g (0.6mm) with ball and an outer diameter of 3/8'' (10mm) - 1 piece &amp; Color: Pink  &amp;  </v>
      </c>
      <c r="B282" s="57" t="str">
        <f>'Copy paste to Here'!C286</f>
        <v>NS06BL</v>
      </c>
      <c r="C282" s="57" t="s">
        <v>581</v>
      </c>
      <c r="D282" s="58">
        <f>Invoice!B286</f>
        <v>10</v>
      </c>
      <c r="E282" s="59">
        <f>'Shipping Invoice'!J286*$N$1</f>
        <v>1.21</v>
      </c>
      <c r="F282" s="59">
        <f t="shared" si="13"/>
        <v>12.1</v>
      </c>
      <c r="G282" s="60">
        <f t="shared" si="14"/>
        <v>25.869799999999998</v>
      </c>
      <c r="H282" s="63">
        <f t="shared" si="15"/>
        <v>258.69799999999998</v>
      </c>
    </row>
    <row r="283" spans="1:8" s="62" customFormat="1" ht="24">
      <c r="A283" s="56" t="str">
        <f>IF((LEN('Copy paste to Here'!G287))&gt;5,((CONCATENATE('Copy paste to Here'!G287," &amp; ",'Copy paste to Here'!D287,"  &amp;  ",'Copy paste to Here'!E287))),"Empty Cell")</f>
        <v xml:space="preserve">Color-plated sterling silver nose hoop, 22g (0.6mm) with ball and an outer diameter of 3/8'' (10mm) - 1 piece &amp; Color: Purple  &amp;  </v>
      </c>
      <c r="B283" s="57" t="str">
        <f>'Copy paste to Here'!C287</f>
        <v>NS06BL</v>
      </c>
      <c r="C283" s="57" t="s">
        <v>581</v>
      </c>
      <c r="D283" s="58">
        <f>Invoice!B287</f>
        <v>10</v>
      </c>
      <c r="E283" s="59">
        <f>'Shipping Invoice'!J287*$N$1</f>
        <v>1.21</v>
      </c>
      <c r="F283" s="59">
        <f t="shared" si="13"/>
        <v>12.1</v>
      </c>
      <c r="G283" s="60">
        <f t="shared" si="14"/>
        <v>25.869799999999998</v>
      </c>
      <c r="H283" s="63">
        <f t="shared" si="15"/>
        <v>258.69799999999998</v>
      </c>
    </row>
    <row r="284" spans="1:8" s="62" customFormat="1" ht="24">
      <c r="A284" s="56" t="str">
        <f>IF((LEN('Copy paste to Here'!G288))&gt;5,((CONCATENATE('Copy paste to Here'!G288," &amp; ",'Copy paste to Here'!D288,"  &amp;  ",'Copy paste to Here'!E288))),"Empty Cell")</f>
        <v xml:space="preserve">Color-plated sterling silver nose hoop, 22g (0.6mm) with ball and an outer diameter of 3/8'' (10mm) - 1 piece &amp; Color: Red  &amp;  </v>
      </c>
      <c r="B284" s="57" t="str">
        <f>'Copy paste to Here'!C288</f>
        <v>NS06BL</v>
      </c>
      <c r="C284" s="57" t="s">
        <v>581</v>
      </c>
      <c r="D284" s="58">
        <f>Invoice!B288</f>
        <v>8</v>
      </c>
      <c r="E284" s="59">
        <f>'Shipping Invoice'!J288*$N$1</f>
        <v>1.21</v>
      </c>
      <c r="F284" s="59">
        <f t="shared" si="13"/>
        <v>9.68</v>
      </c>
      <c r="G284" s="60">
        <f t="shared" si="14"/>
        <v>25.869799999999998</v>
      </c>
      <c r="H284" s="63">
        <f t="shared" si="15"/>
        <v>206.95839999999998</v>
      </c>
    </row>
    <row r="285" spans="1:8" s="62" customFormat="1" ht="24">
      <c r="A285" s="56" t="str">
        <f>IF((LEN('Copy paste to Here'!G289))&gt;5,((CONCATENATE('Copy paste to Here'!G289," &amp; ",'Copy paste to Here'!D289,"  &amp;  ",'Copy paste to Here'!E289))),"Empty Cell")</f>
        <v xml:space="preserve">925 sterling silver nose hoop with ball with rose gold plating 22g (0.6mm) with an outer diameter of 3/8'' (10mm) - 1 piece &amp;   &amp;  </v>
      </c>
      <c r="B285" s="57" t="str">
        <f>'Copy paste to Here'!C289</f>
        <v>NS06RS</v>
      </c>
      <c r="C285" s="57" t="s">
        <v>839</v>
      </c>
      <c r="D285" s="58">
        <f>Invoice!B289</f>
        <v>50</v>
      </c>
      <c r="E285" s="59">
        <f>'Shipping Invoice'!J289*$N$1</f>
        <v>1.21</v>
      </c>
      <c r="F285" s="59">
        <f t="shared" si="13"/>
        <v>60.5</v>
      </c>
      <c r="G285" s="60">
        <f t="shared" si="14"/>
        <v>25.869799999999998</v>
      </c>
      <c r="H285" s="63">
        <f t="shared" si="15"/>
        <v>1293.4899999999998</v>
      </c>
    </row>
    <row r="286" spans="1:8" s="62" customFormat="1" ht="24">
      <c r="A286" s="56" t="str">
        <f>IF((LEN('Copy paste to Here'!G290))&gt;5,((CONCATENATE('Copy paste to Here'!G290," &amp; ",'Copy paste to Here'!D290,"  &amp;  ",'Copy paste to Here'!E290))),"Empty Cell")</f>
        <v xml:space="preserve">Color-plated sterling silver nose hoop, 22g (0.6mm) with ball and an outer diameter of 1/2'' (12mm) - 1 piece &amp; Color: White  &amp;  </v>
      </c>
      <c r="B286" s="57" t="str">
        <f>'Copy paste to Here'!C290</f>
        <v>NS07BL</v>
      </c>
      <c r="C286" s="57" t="s">
        <v>840</v>
      </c>
      <c r="D286" s="58">
        <f>Invoice!B290</f>
        <v>5</v>
      </c>
      <c r="E286" s="59">
        <f>'Shipping Invoice'!J290*$N$1</f>
        <v>1.43</v>
      </c>
      <c r="F286" s="59">
        <f t="shared" si="13"/>
        <v>7.1499999999999995</v>
      </c>
      <c r="G286" s="60">
        <f t="shared" si="14"/>
        <v>30.573399999999996</v>
      </c>
      <c r="H286" s="63">
        <f t="shared" si="15"/>
        <v>152.86699999999999</v>
      </c>
    </row>
    <row r="287" spans="1:8" s="62" customFormat="1" ht="24">
      <c r="A287" s="56" t="str">
        <f>IF((LEN('Copy paste to Here'!G291))&gt;5,((CONCATENATE('Copy paste to Here'!G291," &amp; ",'Copy paste to Here'!D291,"  &amp;  ",'Copy paste to Here'!E291))),"Empty Cell")</f>
        <v xml:space="preserve">Color-plated sterling silver nose hoop, 22g (0.6mm) with ball and an outer diameter of 1/2'' (12mm) - 1 piece &amp; Color: Aqua  &amp;  </v>
      </c>
      <c r="B287" s="57" t="str">
        <f>'Copy paste to Here'!C291</f>
        <v>NS07BL</v>
      </c>
      <c r="C287" s="57" t="s">
        <v>840</v>
      </c>
      <c r="D287" s="58">
        <f>Invoice!B291</f>
        <v>4</v>
      </c>
      <c r="E287" s="59">
        <f>'Shipping Invoice'!J291*$N$1</f>
        <v>1.43</v>
      </c>
      <c r="F287" s="59">
        <f t="shared" si="13"/>
        <v>5.72</v>
      </c>
      <c r="G287" s="60">
        <f t="shared" si="14"/>
        <v>30.573399999999996</v>
      </c>
      <c r="H287" s="63">
        <f t="shared" si="15"/>
        <v>122.29359999999998</v>
      </c>
    </row>
    <row r="288" spans="1:8" s="62" customFormat="1" ht="24">
      <c r="A288" s="56" t="str">
        <f>IF((LEN('Copy paste to Here'!G292))&gt;5,((CONCATENATE('Copy paste to Here'!G292," &amp; ",'Copy paste to Here'!D292,"  &amp;  ",'Copy paste to Here'!E292))),"Empty Cell")</f>
        <v xml:space="preserve">Surgical steel nose screw, 20g (0.8mm) with 2mm half ball shaped round crystal top &amp; Crystal Color: AB  &amp;  </v>
      </c>
      <c r="B288" s="57" t="str">
        <f>'Copy paste to Here'!C292</f>
        <v>NSC</v>
      </c>
      <c r="C288" s="57" t="s">
        <v>125</v>
      </c>
      <c r="D288" s="58">
        <f>Invoice!B292</f>
        <v>10</v>
      </c>
      <c r="E288" s="59">
        <f>'Shipping Invoice'!J292*$N$1</f>
        <v>0.4</v>
      </c>
      <c r="F288" s="59">
        <f t="shared" si="13"/>
        <v>4</v>
      </c>
      <c r="G288" s="60">
        <f t="shared" si="14"/>
        <v>8.5519999999999996</v>
      </c>
      <c r="H288" s="63">
        <f t="shared" si="15"/>
        <v>85.52</v>
      </c>
    </row>
    <row r="289" spans="1:8" s="62" customFormat="1" ht="24">
      <c r="A289" s="56" t="str">
        <f>IF((LEN('Copy paste to Here'!G293))&gt;5,((CONCATENATE('Copy paste to Here'!G293," &amp; ",'Copy paste to Here'!D293,"  &amp;  ",'Copy paste to Here'!E293))),"Empty Cell")</f>
        <v xml:space="preserve">Surgical steel nose screw, 20g (0.8mm) with 2mm half ball shaped round crystal top &amp; Crystal Color: Rose  &amp;  </v>
      </c>
      <c r="B289" s="57" t="str">
        <f>'Copy paste to Here'!C293</f>
        <v>NSC</v>
      </c>
      <c r="C289" s="57" t="s">
        <v>125</v>
      </c>
      <c r="D289" s="58">
        <f>Invoice!B293</f>
        <v>10</v>
      </c>
      <c r="E289" s="59">
        <f>'Shipping Invoice'!J293*$N$1</f>
        <v>0.4</v>
      </c>
      <c r="F289" s="59">
        <f t="shared" si="13"/>
        <v>4</v>
      </c>
      <c r="G289" s="60">
        <f t="shared" si="14"/>
        <v>8.5519999999999996</v>
      </c>
      <c r="H289" s="63">
        <f t="shared" si="15"/>
        <v>85.52</v>
      </c>
    </row>
    <row r="290" spans="1:8" s="62" customFormat="1" ht="24">
      <c r="A290" s="56" t="str">
        <f>IF((LEN('Copy paste to Here'!G294))&gt;5,((CONCATENATE('Copy paste to Here'!G294," &amp; ",'Copy paste to Here'!D294,"  &amp;  ",'Copy paste to Here'!E294))),"Empty Cell")</f>
        <v xml:space="preserve">Surgical steel nose screw, 20g (0.8mm) with 2mm half ball shaped round crystal top &amp; Crystal Color: Aquamarine  &amp;  </v>
      </c>
      <c r="B290" s="57" t="str">
        <f>'Copy paste to Here'!C294</f>
        <v>NSC</v>
      </c>
      <c r="C290" s="57" t="s">
        <v>125</v>
      </c>
      <c r="D290" s="58">
        <f>Invoice!B294</f>
        <v>10</v>
      </c>
      <c r="E290" s="59">
        <f>'Shipping Invoice'!J294*$N$1</f>
        <v>0.4</v>
      </c>
      <c r="F290" s="59">
        <f t="shared" si="13"/>
        <v>4</v>
      </c>
      <c r="G290" s="60">
        <f t="shared" si="14"/>
        <v>8.5519999999999996</v>
      </c>
      <c r="H290" s="63">
        <f t="shared" si="15"/>
        <v>85.52</v>
      </c>
    </row>
    <row r="291" spans="1:8" s="62" customFormat="1" ht="24">
      <c r="A291" s="56" t="str">
        <f>IF((LEN('Copy paste to Here'!G295))&gt;5,((CONCATENATE('Copy paste to Here'!G295," &amp; ",'Copy paste to Here'!D295,"  &amp;  ",'Copy paste to Here'!E295))),"Empty Cell")</f>
        <v xml:space="preserve">Surgical steel nose screw, 20g (0.8mm) with 2mm half ball shaped round crystal top &amp; Crystal Color: Blue Zircon  &amp;  </v>
      </c>
      <c r="B291" s="57" t="str">
        <f>'Copy paste to Here'!C295</f>
        <v>NSC</v>
      </c>
      <c r="C291" s="57" t="s">
        <v>125</v>
      </c>
      <c r="D291" s="58">
        <f>Invoice!B295</f>
        <v>10</v>
      </c>
      <c r="E291" s="59">
        <f>'Shipping Invoice'!J295*$N$1</f>
        <v>0.4</v>
      </c>
      <c r="F291" s="59">
        <f t="shared" si="13"/>
        <v>4</v>
      </c>
      <c r="G291" s="60">
        <f t="shared" si="14"/>
        <v>8.5519999999999996</v>
      </c>
      <c r="H291" s="63">
        <f t="shared" si="15"/>
        <v>85.52</v>
      </c>
    </row>
    <row r="292" spans="1:8" s="62" customFormat="1" ht="24">
      <c r="A292" s="56" t="str">
        <f>IF((LEN('Copy paste to Here'!G296))&gt;5,((CONCATENATE('Copy paste to Here'!G296," &amp; ",'Copy paste to Here'!D296,"  &amp;  ",'Copy paste to Here'!E296))),"Empty Cell")</f>
        <v xml:space="preserve">Surgical steel nose screw, 20g (0.8mm) with 2mm half ball shaped round crystal top &amp; Crystal Color: Amethyst  &amp;  </v>
      </c>
      <c r="B292" s="57" t="str">
        <f>'Copy paste to Here'!C296</f>
        <v>NSC</v>
      </c>
      <c r="C292" s="57" t="s">
        <v>125</v>
      </c>
      <c r="D292" s="58">
        <f>Invoice!B296</f>
        <v>10</v>
      </c>
      <c r="E292" s="59">
        <f>'Shipping Invoice'!J296*$N$1</f>
        <v>0.4</v>
      </c>
      <c r="F292" s="59">
        <f t="shared" si="13"/>
        <v>4</v>
      </c>
      <c r="G292" s="60">
        <f t="shared" si="14"/>
        <v>8.5519999999999996</v>
      </c>
      <c r="H292" s="63">
        <f t="shared" si="15"/>
        <v>85.52</v>
      </c>
    </row>
    <row r="293" spans="1:8" s="62" customFormat="1" ht="24">
      <c r="A293" s="56" t="str">
        <f>IF((LEN('Copy paste to Here'!G297))&gt;5,((CONCATENATE('Copy paste to Here'!G297," &amp; ",'Copy paste to Here'!D297,"  &amp;  ",'Copy paste to Here'!E297))),"Empty Cell")</f>
        <v xml:space="preserve">Surgical steel nose screw, 20g (0.8mm) with 2mm half ball shaped round crystal top &amp; Crystal Color: Jet  &amp;  </v>
      </c>
      <c r="B293" s="57" t="str">
        <f>'Copy paste to Here'!C297</f>
        <v>NSC</v>
      </c>
      <c r="C293" s="57" t="s">
        <v>125</v>
      </c>
      <c r="D293" s="58">
        <f>Invoice!B297</f>
        <v>10</v>
      </c>
      <c r="E293" s="59">
        <f>'Shipping Invoice'!J297*$N$1</f>
        <v>0.4</v>
      </c>
      <c r="F293" s="59">
        <f t="shared" si="13"/>
        <v>4</v>
      </c>
      <c r="G293" s="60">
        <f t="shared" si="14"/>
        <v>8.5519999999999996</v>
      </c>
      <c r="H293" s="63">
        <f t="shared" si="15"/>
        <v>85.52</v>
      </c>
    </row>
    <row r="294" spans="1:8" s="62" customFormat="1" ht="24">
      <c r="A294" s="56" t="str">
        <f>IF((LEN('Copy paste to Here'!G298))&gt;5,((CONCATENATE('Copy paste to Here'!G298," &amp; ",'Copy paste to Here'!D298,"  &amp;  ",'Copy paste to Here'!E298))),"Empty Cell")</f>
        <v xml:space="preserve">Anodized surgical steel nose screw, 20g (0.8mm) with 2mm ball top &amp; Color: Black  &amp;  </v>
      </c>
      <c r="B294" s="57" t="str">
        <f>'Copy paste to Here'!C298</f>
        <v>NSTB</v>
      </c>
      <c r="C294" s="57" t="s">
        <v>625</v>
      </c>
      <c r="D294" s="58">
        <f>Invoice!B298</f>
        <v>10</v>
      </c>
      <c r="E294" s="59">
        <f>'Shipping Invoice'!J298*$N$1</f>
        <v>0.66</v>
      </c>
      <c r="F294" s="59">
        <f t="shared" si="13"/>
        <v>6.6000000000000005</v>
      </c>
      <c r="G294" s="60">
        <f t="shared" si="14"/>
        <v>14.110799999999999</v>
      </c>
      <c r="H294" s="63">
        <f t="shared" si="15"/>
        <v>141.108</v>
      </c>
    </row>
    <row r="295" spans="1:8" s="62" customFormat="1" ht="24">
      <c r="A295" s="56" t="str">
        <f>IF((LEN('Copy paste to Here'!G299))&gt;5,((CONCATENATE('Copy paste to Here'!G299," &amp; ",'Copy paste to Here'!D299,"  &amp;  ",'Copy paste to Here'!E299))),"Empty Cell")</f>
        <v xml:space="preserve">Anodized surgical steel nose screw, 20g (0.8mm) with 2mm ball top &amp; Color: Blue  &amp;  </v>
      </c>
      <c r="B295" s="57" t="str">
        <f>'Copy paste to Here'!C299</f>
        <v>NSTB</v>
      </c>
      <c r="C295" s="57" t="s">
        <v>625</v>
      </c>
      <c r="D295" s="58">
        <f>Invoice!B299</f>
        <v>10</v>
      </c>
      <c r="E295" s="59">
        <f>'Shipping Invoice'!J299*$N$1</f>
        <v>0.66</v>
      </c>
      <c r="F295" s="59">
        <f t="shared" si="13"/>
        <v>6.6000000000000005</v>
      </c>
      <c r="G295" s="60">
        <f t="shared" si="14"/>
        <v>14.110799999999999</v>
      </c>
      <c r="H295" s="63">
        <f t="shared" si="15"/>
        <v>141.108</v>
      </c>
    </row>
    <row r="296" spans="1:8" s="62" customFormat="1" ht="24">
      <c r="A296" s="56" t="str">
        <f>IF((LEN('Copy paste to Here'!G300))&gt;5,((CONCATENATE('Copy paste to Here'!G300," &amp; ",'Copy paste to Here'!D300,"  &amp;  ",'Copy paste to Here'!E300))),"Empty Cell")</f>
        <v xml:space="preserve">Anodized surgical steel nose screw, 20g (0.8mm) with 2mm ball top &amp; Color: Rainbow  &amp;  </v>
      </c>
      <c r="B296" s="57" t="str">
        <f>'Copy paste to Here'!C300</f>
        <v>NSTB</v>
      </c>
      <c r="C296" s="57" t="s">
        <v>625</v>
      </c>
      <c r="D296" s="58">
        <f>Invoice!B300</f>
        <v>10</v>
      </c>
      <c r="E296" s="59">
        <f>'Shipping Invoice'!J300*$N$1</f>
        <v>0.66</v>
      </c>
      <c r="F296" s="59">
        <f t="shared" si="13"/>
        <v>6.6000000000000005</v>
      </c>
      <c r="G296" s="60">
        <f t="shared" si="14"/>
        <v>14.110799999999999</v>
      </c>
      <c r="H296" s="63">
        <f t="shared" si="15"/>
        <v>141.108</v>
      </c>
    </row>
    <row r="297" spans="1:8" s="62" customFormat="1" ht="24">
      <c r="A297" s="56" t="str">
        <f>IF((LEN('Copy paste to Here'!G301))&gt;5,((CONCATENATE('Copy paste to Here'!G301," &amp; ",'Copy paste to Here'!D301,"  &amp;  ",'Copy paste to Here'!E301))),"Empty Cell")</f>
        <v>Anodized surgical steel nose screw, 20g (0.8mm) with 2mm round crystal tops &amp; Color: Black  &amp;  Crystal Color: Clear</v>
      </c>
      <c r="B297" s="57" t="str">
        <f>'Copy paste to Here'!C301</f>
        <v>NSTC</v>
      </c>
      <c r="C297" s="57" t="s">
        <v>843</v>
      </c>
      <c r="D297" s="58">
        <f>Invoice!B301</f>
        <v>5</v>
      </c>
      <c r="E297" s="59">
        <f>'Shipping Invoice'!J301*$N$1</f>
        <v>0.74</v>
      </c>
      <c r="F297" s="59">
        <f t="shared" si="13"/>
        <v>3.7</v>
      </c>
      <c r="G297" s="60">
        <f t="shared" si="14"/>
        <v>15.821199999999999</v>
      </c>
      <c r="H297" s="63">
        <f t="shared" si="15"/>
        <v>79.105999999999995</v>
      </c>
    </row>
    <row r="298" spans="1:8" s="62" customFormat="1" ht="24">
      <c r="A298" s="56" t="str">
        <f>IF((LEN('Copy paste to Here'!G302))&gt;5,((CONCATENATE('Copy paste to Here'!G302," &amp; ",'Copy paste to Here'!D302,"  &amp;  ",'Copy paste to Here'!E302))),"Empty Cell")</f>
        <v>Anodized surgical steel nose screw, 20g (0.8mm) with 2mm round crystal tops &amp; Color: Blue  &amp;  Crystal Color: Clear</v>
      </c>
      <c r="B298" s="57" t="str">
        <f>'Copy paste to Here'!C302</f>
        <v>NSTC</v>
      </c>
      <c r="C298" s="57" t="s">
        <v>843</v>
      </c>
      <c r="D298" s="58">
        <f>Invoice!B302</f>
        <v>5</v>
      </c>
      <c r="E298" s="59">
        <f>'Shipping Invoice'!J302*$N$1</f>
        <v>0.74</v>
      </c>
      <c r="F298" s="59">
        <f t="shared" si="13"/>
        <v>3.7</v>
      </c>
      <c r="G298" s="60">
        <f t="shared" si="14"/>
        <v>15.821199999999999</v>
      </c>
      <c r="H298" s="63">
        <f t="shared" si="15"/>
        <v>79.105999999999995</v>
      </c>
    </row>
    <row r="299" spans="1:8" s="62" customFormat="1" ht="25.5">
      <c r="A299" s="56" t="str">
        <f>IF((LEN('Copy paste to Here'!G303))&gt;5,((CONCATENATE('Copy paste to Here'!G303," &amp; ",'Copy paste to Here'!D303,"  &amp;  ",'Copy paste to Here'!E303))),"Empty Cell")</f>
        <v xml:space="preserve">Surgical steel nose screw, 20g (0.8mm) with prong set 1.5mm round CZ stone &amp; Cz Color: Rose  &amp;  </v>
      </c>
      <c r="B299" s="57" t="str">
        <f>'Copy paste to Here'!C303</f>
        <v>NSWZR15</v>
      </c>
      <c r="C299" s="57" t="s">
        <v>122</v>
      </c>
      <c r="D299" s="58">
        <f>Invoice!B303</f>
        <v>10</v>
      </c>
      <c r="E299" s="59">
        <f>'Shipping Invoice'!J303*$N$1</f>
        <v>0.99</v>
      </c>
      <c r="F299" s="59">
        <f t="shared" si="13"/>
        <v>9.9</v>
      </c>
      <c r="G299" s="60">
        <f t="shared" si="14"/>
        <v>21.1662</v>
      </c>
      <c r="H299" s="63">
        <f t="shared" si="15"/>
        <v>211.66200000000001</v>
      </c>
    </row>
    <row r="300" spans="1:8" s="62" customFormat="1" ht="25.5">
      <c r="A300" s="56" t="str">
        <f>IF((LEN('Copy paste to Here'!G304))&gt;5,((CONCATENATE('Copy paste to Here'!G304," &amp; ",'Copy paste to Here'!D304,"  &amp;  ",'Copy paste to Here'!E304))),"Empty Cell")</f>
        <v xml:space="preserve">Surgical steel nose screw, 20g (0.8mm) with prong set 1.5mm round CZ stone &amp; Cz Color: Aquamarine  &amp;  </v>
      </c>
      <c r="B300" s="57" t="str">
        <f>'Copy paste to Here'!C304</f>
        <v>NSWZR15</v>
      </c>
      <c r="C300" s="57" t="s">
        <v>122</v>
      </c>
      <c r="D300" s="58">
        <f>Invoice!B304</f>
        <v>10</v>
      </c>
      <c r="E300" s="59">
        <f>'Shipping Invoice'!J304*$N$1</f>
        <v>0.99</v>
      </c>
      <c r="F300" s="59">
        <f t="shared" si="13"/>
        <v>9.9</v>
      </c>
      <c r="G300" s="60">
        <f t="shared" si="14"/>
        <v>21.1662</v>
      </c>
      <c r="H300" s="63">
        <f t="shared" si="15"/>
        <v>211.66200000000001</v>
      </c>
    </row>
    <row r="301" spans="1:8" s="62" customFormat="1" ht="25.5">
      <c r="A301" s="56" t="str">
        <f>IF((LEN('Copy paste to Here'!G305))&gt;5,((CONCATENATE('Copy paste to Here'!G305," &amp; ",'Copy paste to Here'!D305,"  &amp;  ",'Copy paste to Here'!E305))),"Empty Cell")</f>
        <v xml:space="preserve">Surgical steel nose screw, 20g (0.8mm) with prong set 1.5mm round CZ stone &amp; Cz Color: Amethyst  &amp;  </v>
      </c>
      <c r="B301" s="57" t="str">
        <f>'Copy paste to Here'!C305</f>
        <v>NSWZR15</v>
      </c>
      <c r="C301" s="57" t="s">
        <v>122</v>
      </c>
      <c r="D301" s="58">
        <f>Invoice!B305</f>
        <v>10</v>
      </c>
      <c r="E301" s="59">
        <f>'Shipping Invoice'!J305*$N$1</f>
        <v>0.99</v>
      </c>
      <c r="F301" s="59">
        <f t="shared" si="13"/>
        <v>9.9</v>
      </c>
      <c r="G301" s="60">
        <f t="shared" si="14"/>
        <v>21.1662</v>
      </c>
      <c r="H301" s="63">
        <f t="shared" si="15"/>
        <v>211.66200000000001</v>
      </c>
    </row>
    <row r="302" spans="1:8" s="62" customFormat="1" ht="25.5">
      <c r="A302" s="56" t="str">
        <f>IF((LEN('Copy paste to Here'!G306))&gt;5,((CONCATENATE('Copy paste to Here'!G306," &amp; ",'Copy paste to Here'!D306,"  &amp;  ",'Copy paste to Here'!E306))),"Empty Cell")</f>
        <v xml:space="preserve">Surgical steel nose screw, 20g (0.8mm) with prong set 1.5mm round CZ stone &amp; Cz Color: Jet  &amp;  </v>
      </c>
      <c r="B302" s="57" t="str">
        <f>'Copy paste to Here'!C306</f>
        <v>NSWZR15</v>
      </c>
      <c r="C302" s="57" t="s">
        <v>122</v>
      </c>
      <c r="D302" s="58">
        <f>Invoice!B306</f>
        <v>10</v>
      </c>
      <c r="E302" s="59">
        <f>'Shipping Invoice'!J306*$N$1</f>
        <v>0.99</v>
      </c>
      <c r="F302" s="59">
        <f t="shared" si="13"/>
        <v>9.9</v>
      </c>
      <c r="G302" s="60">
        <f t="shared" si="14"/>
        <v>21.1662</v>
      </c>
      <c r="H302" s="63">
        <f t="shared" si="15"/>
        <v>211.66200000000001</v>
      </c>
    </row>
    <row r="303" spans="1:8" s="62" customFormat="1" ht="24">
      <c r="A303" s="56" t="str">
        <f>IF((LEN('Copy paste to Here'!G307))&gt;5,((CONCATENATE('Copy paste to Here'!G307," &amp; ",'Copy paste to Here'!D307,"  &amp;  ",'Copy paste to Here'!E307))),"Empty Cell")</f>
        <v xml:space="preserve">Surgical steel nose screw, 20g (0.8mm) with prong set 2mm round CZ stone &amp; Cz Color: Rose  &amp;  </v>
      </c>
      <c r="B303" s="57" t="str">
        <f>'Copy paste to Here'!C307</f>
        <v>NSWZR2</v>
      </c>
      <c r="C303" s="57" t="s">
        <v>849</v>
      </c>
      <c r="D303" s="58">
        <f>Invoice!B307</f>
        <v>10</v>
      </c>
      <c r="E303" s="59">
        <f>'Shipping Invoice'!J307*$N$1</f>
        <v>0.99</v>
      </c>
      <c r="F303" s="59">
        <f t="shared" si="13"/>
        <v>9.9</v>
      </c>
      <c r="G303" s="60">
        <f t="shared" si="14"/>
        <v>21.1662</v>
      </c>
      <c r="H303" s="63">
        <f t="shared" si="15"/>
        <v>211.66200000000001</v>
      </c>
    </row>
    <row r="304" spans="1:8" s="62" customFormat="1" ht="24">
      <c r="A304" s="56" t="str">
        <f>IF((LEN('Copy paste to Here'!G308))&gt;5,((CONCATENATE('Copy paste to Here'!G308," &amp; ",'Copy paste to Here'!D308,"  &amp;  ",'Copy paste to Here'!E308))),"Empty Cell")</f>
        <v xml:space="preserve">Surgical steel nose screw, 20g (0.8mm) with prong set 2mm round CZ stone &amp; Cz Color: Lavender  &amp;  </v>
      </c>
      <c r="B304" s="57" t="str">
        <f>'Copy paste to Here'!C308</f>
        <v>NSWZR2</v>
      </c>
      <c r="C304" s="57" t="s">
        <v>849</v>
      </c>
      <c r="D304" s="58">
        <f>Invoice!B308</f>
        <v>10</v>
      </c>
      <c r="E304" s="59">
        <f>'Shipping Invoice'!J308*$N$1</f>
        <v>0.99</v>
      </c>
      <c r="F304" s="59">
        <f t="shared" si="13"/>
        <v>9.9</v>
      </c>
      <c r="G304" s="60">
        <f t="shared" si="14"/>
        <v>21.1662</v>
      </c>
      <c r="H304" s="63">
        <f t="shared" si="15"/>
        <v>211.66200000000001</v>
      </c>
    </row>
    <row r="305" spans="1:8" s="62" customFormat="1" ht="24">
      <c r="A305" s="56" t="str">
        <f>IF((LEN('Copy paste to Here'!G309))&gt;5,((CONCATENATE('Copy paste to Here'!G309," &amp; ",'Copy paste to Here'!D309,"  &amp;  ",'Copy paste to Here'!E309))),"Empty Cell")</f>
        <v xml:space="preserve">Surgical steel nose screw, 20g (0.8mm) with prong set 2mm round CZ stone &amp; Cz Color: Aquamarine  &amp;  </v>
      </c>
      <c r="B305" s="57" t="str">
        <f>'Copy paste to Here'!C309</f>
        <v>NSWZR2</v>
      </c>
      <c r="C305" s="57" t="s">
        <v>849</v>
      </c>
      <c r="D305" s="58">
        <f>Invoice!B309</f>
        <v>10</v>
      </c>
      <c r="E305" s="59">
        <f>'Shipping Invoice'!J309*$N$1</f>
        <v>0.99</v>
      </c>
      <c r="F305" s="59">
        <f t="shared" si="13"/>
        <v>9.9</v>
      </c>
      <c r="G305" s="60">
        <f t="shared" si="14"/>
        <v>21.1662</v>
      </c>
      <c r="H305" s="63">
        <f t="shared" si="15"/>
        <v>211.66200000000001</v>
      </c>
    </row>
    <row r="306" spans="1:8" s="62" customFormat="1" ht="24">
      <c r="A306" s="56" t="str">
        <f>IF((LEN('Copy paste to Here'!G310))&gt;5,((CONCATENATE('Copy paste to Here'!G310," &amp; ",'Copy paste to Here'!D310,"  &amp;  ",'Copy paste to Here'!E310))),"Empty Cell")</f>
        <v xml:space="preserve">Surgical steel nose screw, 20g (0.8mm) with prong set 2mm round CZ stone &amp; Cz Color: Amethyst  &amp;  </v>
      </c>
      <c r="B306" s="57" t="str">
        <f>'Copy paste to Here'!C310</f>
        <v>NSWZR2</v>
      </c>
      <c r="C306" s="57" t="s">
        <v>849</v>
      </c>
      <c r="D306" s="58">
        <f>Invoice!B310</f>
        <v>10</v>
      </c>
      <c r="E306" s="59">
        <f>'Shipping Invoice'!J310*$N$1</f>
        <v>0.99</v>
      </c>
      <c r="F306" s="59">
        <f t="shared" si="13"/>
        <v>9.9</v>
      </c>
      <c r="G306" s="60">
        <f t="shared" si="14"/>
        <v>21.1662</v>
      </c>
      <c r="H306" s="63">
        <f t="shared" si="15"/>
        <v>211.66200000000001</v>
      </c>
    </row>
    <row r="307" spans="1:8" s="62" customFormat="1" ht="24">
      <c r="A307" s="56" t="str">
        <f>IF((LEN('Copy paste to Here'!G311))&gt;5,((CONCATENATE('Copy paste to Here'!G311," &amp; ",'Copy paste to Here'!D311,"  &amp;  ",'Copy paste to Here'!E311))),"Empty Cell")</f>
        <v xml:space="preserve">Surgical steel nose screw, 20g (0.8mm) with prong set 2mm round CZ stone &amp; Cz Color: Jet  &amp;  </v>
      </c>
      <c r="B307" s="57" t="str">
        <f>'Copy paste to Here'!C311</f>
        <v>NSWZR2</v>
      </c>
      <c r="C307" s="57" t="s">
        <v>849</v>
      </c>
      <c r="D307" s="58">
        <f>Invoice!B311</f>
        <v>10</v>
      </c>
      <c r="E307" s="59">
        <f>'Shipping Invoice'!J311*$N$1</f>
        <v>0.99</v>
      </c>
      <c r="F307" s="59">
        <f t="shared" si="13"/>
        <v>9.9</v>
      </c>
      <c r="G307" s="60">
        <f t="shared" si="14"/>
        <v>21.1662</v>
      </c>
      <c r="H307" s="63">
        <f t="shared" si="15"/>
        <v>211.66200000000001</v>
      </c>
    </row>
    <row r="308" spans="1:8" s="62" customFormat="1" ht="24">
      <c r="A308" s="56" t="str">
        <f>IF((LEN('Copy paste to Here'!G312))&gt;5,((CONCATENATE('Copy paste to Here'!G312," &amp; ",'Copy paste to Here'!D312,"  &amp;  ",'Copy paste to Here'!E312))),"Empty Cell")</f>
        <v xml:space="preserve">Surgical steel nose screw, 20g (0.8mm) with prong set 2mm round CZ stone &amp; Cz Color: Garnet  &amp;  </v>
      </c>
      <c r="B308" s="57" t="str">
        <f>'Copy paste to Here'!C312</f>
        <v>NSWZR2</v>
      </c>
      <c r="C308" s="57" t="s">
        <v>849</v>
      </c>
      <c r="D308" s="58">
        <f>Invoice!B312</f>
        <v>10</v>
      </c>
      <c r="E308" s="59">
        <f>'Shipping Invoice'!J312*$N$1</f>
        <v>0.99</v>
      </c>
      <c r="F308" s="59">
        <f t="shared" si="13"/>
        <v>9.9</v>
      </c>
      <c r="G308" s="60">
        <f t="shared" si="14"/>
        <v>21.1662</v>
      </c>
      <c r="H308" s="63">
        <f t="shared" si="15"/>
        <v>211.66200000000001</v>
      </c>
    </row>
    <row r="309" spans="1:8" s="62" customFormat="1" ht="24">
      <c r="A309" s="56" t="str">
        <f>IF((LEN('Copy paste to Here'!G313))&gt;5,((CONCATENATE('Copy paste to Here'!G313," &amp; ",'Copy paste to Here'!D313,"  &amp;  ",'Copy paste to Here'!E313))),"Empty Cell")</f>
        <v xml:space="preserve">3mm synthetic opal ball with 16g (1.2mm) threading &amp; Color: Black  &amp;  </v>
      </c>
      <c r="B309" s="57" t="str">
        <f>'Copy paste to Here'!C313</f>
        <v>OPI3</v>
      </c>
      <c r="C309" s="57" t="s">
        <v>852</v>
      </c>
      <c r="D309" s="58">
        <f>Invoice!B313</f>
        <v>6</v>
      </c>
      <c r="E309" s="59">
        <f>'Shipping Invoice'!J313*$N$1</f>
        <v>2.68</v>
      </c>
      <c r="F309" s="59">
        <f t="shared" si="13"/>
        <v>16.080000000000002</v>
      </c>
      <c r="G309" s="60">
        <f t="shared" si="14"/>
        <v>57.298400000000001</v>
      </c>
      <c r="H309" s="63">
        <f t="shared" si="15"/>
        <v>343.79039999999998</v>
      </c>
    </row>
    <row r="310" spans="1:8" s="62" customFormat="1" ht="24">
      <c r="A310" s="56" t="str">
        <f>IF((LEN('Copy paste to Here'!G314))&gt;5,((CONCATENATE('Copy paste to Here'!G314," &amp; ",'Copy paste to Here'!D314,"  &amp;  ",'Copy paste to Here'!E314))),"Empty Cell")</f>
        <v xml:space="preserve">3mm synthetic opal ball with 16g (1.2mm) threading &amp; Color: Clear  &amp;  </v>
      </c>
      <c r="B310" s="57" t="str">
        <f>'Copy paste to Here'!C314</f>
        <v>OPI3</v>
      </c>
      <c r="C310" s="57" t="s">
        <v>852</v>
      </c>
      <c r="D310" s="58">
        <f>Invoice!B314</f>
        <v>10</v>
      </c>
      <c r="E310" s="59">
        <f>'Shipping Invoice'!J314*$N$1</f>
        <v>2.68</v>
      </c>
      <c r="F310" s="59">
        <f t="shared" si="13"/>
        <v>26.8</v>
      </c>
      <c r="G310" s="60">
        <f t="shared" si="14"/>
        <v>57.298400000000001</v>
      </c>
      <c r="H310" s="63">
        <f t="shared" si="15"/>
        <v>572.98400000000004</v>
      </c>
    </row>
    <row r="311" spans="1:8" s="62" customFormat="1" ht="24">
      <c r="A311" s="56" t="str">
        <f>IF((LEN('Copy paste to Here'!G315))&gt;5,((CONCATENATE('Copy paste to Here'!G315," &amp; ",'Copy paste to Here'!D315,"  &amp;  ",'Copy paste to Here'!E315))),"Empty Cell")</f>
        <v xml:space="preserve">3mm synthetic opal ball with 16g (1.2mm) threading &amp; Color: Light blue  &amp;  </v>
      </c>
      <c r="B311" s="57" t="str">
        <f>'Copy paste to Here'!C315</f>
        <v>OPI3</v>
      </c>
      <c r="C311" s="57" t="s">
        <v>852</v>
      </c>
      <c r="D311" s="58">
        <f>Invoice!B315</f>
        <v>5</v>
      </c>
      <c r="E311" s="59">
        <f>'Shipping Invoice'!J315*$N$1</f>
        <v>2.68</v>
      </c>
      <c r="F311" s="59">
        <f t="shared" si="13"/>
        <v>13.4</v>
      </c>
      <c r="G311" s="60">
        <f t="shared" si="14"/>
        <v>57.298400000000001</v>
      </c>
      <c r="H311" s="63">
        <f t="shared" si="15"/>
        <v>286.49200000000002</v>
      </c>
    </row>
    <row r="312" spans="1:8" s="62" customFormat="1" ht="24">
      <c r="A312" s="56" t="str">
        <f>IF((LEN('Copy paste to Here'!G316))&gt;5,((CONCATENATE('Copy paste to Here'!G316," &amp; ",'Copy paste to Here'!D316,"  &amp;  ",'Copy paste to Here'!E316))),"Empty Cell")</f>
        <v xml:space="preserve">3mm synthetic opal ball with 16g (1.2mm) threading &amp; Color: Dark green  &amp;  </v>
      </c>
      <c r="B312" s="57" t="str">
        <f>'Copy paste to Here'!C316</f>
        <v>OPI3</v>
      </c>
      <c r="C312" s="57" t="s">
        <v>852</v>
      </c>
      <c r="D312" s="58">
        <f>Invoice!B316</f>
        <v>5</v>
      </c>
      <c r="E312" s="59">
        <f>'Shipping Invoice'!J316*$N$1</f>
        <v>2.68</v>
      </c>
      <c r="F312" s="59">
        <f t="shared" si="13"/>
        <v>13.4</v>
      </c>
      <c r="G312" s="60">
        <f t="shared" si="14"/>
        <v>57.298400000000001</v>
      </c>
      <c r="H312" s="63">
        <f t="shared" si="15"/>
        <v>286.49200000000002</v>
      </c>
    </row>
    <row r="313" spans="1:8" s="62" customFormat="1" ht="24">
      <c r="A313" s="56" t="str">
        <f>IF((LEN('Copy paste to Here'!G317))&gt;5,((CONCATENATE('Copy paste to Here'!G317," &amp; ",'Copy paste to Here'!D317,"  &amp;  ",'Copy paste to Here'!E317))),"Empty Cell")</f>
        <v xml:space="preserve">3mm synthetic opal ball with 16g (1.2mm) threading &amp; Color: Pink  &amp;  </v>
      </c>
      <c r="B313" s="57" t="str">
        <f>'Copy paste to Here'!C317</f>
        <v>OPI3</v>
      </c>
      <c r="C313" s="57" t="s">
        <v>852</v>
      </c>
      <c r="D313" s="58">
        <f>Invoice!B317</f>
        <v>5</v>
      </c>
      <c r="E313" s="59">
        <f>'Shipping Invoice'!J317*$N$1</f>
        <v>2.68</v>
      </c>
      <c r="F313" s="59">
        <f t="shared" si="13"/>
        <v>13.4</v>
      </c>
      <c r="G313" s="60">
        <f t="shared" si="14"/>
        <v>57.298400000000001</v>
      </c>
      <c r="H313" s="63">
        <f t="shared" si="15"/>
        <v>286.49200000000002</v>
      </c>
    </row>
    <row r="314" spans="1:8" s="62" customFormat="1">
      <c r="A314" s="56" t="str">
        <f>IF((LEN('Copy paste to Here'!G318))&gt;5,((CONCATENATE('Copy paste to Here'!G318," &amp; ",'Copy paste to Here'!D318,"  &amp;  ",'Copy paste to Here'!E318))),"Empty Cell")</f>
        <v xml:space="preserve">Moon stone double flare plug (opalite) &amp; Gauge: 4mm  &amp;  </v>
      </c>
      <c r="B314" s="57" t="str">
        <f>'Copy paste to Here'!C318</f>
        <v>PGSBB</v>
      </c>
      <c r="C314" s="57" t="s">
        <v>964</v>
      </c>
      <c r="D314" s="58">
        <f>Invoice!B318</f>
        <v>2</v>
      </c>
      <c r="E314" s="59">
        <f>'Shipping Invoice'!J318*$N$1</f>
        <v>0.99</v>
      </c>
      <c r="F314" s="59">
        <f t="shared" si="13"/>
        <v>1.98</v>
      </c>
      <c r="G314" s="60">
        <f t="shared" si="14"/>
        <v>21.1662</v>
      </c>
      <c r="H314" s="63">
        <f t="shared" si="15"/>
        <v>42.3324</v>
      </c>
    </row>
    <row r="315" spans="1:8" s="62" customFormat="1">
      <c r="A315" s="56" t="str">
        <f>IF((LEN('Copy paste to Here'!G319))&gt;5,((CONCATENATE('Copy paste to Here'!G319," &amp; ",'Copy paste to Here'!D319,"  &amp;  ",'Copy paste to Here'!E319))),"Empty Cell")</f>
        <v xml:space="preserve">Moon stone double flare plug (opalite) &amp; Gauge: 8mm  &amp;  </v>
      </c>
      <c r="B315" s="57" t="str">
        <f>'Copy paste to Here'!C319</f>
        <v>PGSBB</v>
      </c>
      <c r="C315" s="57" t="s">
        <v>965</v>
      </c>
      <c r="D315" s="58">
        <f>Invoice!B319</f>
        <v>2</v>
      </c>
      <c r="E315" s="59">
        <f>'Shipping Invoice'!J319*$N$1</f>
        <v>1.42</v>
      </c>
      <c r="F315" s="59">
        <f t="shared" si="13"/>
        <v>2.84</v>
      </c>
      <c r="G315" s="60">
        <f t="shared" si="14"/>
        <v>30.359599999999997</v>
      </c>
      <c r="H315" s="63">
        <f t="shared" si="15"/>
        <v>60.719199999999994</v>
      </c>
    </row>
    <row r="316" spans="1:8" s="62" customFormat="1">
      <c r="A316" s="56" t="str">
        <f>IF((LEN('Copy paste to Here'!G320))&gt;5,((CONCATENATE('Copy paste to Here'!G320," &amp; ",'Copy paste to Here'!D320,"  &amp;  ",'Copy paste to Here'!E320))),"Empty Cell")</f>
        <v xml:space="preserve">Rose quartz double flared stone plug &amp; Gauge: 4mm  &amp;  </v>
      </c>
      <c r="B316" s="57" t="str">
        <f>'Copy paste to Here'!C320</f>
        <v>PGSCC</v>
      </c>
      <c r="C316" s="57" t="s">
        <v>966</v>
      </c>
      <c r="D316" s="58">
        <f>Invoice!B320</f>
        <v>2</v>
      </c>
      <c r="E316" s="59">
        <f>'Shipping Invoice'!J320*$N$1</f>
        <v>1.1599999999999999</v>
      </c>
      <c r="F316" s="59">
        <f t="shared" si="13"/>
        <v>2.3199999999999998</v>
      </c>
      <c r="G316" s="60">
        <f t="shared" si="14"/>
        <v>24.800799999999999</v>
      </c>
      <c r="H316" s="63">
        <f t="shared" si="15"/>
        <v>49.601599999999998</v>
      </c>
    </row>
    <row r="317" spans="1:8" s="62" customFormat="1">
      <c r="A317" s="56" t="str">
        <f>IF((LEN('Copy paste to Here'!G321))&gt;5,((CONCATENATE('Copy paste to Here'!G321," &amp; ",'Copy paste to Here'!D321,"  &amp;  ",'Copy paste to Here'!E321))),"Empty Cell")</f>
        <v xml:space="preserve">Black Onyx double flared stone plug &amp; Gauge: 5mm  &amp;  </v>
      </c>
      <c r="B317" s="57" t="str">
        <f>'Copy paste to Here'!C321</f>
        <v>PGSHH</v>
      </c>
      <c r="C317" s="57" t="s">
        <v>967</v>
      </c>
      <c r="D317" s="58">
        <f>Invoice!B321</f>
        <v>2</v>
      </c>
      <c r="E317" s="59">
        <f>'Shipping Invoice'!J321*$N$1</f>
        <v>1.36</v>
      </c>
      <c r="F317" s="59">
        <f t="shared" si="13"/>
        <v>2.72</v>
      </c>
      <c r="G317" s="60">
        <f t="shared" si="14"/>
        <v>29.076800000000002</v>
      </c>
      <c r="H317" s="63">
        <f t="shared" si="15"/>
        <v>58.153600000000004</v>
      </c>
    </row>
    <row r="318" spans="1:8" s="62" customFormat="1" ht="25.5">
      <c r="A318" s="56" t="str">
        <f>IF((LEN('Copy paste to Here'!G322))&gt;5,((CONCATENATE('Copy paste to Here'!G322," &amp; ",'Copy paste to Here'!D322,"  &amp;  ",'Copy paste to Here'!E322))),"Empty Cell")</f>
        <v xml:space="preserve">Black Onyx double flared stone plug &amp; Gauge: 20mm  &amp;  </v>
      </c>
      <c r="B318" s="57" t="str">
        <f>'Copy paste to Here'!C322</f>
        <v>PGSHH</v>
      </c>
      <c r="C318" s="57" t="s">
        <v>968</v>
      </c>
      <c r="D318" s="58">
        <f>Invoice!B322</f>
        <v>2</v>
      </c>
      <c r="E318" s="59">
        <f>'Shipping Invoice'!J322*$N$1</f>
        <v>4.45</v>
      </c>
      <c r="F318" s="59">
        <f t="shared" si="13"/>
        <v>8.9</v>
      </c>
      <c r="G318" s="60">
        <f t="shared" si="14"/>
        <v>95.141000000000005</v>
      </c>
      <c r="H318" s="63">
        <f t="shared" si="15"/>
        <v>190.28200000000001</v>
      </c>
    </row>
    <row r="319" spans="1:8" s="62" customFormat="1">
      <c r="A319" s="56" t="str">
        <f>IF((LEN('Copy paste to Here'!G323))&gt;5,((CONCATENATE('Copy paste to Here'!G323," &amp; ",'Copy paste to Here'!D323,"  &amp;  ",'Copy paste to Here'!E323))),"Empty Cell")</f>
        <v xml:space="preserve">Double flared White Howlite stone plug &amp; Gauge: 4mm  &amp;  </v>
      </c>
      <c r="B319" s="57" t="str">
        <f>'Copy paste to Here'!C323</f>
        <v>PGSNN</v>
      </c>
      <c r="C319" s="57" t="s">
        <v>969</v>
      </c>
      <c r="D319" s="58">
        <f>Invoice!B323</f>
        <v>2</v>
      </c>
      <c r="E319" s="59">
        <f>'Shipping Invoice'!J323*$N$1</f>
        <v>1.1599999999999999</v>
      </c>
      <c r="F319" s="59">
        <f t="shared" si="13"/>
        <v>2.3199999999999998</v>
      </c>
      <c r="G319" s="60">
        <f t="shared" si="14"/>
        <v>24.800799999999999</v>
      </c>
      <c r="H319" s="63">
        <f t="shared" si="15"/>
        <v>49.601599999999998</v>
      </c>
    </row>
    <row r="320" spans="1:8" s="62" customFormat="1">
      <c r="A320" s="56" t="str">
        <f>IF((LEN('Copy paste to Here'!G324))&gt;5,((CONCATENATE('Copy paste to Here'!G324," &amp; ",'Copy paste to Here'!D324,"  &amp;  ",'Copy paste to Here'!E324))),"Empty Cell")</f>
        <v xml:space="preserve">Double flared White Howlite stone plug &amp; Gauge: 5mm  &amp;  </v>
      </c>
      <c r="B320" s="57" t="str">
        <f>'Copy paste to Here'!C324</f>
        <v>PGSNN</v>
      </c>
      <c r="C320" s="57" t="s">
        <v>970</v>
      </c>
      <c r="D320" s="58">
        <f>Invoice!B324</f>
        <v>2</v>
      </c>
      <c r="E320" s="59">
        <f>'Shipping Invoice'!J324*$N$1</f>
        <v>1.36</v>
      </c>
      <c r="F320" s="59">
        <f t="shared" si="13"/>
        <v>2.72</v>
      </c>
      <c r="G320" s="60">
        <f t="shared" si="14"/>
        <v>29.076800000000002</v>
      </c>
      <c r="H320" s="63">
        <f t="shared" si="15"/>
        <v>58.153600000000004</v>
      </c>
    </row>
    <row r="321" spans="1:8" s="62" customFormat="1">
      <c r="A321" s="56" t="str">
        <f>IF((LEN('Copy paste to Here'!G325))&gt;5,((CONCATENATE('Copy paste to Here'!G325," &amp; ",'Copy paste to Here'!D325,"  &amp;  ",'Copy paste to Here'!E325))),"Empty Cell")</f>
        <v xml:space="preserve">Double flared White Howlite stone plug &amp; Gauge: 6mm  &amp;  </v>
      </c>
      <c r="B321" s="57" t="str">
        <f>'Copy paste to Here'!C325</f>
        <v>PGSNN</v>
      </c>
      <c r="C321" s="57" t="s">
        <v>971</v>
      </c>
      <c r="D321" s="58">
        <f>Invoice!B325</f>
        <v>2</v>
      </c>
      <c r="E321" s="59">
        <f>'Shipping Invoice'!J325*$N$1</f>
        <v>1.5</v>
      </c>
      <c r="F321" s="59">
        <f t="shared" si="13"/>
        <v>3</v>
      </c>
      <c r="G321" s="60">
        <f t="shared" si="14"/>
        <v>32.07</v>
      </c>
      <c r="H321" s="63">
        <f t="shared" si="15"/>
        <v>64.14</v>
      </c>
    </row>
    <row r="322" spans="1:8" s="62" customFormat="1" ht="25.5">
      <c r="A322" s="56" t="str">
        <f>IF((LEN('Copy paste to Here'!G326))&gt;5,((CONCATENATE('Copy paste to Here'!G326," &amp; ",'Copy paste to Here'!D326,"  &amp;  ",'Copy paste to Here'!E326))),"Empty Cell")</f>
        <v xml:space="preserve">Double flared White Howlite stone plug &amp; Gauge: 10mm  &amp;  </v>
      </c>
      <c r="B322" s="57" t="str">
        <f>'Copy paste to Here'!C326</f>
        <v>PGSNN</v>
      </c>
      <c r="C322" s="57" t="s">
        <v>972</v>
      </c>
      <c r="D322" s="58">
        <f>Invoice!B326</f>
        <v>4</v>
      </c>
      <c r="E322" s="59">
        <f>'Shipping Invoice'!J326*$N$1</f>
        <v>2.2599999999999998</v>
      </c>
      <c r="F322" s="59">
        <f t="shared" si="13"/>
        <v>9.0399999999999991</v>
      </c>
      <c r="G322" s="60">
        <f t="shared" si="14"/>
        <v>48.318799999999996</v>
      </c>
      <c r="H322" s="63">
        <f t="shared" si="15"/>
        <v>193.27519999999998</v>
      </c>
    </row>
    <row r="323" spans="1:8" s="62" customFormat="1" ht="25.5">
      <c r="A323" s="56" t="str">
        <f>IF((LEN('Copy paste to Here'!G327))&gt;5,((CONCATENATE('Copy paste to Here'!G327," &amp; ",'Copy paste to Here'!D327,"  &amp;  ",'Copy paste to Here'!E327))),"Empty Cell")</f>
        <v xml:space="preserve">Double flared White Howlite stone plug &amp; Gauge: 12mm  &amp;  </v>
      </c>
      <c r="B323" s="57" t="str">
        <f>'Copy paste to Here'!C327</f>
        <v>PGSNN</v>
      </c>
      <c r="C323" s="57" t="s">
        <v>973</v>
      </c>
      <c r="D323" s="58">
        <f>Invoice!B327</f>
        <v>2</v>
      </c>
      <c r="E323" s="59">
        <f>'Shipping Invoice'!J327*$N$1</f>
        <v>2.59</v>
      </c>
      <c r="F323" s="59">
        <f t="shared" si="13"/>
        <v>5.18</v>
      </c>
      <c r="G323" s="60">
        <f t="shared" si="14"/>
        <v>55.374199999999995</v>
      </c>
      <c r="H323" s="63">
        <f t="shared" si="15"/>
        <v>110.74839999999999</v>
      </c>
    </row>
    <row r="324" spans="1:8" s="62" customFormat="1" ht="25.5">
      <c r="A324" s="56" t="str">
        <f>IF((LEN('Copy paste to Here'!G328))&gt;5,((CONCATENATE('Copy paste to Here'!G328," &amp; ",'Copy paste to Here'!D328,"  &amp;  ",'Copy paste to Here'!E328))),"Empty Cell")</f>
        <v xml:space="preserve">Lapislazuli double flare stone plug &amp; Gauge: 14mm  &amp;  </v>
      </c>
      <c r="B324" s="57" t="str">
        <f>'Copy paste to Here'!C328</f>
        <v>PGSPP</v>
      </c>
      <c r="C324" s="57" t="s">
        <v>974</v>
      </c>
      <c r="D324" s="58">
        <f>Invoice!B328</f>
        <v>2</v>
      </c>
      <c r="E324" s="59">
        <f>'Shipping Invoice'!J328*$N$1</f>
        <v>5.04</v>
      </c>
      <c r="F324" s="59">
        <f t="shared" si="13"/>
        <v>10.08</v>
      </c>
      <c r="G324" s="60">
        <f t="shared" si="14"/>
        <v>107.7552</v>
      </c>
      <c r="H324" s="63">
        <f t="shared" si="15"/>
        <v>215.5104</v>
      </c>
    </row>
    <row r="325" spans="1:8" s="62" customFormat="1" ht="25.5">
      <c r="A325" s="56" t="str">
        <f>IF((LEN('Copy paste to Here'!G329))&gt;5,((CONCATENATE('Copy paste to Here'!G329," &amp; ",'Copy paste to Here'!D329,"  &amp;  ",'Copy paste to Here'!E329))),"Empty Cell")</f>
        <v xml:space="preserve">Double flare areng wood plug &amp; Gauge: 14mm  &amp;  </v>
      </c>
      <c r="B325" s="57" t="str">
        <f>'Copy paste to Here'!C329</f>
        <v>PWKK</v>
      </c>
      <c r="C325" s="57" t="s">
        <v>975</v>
      </c>
      <c r="D325" s="58">
        <f>Invoice!B329</f>
        <v>4</v>
      </c>
      <c r="E325" s="59">
        <f>'Shipping Invoice'!J329*$N$1</f>
        <v>2.34</v>
      </c>
      <c r="F325" s="59">
        <f t="shared" si="13"/>
        <v>9.36</v>
      </c>
      <c r="G325" s="60">
        <f t="shared" si="14"/>
        <v>50.029199999999996</v>
      </c>
      <c r="H325" s="63">
        <f t="shared" si="15"/>
        <v>200.11679999999998</v>
      </c>
    </row>
    <row r="326" spans="1:8" s="62" customFormat="1">
      <c r="A326" s="56" t="str">
        <f>IF((LEN('Copy paste to Here'!G330))&gt;5,((CONCATENATE('Copy paste to Here'!G330," &amp; ",'Copy paste to Here'!D330,"  &amp;  ",'Copy paste to Here'!E330))),"Empty Cell")</f>
        <v xml:space="preserve">Crocodile wood double flared solid plug &amp; Gauge: 6mm  &amp;  </v>
      </c>
      <c r="B326" s="57" t="str">
        <f>'Copy paste to Here'!C330</f>
        <v>PWY</v>
      </c>
      <c r="C326" s="57" t="s">
        <v>976</v>
      </c>
      <c r="D326" s="58">
        <f>Invoice!B330</f>
        <v>2</v>
      </c>
      <c r="E326" s="59">
        <f>'Shipping Invoice'!J330*$N$1</f>
        <v>1.58</v>
      </c>
      <c r="F326" s="59">
        <f t="shared" si="13"/>
        <v>3.16</v>
      </c>
      <c r="G326" s="60">
        <f t="shared" si="14"/>
        <v>33.7804</v>
      </c>
      <c r="H326" s="63">
        <f t="shared" si="15"/>
        <v>67.5608</v>
      </c>
    </row>
    <row r="327" spans="1:8" s="62" customFormat="1">
      <c r="A327" s="56" t="str">
        <f>IF((LEN('Copy paste to Here'!G331))&gt;5,((CONCATENATE('Copy paste to Here'!G331," &amp; ",'Copy paste to Here'!D331,"  &amp;  ",'Copy paste to Here'!E331))),"Empty Cell")</f>
        <v xml:space="preserve">Crocodile wood double flared solid plug &amp; Gauge: 10mm  &amp;  </v>
      </c>
      <c r="B327" s="57" t="str">
        <f>'Copy paste to Here'!C331</f>
        <v>PWY</v>
      </c>
      <c r="C327" s="57" t="s">
        <v>977</v>
      </c>
      <c r="D327" s="58">
        <f>Invoice!B331</f>
        <v>4</v>
      </c>
      <c r="E327" s="59">
        <f>'Shipping Invoice'!J331*$N$1</f>
        <v>1.75</v>
      </c>
      <c r="F327" s="59">
        <f t="shared" si="13"/>
        <v>7</v>
      </c>
      <c r="G327" s="60">
        <f t="shared" si="14"/>
        <v>37.414999999999999</v>
      </c>
      <c r="H327" s="63">
        <f t="shared" si="15"/>
        <v>149.66</v>
      </c>
    </row>
    <row r="328" spans="1:8" s="62" customFormat="1" ht="24">
      <c r="A328" s="56" t="str">
        <f>IF((LEN('Copy paste to Here'!G332))&gt;5,((CONCATENATE('Copy paste to Here'!G332," &amp; ",'Copy paste to Here'!D332,"  &amp;  ",'Copy paste to Here'!E332))),"Empty Cell")</f>
        <v xml:space="preserve">High polished surgical steel hinged segment ring, 14g (1.6mm) &amp; Length: 7mm  &amp;  </v>
      </c>
      <c r="B328" s="57" t="str">
        <f>'Copy paste to Here'!C332</f>
        <v>SEGH14</v>
      </c>
      <c r="C328" s="57" t="s">
        <v>649</v>
      </c>
      <c r="D328" s="58">
        <f>Invoice!B332</f>
        <v>3</v>
      </c>
      <c r="E328" s="59">
        <f>'Shipping Invoice'!J332*$N$1</f>
        <v>2.59</v>
      </c>
      <c r="F328" s="59">
        <f t="shared" si="13"/>
        <v>7.77</v>
      </c>
      <c r="G328" s="60">
        <f t="shared" si="14"/>
        <v>55.374199999999995</v>
      </c>
      <c r="H328" s="63">
        <f t="shared" si="15"/>
        <v>166.12259999999998</v>
      </c>
    </row>
    <row r="329" spans="1:8" s="62" customFormat="1" ht="24">
      <c r="A329" s="56" t="str">
        <f>IF((LEN('Copy paste to Here'!G333))&gt;5,((CONCATENATE('Copy paste to Here'!G333," &amp; ",'Copy paste to Here'!D333,"  &amp;  ",'Copy paste to Here'!E333))),"Empty Cell")</f>
        <v xml:space="preserve">High polished surgical steel hinged segment ring, 14g (1.6mm) &amp; Length: 8mm  &amp;  </v>
      </c>
      <c r="B329" s="57" t="str">
        <f>'Copy paste to Here'!C333</f>
        <v>SEGH14</v>
      </c>
      <c r="C329" s="57" t="s">
        <v>649</v>
      </c>
      <c r="D329" s="58">
        <f>Invoice!B333</f>
        <v>2</v>
      </c>
      <c r="E329" s="59">
        <f>'Shipping Invoice'!J333*$N$1</f>
        <v>2.59</v>
      </c>
      <c r="F329" s="59">
        <f t="shared" si="13"/>
        <v>5.18</v>
      </c>
      <c r="G329" s="60">
        <f t="shared" si="14"/>
        <v>55.374199999999995</v>
      </c>
      <c r="H329" s="63">
        <f t="shared" si="15"/>
        <v>110.74839999999999</v>
      </c>
    </row>
    <row r="330" spans="1:8" s="62" customFormat="1" ht="24">
      <c r="A330" s="56" t="str">
        <f>IF((LEN('Copy paste to Here'!G334))&gt;5,((CONCATENATE('Copy paste to Here'!G334," &amp; ",'Copy paste to Here'!D334,"  &amp;  ",'Copy paste to Here'!E334))),"Empty Cell")</f>
        <v xml:space="preserve">High polished surgical steel hinged segment ring, 14g (1.6mm) &amp; Length: 16mm  &amp;  </v>
      </c>
      <c r="B330" s="57" t="str">
        <f>'Copy paste to Here'!C334</f>
        <v>SEGH14</v>
      </c>
      <c r="C330" s="57" t="s">
        <v>649</v>
      </c>
      <c r="D330" s="58">
        <f>Invoice!B334</f>
        <v>2</v>
      </c>
      <c r="E330" s="59">
        <f>'Shipping Invoice'!J334*$N$1</f>
        <v>2.59</v>
      </c>
      <c r="F330" s="59">
        <f t="shared" si="13"/>
        <v>5.18</v>
      </c>
      <c r="G330" s="60">
        <f t="shared" si="14"/>
        <v>55.374199999999995</v>
      </c>
      <c r="H330" s="63">
        <f t="shared" si="15"/>
        <v>110.74839999999999</v>
      </c>
    </row>
    <row r="331" spans="1:8" s="62" customFormat="1" ht="24">
      <c r="A331" s="56" t="str">
        <f>IF((LEN('Copy paste to Here'!G335))&gt;5,((CONCATENATE('Copy paste to Here'!G335," &amp; ",'Copy paste to Here'!D335,"  &amp;  ",'Copy paste to Here'!E335))),"Empty Cell")</f>
        <v xml:space="preserve">High polished surgical steel hinged segment ring, 16g (1.2mm) &amp; Length: 6mm  &amp;  </v>
      </c>
      <c r="B331" s="57" t="str">
        <f>'Copy paste to Here'!C335</f>
        <v>SEGH16</v>
      </c>
      <c r="C331" s="57" t="s">
        <v>65</v>
      </c>
      <c r="D331" s="58">
        <f>Invoice!B335</f>
        <v>15</v>
      </c>
      <c r="E331" s="59">
        <f>'Shipping Invoice'!J335*$N$1</f>
        <v>2.68</v>
      </c>
      <c r="F331" s="59">
        <f t="shared" si="13"/>
        <v>40.200000000000003</v>
      </c>
      <c r="G331" s="60">
        <f t="shared" si="14"/>
        <v>57.298400000000001</v>
      </c>
      <c r="H331" s="63">
        <f t="shared" si="15"/>
        <v>859.476</v>
      </c>
    </row>
    <row r="332" spans="1:8" s="62" customFormat="1" ht="24">
      <c r="A332" s="56" t="str">
        <f>IF((LEN('Copy paste to Here'!G336))&gt;5,((CONCATENATE('Copy paste to Here'!G336," &amp; ",'Copy paste to Here'!D336,"  &amp;  ",'Copy paste to Here'!E336))),"Empty Cell")</f>
        <v xml:space="preserve">High polished surgical steel hinged segment ring, 16g (1.2mm) &amp; Length: 7mm  &amp;  </v>
      </c>
      <c r="B332" s="57" t="str">
        <f>'Copy paste to Here'!C336</f>
        <v>SEGH16</v>
      </c>
      <c r="C332" s="57" t="s">
        <v>65</v>
      </c>
      <c r="D332" s="58">
        <f>Invoice!B336</f>
        <v>15</v>
      </c>
      <c r="E332" s="59">
        <f>'Shipping Invoice'!J336*$N$1</f>
        <v>2.68</v>
      </c>
      <c r="F332" s="59">
        <f t="shared" si="13"/>
        <v>40.200000000000003</v>
      </c>
      <c r="G332" s="60">
        <f t="shared" si="14"/>
        <v>57.298400000000001</v>
      </c>
      <c r="H332" s="63">
        <f t="shared" si="15"/>
        <v>859.476</v>
      </c>
    </row>
    <row r="333" spans="1:8" s="62" customFormat="1" ht="24">
      <c r="A333" s="56" t="str">
        <f>IF((LEN('Copy paste to Here'!G337))&gt;5,((CONCATENATE('Copy paste to Here'!G337," &amp; ",'Copy paste to Here'!D337,"  &amp;  ",'Copy paste to Here'!E337))),"Empty Cell")</f>
        <v xml:space="preserve">High polished surgical steel hinged segment ring, 16g (1.2mm) &amp; Length: 8mm  &amp;  </v>
      </c>
      <c r="B333" s="57" t="str">
        <f>'Copy paste to Here'!C337</f>
        <v>SEGH16</v>
      </c>
      <c r="C333" s="57" t="s">
        <v>65</v>
      </c>
      <c r="D333" s="58">
        <f>Invoice!B337</f>
        <v>20</v>
      </c>
      <c r="E333" s="59">
        <f>'Shipping Invoice'!J337*$N$1</f>
        <v>2.68</v>
      </c>
      <c r="F333" s="59">
        <f t="shared" si="13"/>
        <v>53.6</v>
      </c>
      <c r="G333" s="60">
        <f t="shared" si="14"/>
        <v>57.298400000000001</v>
      </c>
      <c r="H333" s="63">
        <f t="shared" si="15"/>
        <v>1145.9680000000001</v>
      </c>
    </row>
    <row r="334" spans="1:8" s="62" customFormat="1" ht="24">
      <c r="A334" s="56" t="str">
        <f>IF((LEN('Copy paste to Here'!G338))&gt;5,((CONCATENATE('Copy paste to Here'!G338," &amp; ",'Copy paste to Here'!D338,"  &amp;  ",'Copy paste to Here'!E338))),"Empty Cell")</f>
        <v xml:space="preserve">High polished surgical steel hinged segment ring, 16g (1.2mm) &amp; Length: 9mm  &amp;  </v>
      </c>
      <c r="B334" s="57" t="str">
        <f>'Copy paste to Here'!C338</f>
        <v>SEGH16</v>
      </c>
      <c r="C334" s="57" t="s">
        <v>65</v>
      </c>
      <c r="D334" s="58">
        <f>Invoice!B338</f>
        <v>20</v>
      </c>
      <c r="E334" s="59">
        <f>'Shipping Invoice'!J338*$N$1</f>
        <v>2.68</v>
      </c>
      <c r="F334" s="59">
        <f t="shared" si="13"/>
        <v>53.6</v>
      </c>
      <c r="G334" s="60">
        <f t="shared" si="14"/>
        <v>57.298400000000001</v>
      </c>
      <c r="H334" s="63">
        <f t="shared" si="15"/>
        <v>1145.9680000000001</v>
      </c>
    </row>
    <row r="335" spans="1:8" s="62" customFormat="1" ht="24">
      <c r="A335" s="56" t="str">
        <f>IF((LEN('Copy paste to Here'!G339))&gt;5,((CONCATENATE('Copy paste to Here'!G339," &amp; ",'Copy paste to Here'!D339,"  &amp;  ",'Copy paste to Here'!E339))),"Empty Cell")</f>
        <v xml:space="preserve">High polished surgical steel hinged segment ring, 16g (1.2mm) &amp; Length: 10mm  &amp;  </v>
      </c>
      <c r="B335" s="57" t="str">
        <f>'Copy paste to Here'!C339</f>
        <v>SEGH16</v>
      </c>
      <c r="C335" s="57" t="s">
        <v>65</v>
      </c>
      <c r="D335" s="58">
        <f>Invoice!B339</f>
        <v>20</v>
      </c>
      <c r="E335" s="59">
        <f>'Shipping Invoice'!J339*$N$1</f>
        <v>2.68</v>
      </c>
      <c r="F335" s="59">
        <f t="shared" si="13"/>
        <v>53.6</v>
      </c>
      <c r="G335" s="60">
        <f t="shared" si="14"/>
        <v>57.298400000000001</v>
      </c>
      <c r="H335" s="63">
        <f t="shared" si="15"/>
        <v>1145.9680000000001</v>
      </c>
    </row>
    <row r="336" spans="1:8" s="62" customFormat="1" ht="24">
      <c r="A336" s="56" t="str">
        <f>IF((LEN('Copy paste to Here'!G340))&gt;5,((CONCATENATE('Copy paste to Here'!G340," &amp; ",'Copy paste to Here'!D340,"  &amp;  ",'Copy paste to Here'!E340))),"Empty Cell")</f>
        <v xml:space="preserve">High polished surgical steel hinged segment ring, 16g (1.2mm) &amp; Length: 12mm  &amp;  </v>
      </c>
      <c r="B336" s="57" t="str">
        <f>'Copy paste to Here'!C340</f>
        <v>SEGH16</v>
      </c>
      <c r="C336" s="57" t="s">
        <v>65</v>
      </c>
      <c r="D336" s="58">
        <f>Invoice!B340</f>
        <v>12</v>
      </c>
      <c r="E336" s="59">
        <f>'Shipping Invoice'!J340*$N$1</f>
        <v>2.68</v>
      </c>
      <c r="F336" s="59">
        <f t="shared" si="13"/>
        <v>32.160000000000004</v>
      </c>
      <c r="G336" s="60">
        <f t="shared" si="14"/>
        <v>57.298400000000001</v>
      </c>
      <c r="H336" s="63">
        <f t="shared" si="15"/>
        <v>687.58079999999995</v>
      </c>
    </row>
    <row r="337" spans="1:8" s="62" customFormat="1" ht="24">
      <c r="A337" s="56" t="str">
        <f>IF((LEN('Copy paste to Here'!G341))&gt;5,((CONCATENATE('Copy paste to Here'!G341," &amp; ",'Copy paste to Here'!D341,"  &amp;  ",'Copy paste to Here'!E341))),"Empty Cell")</f>
        <v xml:space="preserve">High polished surgical steel hinged segment ring, 18g (1.0mm) &amp; Length: 6mm  &amp;  </v>
      </c>
      <c r="B337" s="57" t="str">
        <f>'Copy paste to Here'!C341</f>
        <v>SEGH18</v>
      </c>
      <c r="C337" s="57" t="s">
        <v>870</v>
      </c>
      <c r="D337" s="58">
        <f>Invoice!B341</f>
        <v>8</v>
      </c>
      <c r="E337" s="59">
        <f>'Shipping Invoice'!J341*$N$1</f>
        <v>2.85</v>
      </c>
      <c r="F337" s="59">
        <f t="shared" si="13"/>
        <v>22.8</v>
      </c>
      <c r="G337" s="60">
        <f t="shared" si="14"/>
        <v>60.933</v>
      </c>
      <c r="H337" s="63">
        <f t="shared" si="15"/>
        <v>487.464</v>
      </c>
    </row>
    <row r="338" spans="1:8" s="62" customFormat="1" ht="24">
      <c r="A338" s="56" t="str">
        <f>IF((LEN('Copy paste to Here'!G342))&gt;5,((CONCATENATE('Copy paste to Here'!G342," &amp; ",'Copy paste to Here'!D342,"  &amp;  ",'Copy paste to Here'!E342))),"Empty Cell")</f>
        <v xml:space="preserve">High polished surgical steel hinged segment ring, 18g (1.0mm) &amp; Length: 7mm  &amp;  </v>
      </c>
      <c r="B338" s="57" t="str">
        <f>'Copy paste to Here'!C342</f>
        <v>SEGH18</v>
      </c>
      <c r="C338" s="57" t="s">
        <v>870</v>
      </c>
      <c r="D338" s="58">
        <f>Invoice!B342</f>
        <v>8</v>
      </c>
      <c r="E338" s="59">
        <f>'Shipping Invoice'!J342*$N$1</f>
        <v>2.85</v>
      </c>
      <c r="F338" s="59">
        <f t="shared" si="13"/>
        <v>22.8</v>
      </c>
      <c r="G338" s="60">
        <f t="shared" si="14"/>
        <v>60.933</v>
      </c>
      <c r="H338" s="63">
        <f t="shared" si="15"/>
        <v>487.464</v>
      </c>
    </row>
    <row r="339" spans="1:8" s="62" customFormat="1" ht="24">
      <c r="A339" s="56" t="str">
        <f>IF((LEN('Copy paste to Here'!G343))&gt;5,((CONCATENATE('Copy paste to Here'!G343," &amp; ",'Copy paste to Here'!D343,"  &amp;  ",'Copy paste to Here'!E343))),"Empty Cell")</f>
        <v xml:space="preserve">High polished surgical steel hinged segment ring, 18g (1.0mm) &amp; Length: 8mm  &amp;  </v>
      </c>
      <c r="B339" s="57" t="str">
        <f>'Copy paste to Here'!C343</f>
        <v>SEGH18</v>
      </c>
      <c r="C339" s="57" t="s">
        <v>870</v>
      </c>
      <c r="D339" s="58">
        <f>Invoice!B343</f>
        <v>5</v>
      </c>
      <c r="E339" s="59">
        <f>'Shipping Invoice'!J343*$N$1</f>
        <v>2.85</v>
      </c>
      <c r="F339" s="59">
        <f t="shared" ref="F339:F402" si="16">D339*E339</f>
        <v>14.25</v>
      </c>
      <c r="G339" s="60">
        <f t="shared" ref="G339:G402" si="17">E339*$E$14</f>
        <v>60.933</v>
      </c>
      <c r="H339" s="63">
        <f t="shared" ref="H339:H402" si="18">D339*G339</f>
        <v>304.66500000000002</v>
      </c>
    </row>
    <row r="340" spans="1:8" s="62" customFormat="1" ht="24">
      <c r="A340" s="56" t="str">
        <f>IF((LEN('Copy paste to Here'!G344))&gt;5,((CONCATENATE('Copy paste to Here'!G344," &amp; ",'Copy paste to Here'!D344,"  &amp;  ",'Copy paste to Here'!E344))),"Empty Cell")</f>
        <v xml:space="preserve">High polished surgical steel hinged segment ring, 20g (0.8mm) &amp; Length: 6mm  &amp;  </v>
      </c>
      <c r="B340" s="57" t="str">
        <f>'Copy paste to Here'!C344</f>
        <v>SEGH20</v>
      </c>
      <c r="C340" s="57" t="s">
        <v>872</v>
      </c>
      <c r="D340" s="58">
        <f>Invoice!B344</f>
        <v>30</v>
      </c>
      <c r="E340" s="59">
        <f>'Shipping Invoice'!J344*$N$1</f>
        <v>3.52</v>
      </c>
      <c r="F340" s="59">
        <f t="shared" si="16"/>
        <v>105.6</v>
      </c>
      <c r="G340" s="60">
        <f t="shared" si="17"/>
        <v>75.257599999999996</v>
      </c>
      <c r="H340" s="63">
        <f t="shared" si="18"/>
        <v>2257.7280000000001</v>
      </c>
    </row>
    <row r="341" spans="1:8" s="62" customFormat="1" ht="24">
      <c r="A341" s="56" t="str">
        <f>IF((LEN('Copy paste to Here'!G345))&gt;5,((CONCATENATE('Copy paste to Here'!G345," &amp; ",'Copy paste to Here'!D345,"  &amp;  ",'Copy paste to Here'!E345))),"Empty Cell")</f>
        <v xml:space="preserve">High polished surgical steel hinged segment ring, 20g (0.8mm) &amp; Length: 7mm  &amp;  </v>
      </c>
      <c r="B341" s="57" t="str">
        <f>'Copy paste to Here'!C345</f>
        <v>SEGH20</v>
      </c>
      <c r="C341" s="57" t="s">
        <v>872</v>
      </c>
      <c r="D341" s="58">
        <f>Invoice!B345</f>
        <v>40</v>
      </c>
      <c r="E341" s="59">
        <f>'Shipping Invoice'!J345*$N$1</f>
        <v>3.52</v>
      </c>
      <c r="F341" s="59">
        <f t="shared" si="16"/>
        <v>140.80000000000001</v>
      </c>
      <c r="G341" s="60">
        <f t="shared" si="17"/>
        <v>75.257599999999996</v>
      </c>
      <c r="H341" s="63">
        <f t="shared" si="18"/>
        <v>3010.3040000000001</v>
      </c>
    </row>
    <row r="342" spans="1:8" s="62" customFormat="1" ht="24">
      <c r="A342" s="56" t="str">
        <f>IF((LEN('Copy paste to Here'!G346))&gt;5,((CONCATENATE('Copy paste to Here'!G346," &amp; ",'Copy paste to Here'!D346,"  &amp;  ",'Copy paste to Here'!E346))),"Empty Cell")</f>
        <v xml:space="preserve">High polished surgical steel hinged segment ring, 20g (0.8mm) &amp; Length: 8mm  &amp;  </v>
      </c>
      <c r="B342" s="57" t="str">
        <f>'Copy paste to Here'!C346</f>
        <v>SEGH20</v>
      </c>
      <c r="C342" s="57" t="s">
        <v>872</v>
      </c>
      <c r="D342" s="58">
        <f>Invoice!B346</f>
        <v>20</v>
      </c>
      <c r="E342" s="59">
        <f>'Shipping Invoice'!J346*$N$1</f>
        <v>3.52</v>
      </c>
      <c r="F342" s="59">
        <f t="shared" si="16"/>
        <v>70.400000000000006</v>
      </c>
      <c r="G342" s="60">
        <f t="shared" si="17"/>
        <v>75.257599999999996</v>
      </c>
      <c r="H342" s="63">
        <f t="shared" si="18"/>
        <v>1505.152</v>
      </c>
    </row>
    <row r="343" spans="1:8" s="62" customFormat="1" ht="25.5">
      <c r="A343" s="56" t="str">
        <f>IF((LEN('Copy paste to Here'!G347))&gt;5,((CONCATENATE('Copy paste to Here'!G347," &amp; ",'Copy paste to Here'!D347,"  &amp;  ",'Copy paste to Here'!E347))),"Empty Cell")</f>
        <v>PVD plated surgical steel hinged segment ring, 14g (1.6mm) &amp; Length: 9mm  &amp;  Color: Black</v>
      </c>
      <c r="B343" s="57" t="str">
        <f>'Copy paste to Here'!C347</f>
        <v>SEGHT14</v>
      </c>
      <c r="C343" s="57" t="s">
        <v>874</v>
      </c>
      <c r="D343" s="58">
        <f>Invoice!B347</f>
        <v>3</v>
      </c>
      <c r="E343" s="59">
        <f>'Shipping Invoice'!J347*$N$1</f>
        <v>3.35</v>
      </c>
      <c r="F343" s="59">
        <f t="shared" si="16"/>
        <v>10.050000000000001</v>
      </c>
      <c r="G343" s="60">
        <f t="shared" si="17"/>
        <v>71.623000000000005</v>
      </c>
      <c r="H343" s="63">
        <f t="shared" si="18"/>
        <v>214.86900000000003</v>
      </c>
    </row>
    <row r="344" spans="1:8" s="62" customFormat="1" ht="25.5">
      <c r="A344" s="56" t="str">
        <f>IF((LEN('Copy paste to Here'!G348))&gt;5,((CONCATENATE('Copy paste to Here'!G348," &amp; ",'Copy paste to Here'!D348,"  &amp;  ",'Copy paste to Here'!E348))),"Empty Cell")</f>
        <v>PVD plated surgical steel hinged segment ring, 16g (1.2mm) &amp; Length: 6mm  &amp;  Color: Rainbow</v>
      </c>
      <c r="B344" s="57" t="str">
        <f>'Copy paste to Here'!C348</f>
        <v>SEGHT16</v>
      </c>
      <c r="C344" s="57" t="s">
        <v>68</v>
      </c>
      <c r="D344" s="58">
        <f>Invoice!B348</f>
        <v>4</v>
      </c>
      <c r="E344" s="59">
        <f>'Shipping Invoice'!J348*$N$1</f>
        <v>3.27</v>
      </c>
      <c r="F344" s="59">
        <f t="shared" si="16"/>
        <v>13.08</v>
      </c>
      <c r="G344" s="60">
        <f t="shared" si="17"/>
        <v>69.912599999999998</v>
      </c>
      <c r="H344" s="63">
        <f t="shared" si="18"/>
        <v>279.65039999999999</v>
      </c>
    </row>
    <row r="345" spans="1:8" s="62" customFormat="1" ht="25.5">
      <c r="A345" s="56" t="str">
        <f>IF((LEN('Copy paste to Here'!G349))&gt;5,((CONCATENATE('Copy paste to Here'!G349," &amp; ",'Copy paste to Here'!D349,"  &amp;  ",'Copy paste to Here'!E349))),"Empty Cell")</f>
        <v>PVD plated surgical steel hinged segment ring, 16g (1.2mm) &amp; Length: 7mm  &amp;  Color: Rainbow</v>
      </c>
      <c r="B345" s="57" t="str">
        <f>'Copy paste to Here'!C349</f>
        <v>SEGHT16</v>
      </c>
      <c r="C345" s="57" t="s">
        <v>68</v>
      </c>
      <c r="D345" s="58">
        <f>Invoice!B349</f>
        <v>6</v>
      </c>
      <c r="E345" s="59">
        <f>'Shipping Invoice'!J349*$N$1</f>
        <v>3.27</v>
      </c>
      <c r="F345" s="59">
        <f t="shared" si="16"/>
        <v>19.62</v>
      </c>
      <c r="G345" s="60">
        <f t="shared" si="17"/>
        <v>69.912599999999998</v>
      </c>
      <c r="H345" s="63">
        <f t="shared" si="18"/>
        <v>419.47559999999999</v>
      </c>
    </row>
    <row r="346" spans="1:8" s="62" customFormat="1" ht="25.5">
      <c r="A346" s="56" t="str">
        <f>IF((LEN('Copy paste to Here'!G350))&gt;5,((CONCATENATE('Copy paste to Here'!G350," &amp; ",'Copy paste to Here'!D350,"  &amp;  ",'Copy paste to Here'!E350))),"Empty Cell")</f>
        <v>PVD plated surgical steel hinged segment ring, 16g (1.2mm) &amp; Length: 7mm  &amp;  Color: Gold</v>
      </c>
      <c r="B346" s="57" t="str">
        <f>'Copy paste to Here'!C350</f>
        <v>SEGHT16</v>
      </c>
      <c r="C346" s="57" t="s">
        <v>68</v>
      </c>
      <c r="D346" s="58">
        <f>Invoice!B350</f>
        <v>8</v>
      </c>
      <c r="E346" s="59">
        <f>'Shipping Invoice'!J350*$N$1</f>
        <v>3.27</v>
      </c>
      <c r="F346" s="59">
        <f t="shared" si="16"/>
        <v>26.16</v>
      </c>
      <c r="G346" s="60">
        <f t="shared" si="17"/>
        <v>69.912599999999998</v>
      </c>
      <c r="H346" s="63">
        <f t="shared" si="18"/>
        <v>559.30079999999998</v>
      </c>
    </row>
    <row r="347" spans="1:8" s="62" customFormat="1" ht="25.5">
      <c r="A347" s="56" t="str">
        <f>IF((LEN('Copy paste to Here'!G351))&gt;5,((CONCATENATE('Copy paste to Here'!G351," &amp; ",'Copy paste to Here'!D351,"  &amp;  ",'Copy paste to Here'!E351))),"Empty Cell")</f>
        <v>PVD plated surgical steel hinged segment ring, 16g (1.2mm) &amp; Length: 8mm  &amp;  Color: Black</v>
      </c>
      <c r="B347" s="57" t="str">
        <f>'Copy paste to Here'!C351</f>
        <v>SEGHT16</v>
      </c>
      <c r="C347" s="57" t="s">
        <v>68</v>
      </c>
      <c r="D347" s="58">
        <f>Invoice!B351</f>
        <v>8</v>
      </c>
      <c r="E347" s="59">
        <f>'Shipping Invoice'!J351*$N$1</f>
        <v>3.27</v>
      </c>
      <c r="F347" s="59">
        <f t="shared" si="16"/>
        <v>26.16</v>
      </c>
      <c r="G347" s="60">
        <f t="shared" si="17"/>
        <v>69.912599999999998</v>
      </c>
      <c r="H347" s="63">
        <f t="shared" si="18"/>
        <v>559.30079999999998</v>
      </c>
    </row>
    <row r="348" spans="1:8" s="62" customFormat="1" ht="25.5">
      <c r="A348" s="56" t="str">
        <f>IF((LEN('Copy paste to Here'!G352))&gt;5,((CONCATENATE('Copy paste to Here'!G352," &amp; ",'Copy paste to Here'!D352,"  &amp;  ",'Copy paste to Here'!E352))),"Empty Cell")</f>
        <v>PVD plated surgical steel hinged segment ring, 16g (1.2mm) &amp; Length: 8mm  &amp;  Color: Blue</v>
      </c>
      <c r="B348" s="57" t="str">
        <f>'Copy paste to Here'!C352</f>
        <v>SEGHT16</v>
      </c>
      <c r="C348" s="57" t="s">
        <v>68</v>
      </c>
      <c r="D348" s="58">
        <f>Invoice!B352</f>
        <v>4</v>
      </c>
      <c r="E348" s="59">
        <f>'Shipping Invoice'!J352*$N$1</f>
        <v>3.27</v>
      </c>
      <c r="F348" s="59">
        <f t="shared" si="16"/>
        <v>13.08</v>
      </c>
      <c r="G348" s="60">
        <f t="shared" si="17"/>
        <v>69.912599999999998</v>
      </c>
      <c r="H348" s="63">
        <f t="shared" si="18"/>
        <v>279.65039999999999</v>
      </c>
    </row>
    <row r="349" spans="1:8" s="62" customFormat="1" ht="25.5">
      <c r="A349" s="56" t="str">
        <f>IF((LEN('Copy paste to Here'!G353))&gt;5,((CONCATENATE('Copy paste to Here'!G353," &amp; ",'Copy paste to Here'!D353,"  &amp;  ",'Copy paste to Here'!E353))),"Empty Cell")</f>
        <v>PVD plated surgical steel hinged segment ring, 16g (1.2mm) &amp; Length: 8mm  &amp;  Color: Rainbow</v>
      </c>
      <c r="B349" s="57" t="str">
        <f>'Copy paste to Here'!C353</f>
        <v>SEGHT16</v>
      </c>
      <c r="C349" s="57" t="s">
        <v>68</v>
      </c>
      <c r="D349" s="58">
        <f>Invoice!B353</f>
        <v>4</v>
      </c>
      <c r="E349" s="59">
        <f>'Shipping Invoice'!J353*$N$1</f>
        <v>3.27</v>
      </c>
      <c r="F349" s="59">
        <f t="shared" si="16"/>
        <v>13.08</v>
      </c>
      <c r="G349" s="60">
        <f t="shared" si="17"/>
        <v>69.912599999999998</v>
      </c>
      <c r="H349" s="63">
        <f t="shared" si="18"/>
        <v>279.65039999999999</v>
      </c>
    </row>
    <row r="350" spans="1:8" s="62" customFormat="1" ht="25.5">
      <c r="A350" s="56" t="str">
        <f>IF((LEN('Copy paste to Here'!G354))&gt;5,((CONCATENATE('Copy paste to Here'!G354," &amp; ",'Copy paste to Here'!D354,"  &amp;  ",'Copy paste to Here'!E354))),"Empty Cell")</f>
        <v>PVD plated surgical steel hinged segment ring, 16g (1.2mm) &amp; Length: 10mm  &amp;  Color: Black</v>
      </c>
      <c r="B350" s="57" t="str">
        <f>'Copy paste to Here'!C354</f>
        <v>SEGHT16</v>
      </c>
      <c r="C350" s="57" t="s">
        <v>68</v>
      </c>
      <c r="D350" s="58">
        <f>Invoice!B354</f>
        <v>8</v>
      </c>
      <c r="E350" s="59">
        <f>'Shipping Invoice'!J354*$N$1</f>
        <v>3.27</v>
      </c>
      <c r="F350" s="59">
        <f t="shared" si="16"/>
        <v>26.16</v>
      </c>
      <c r="G350" s="60">
        <f t="shared" si="17"/>
        <v>69.912599999999998</v>
      </c>
      <c r="H350" s="63">
        <f t="shared" si="18"/>
        <v>559.30079999999998</v>
      </c>
    </row>
    <row r="351" spans="1:8" s="62" customFormat="1" ht="25.5">
      <c r="A351" s="56" t="str">
        <f>IF((LEN('Copy paste to Here'!G355))&gt;5,((CONCATENATE('Copy paste to Here'!G355," &amp; ",'Copy paste to Here'!D355,"  &amp;  ",'Copy paste to Here'!E355))),"Empty Cell")</f>
        <v>PVD plated surgical steel hinged segment ring, 16g (1.2mm) &amp; Length: 10mm  &amp;  Color: Blue</v>
      </c>
      <c r="B351" s="57" t="str">
        <f>'Copy paste to Here'!C355</f>
        <v>SEGHT16</v>
      </c>
      <c r="C351" s="57" t="s">
        <v>68</v>
      </c>
      <c r="D351" s="58">
        <f>Invoice!B355</f>
        <v>4</v>
      </c>
      <c r="E351" s="59">
        <f>'Shipping Invoice'!J355*$N$1</f>
        <v>3.27</v>
      </c>
      <c r="F351" s="59">
        <f t="shared" si="16"/>
        <v>13.08</v>
      </c>
      <c r="G351" s="60">
        <f t="shared" si="17"/>
        <v>69.912599999999998</v>
      </c>
      <c r="H351" s="63">
        <f t="shared" si="18"/>
        <v>279.65039999999999</v>
      </c>
    </row>
    <row r="352" spans="1:8" s="62" customFormat="1" ht="25.5">
      <c r="A352" s="56" t="str">
        <f>IF((LEN('Copy paste to Here'!G356))&gt;5,((CONCATENATE('Copy paste to Here'!G356," &amp; ",'Copy paste to Here'!D356,"  &amp;  ",'Copy paste to Here'!E356))),"Empty Cell")</f>
        <v>PVD plated surgical steel hinged segment ring, 16g (1.2mm) &amp; Length: 10mm  &amp;  Color: Rainbow</v>
      </c>
      <c r="B352" s="57" t="str">
        <f>'Copy paste to Here'!C356</f>
        <v>SEGHT16</v>
      </c>
      <c r="C352" s="57" t="s">
        <v>68</v>
      </c>
      <c r="D352" s="58">
        <f>Invoice!B356</f>
        <v>6</v>
      </c>
      <c r="E352" s="59">
        <f>'Shipping Invoice'!J356*$N$1</f>
        <v>3.27</v>
      </c>
      <c r="F352" s="59">
        <f t="shared" si="16"/>
        <v>19.62</v>
      </c>
      <c r="G352" s="60">
        <f t="shared" si="17"/>
        <v>69.912599999999998</v>
      </c>
      <c r="H352" s="63">
        <f t="shared" si="18"/>
        <v>419.47559999999999</v>
      </c>
    </row>
    <row r="353" spans="1:8" s="62" customFormat="1" ht="25.5">
      <c r="A353" s="56" t="str">
        <f>IF((LEN('Copy paste to Here'!G357))&gt;5,((CONCATENATE('Copy paste to Here'!G357," &amp; ",'Copy paste to Here'!D357,"  &amp;  ",'Copy paste to Here'!E357))),"Empty Cell")</f>
        <v>PVD plated surgical steel hinged segment ring, 16g (1.2mm) &amp; Length: 12mm  &amp;  Color: Blue</v>
      </c>
      <c r="B353" s="57" t="str">
        <f>'Copy paste to Here'!C357</f>
        <v>SEGHT16</v>
      </c>
      <c r="C353" s="57" t="s">
        <v>68</v>
      </c>
      <c r="D353" s="58">
        <f>Invoice!B357</f>
        <v>4</v>
      </c>
      <c r="E353" s="59">
        <f>'Shipping Invoice'!J357*$N$1</f>
        <v>3.27</v>
      </c>
      <c r="F353" s="59">
        <f t="shared" si="16"/>
        <v>13.08</v>
      </c>
      <c r="G353" s="60">
        <f t="shared" si="17"/>
        <v>69.912599999999998</v>
      </c>
      <c r="H353" s="63">
        <f t="shared" si="18"/>
        <v>279.65039999999999</v>
      </c>
    </row>
    <row r="354" spans="1:8" s="62" customFormat="1" ht="25.5">
      <c r="A354" s="56" t="str">
        <f>IF((LEN('Copy paste to Here'!G358))&gt;5,((CONCATENATE('Copy paste to Here'!G358," &amp; ",'Copy paste to Here'!D358,"  &amp;  ",'Copy paste to Here'!E358))),"Empty Cell")</f>
        <v>PVD plated surgical steel hinged segment ring, 16g (1.2mm) &amp; Length: 12mm  &amp;  Color: Rainbow</v>
      </c>
      <c r="B354" s="57" t="str">
        <f>'Copy paste to Here'!C358</f>
        <v>SEGHT16</v>
      </c>
      <c r="C354" s="57" t="s">
        <v>68</v>
      </c>
      <c r="D354" s="58">
        <f>Invoice!B358</f>
        <v>6</v>
      </c>
      <c r="E354" s="59">
        <f>'Shipping Invoice'!J358*$N$1</f>
        <v>3.27</v>
      </c>
      <c r="F354" s="59">
        <f t="shared" si="16"/>
        <v>19.62</v>
      </c>
      <c r="G354" s="60">
        <f t="shared" si="17"/>
        <v>69.912599999999998</v>
      </c>
      <c r="H354" s="63">
        <f t="shared" si="18"/>
        <v>419.47559999999999</v>
      </c>
    </row>
    <row r="355" spans="1:8" s="62" customFormat="1" ht="25.5">
      <c r="A355" s="56" t="str">
        <f>IF((LEN('Copy paste to Here'!G359))&gt;5,((CONCATENATE('Copy paste to Here'!G359," &amp; ",'Copy paste to Here'!D359,"  &amp;  ",'Copy paste to Here'!E359))),"Empty Cell")</f>
        <v>PVD plated surgical steel hinged segment ring, 20g (0.8mm) &amp; Length: 6mm  &amp;  Color: Rose-gold</v>
      </c>
      <c r="B355" s="57" t="str">
        <f>'Copy paste to Here'!C359</f>
        <v>SEGHT20</v>
      </c>
      <c r="C355" s="57" t="s">
        <v>473</v>
      </c>
      <c r="D355" s="58">
        <f>Invoice!B359</f>
        <v>15</v>
      </c>
      <c r="E355" s="59">
        <f>'Shipping Invoice'!J359*$N$1</f>
        <v>3.77</v>
      </c>
      <c r="F355" s="59">
        <f t="shared" si="16"/>
        <v>56.55</v>
      </c>
      <c r="G355" s="60">
        <f t="shared" si="17"/>
        <v>80.602599999999995</v>
      </c>
      <c r="H355" s="63">
        <f t="shared" si="18"/>
        <v>1209.039</v>
      </c>
    </row>
    <row r="356" spans="1:8" s="62" customFormat="1" ht="25.5">
      <c r="A356" s="56" t="str">
        <f>IF((LEN('Copy paste to Here'!G360))&gt;5,((CONCATENATE('Copy paste to Here'!G360," &amp; ",'Copy paste to Here'!D360,"  &amp;  ",'Copy paste to Here'!E360))),"Empty Cell")</f>
        <v>PVD plated surgical steel hinged segment ring, 20g (0.8mm) &amp; Length: 7mm  &amp;  Color: Black</v>
      </c>
      <c r="B356" s="57" t="str">
        <f>'Copy paste to Here'!C360</f>
        <v>SEGHT20</v>
      </c>
      <c r="C356" s="57" t="s">
        <v>473</v>
      </c>
      <c r="D356" s="58">
        <f>Invoice!B360</f>
        <v>30</v>
      </c>
      <c r="E356" s="59">
        <f>'Shipping Invoice'!J360*$N$1</f>
        <v>3.77</v>
      </c>
      <c r="F356" s="59">
        <f t="shared" si="16"/>
        <v>113.1</v>
      </c>
      <c r="G356" s="60">
        <f t="shared" si="17"/>
        <v>80.602599999999995</v>
      </c>
      <c r="H356" s="63">
        <f t="shared" si="18"/>
        <v>2418.078</v>
      </c>
    </row>
    <row r="357" spans="1:8" s="62" customFormat="1" ht="25.5">
      <c r="A357" s="56" t="str">
        <f>IF((LEN('Copy paste to Here'!G361))&gt;5,((CONCATENATE('Copy paste to Here'!G361," &amp; ",'Copy paste to Here'!D361,"  &amp;  ",'Copy paste to Here'!E361))),"Empty Cell")</f>
        <v>PVD plated surgical steel hinged segment ring, 20g (0.8mm) &amp; Length: 7mm  &amp;  Color: Blue</v>
      </c>
      <c r="B357" s="57" t="str">
        <f>'Copy paste to Here'!C361</f>
        <v>SEGHT20</v>
      </c>
      <c r="C357" s="57" t="s">
        <v>473</v>
      </c>
      <c r="D357" s="58">
        <f>Invoice!B361</f>
        <v>10</v>
      </c>
      <c r="E357" s="59">
        <f>'Shipping Invoice'!J361*$N$1</f>
        <v>3.77</v>
      </c>
      <c r="F357" s="59">
        <f t="shared" si="16"/>
        <v>37.700000000000003</v>
      </c>
      <c r="G357" s="60">
        <f t="shared" si="17"/>
        <v>80.602599999999995</v>
      </c>
      <c r="H357" s="63">
        <f t="shared" si="18"/>
        <v>806.02599999999995</v>
      </c>
    </row>
    <row r="358" spans="1:8" s="62" customFormat="1" ht="25.5">
      <c r="A358" s="56" t="str">
        <f>IF((LEN('Copy paste to Here'!G362))&gt;5,((CONCATENATE('Copy paste to Here'!G362," &amp; ",'Copy paste to Here'!D362,"  &amp;  ",'Copy paste to Here'!E362))),"Empty Cell")</f>
        <v>PVD plated surgical steel hinged segment ring, 20g (0.8mm) &amp; Length: 7mm  &amp;  Color: Rainbow</v>
      </c>
      <c r="B358" s="57" t="str">
        <f>'Copy paste to Here'!C362</f>
        <v>SEGHT20</v>
      </c>
      <c r="C358" s="57" t="s">
        <v>473</v>
      </c>
      <c r="D358" s="58">
        <f>Invoice!B362</f>
        <v>8</v>
      </c>
      <c r="E358" s="59">
        <f>'Shipping Invoice'!J362*$N$1</f>
        <v>3.77</v>
      </c>
      <c r="F358" s="59">
        <f t="shared" si="16"/>
        <v>30.16</v>
      </c>
      <c r="G358" s="60">
        <f t="shared" si="17"/>
        <v>80.602599999999995</v>
      </c>
      <c r="H358" s="63">
        <f t="shared" si="18"/>
        <v>644.82079999999996</v>
      </c>
    </row>
    <row r="359" spans="1:8" s="62" customFormat="1" ht="25.5">
      <c r="A359" s="56" t="str">
        <f>IF((LEN('Copy paste to Here'!G363))&gt;5,((CONCATENATE('Copy paste to Here'!G363," &amp; ",'Copy paste to Here'!D363,"  &amp;  ",'Copy paste to Here'!E363))),"Empty Cell")</f>
        <v>PVD plated surgical steel hinged segment ring, 20g (0.8mm) &amp; Length: 7mm  &amp;  Color: Rose-gold</v>
      </c>
      <c r="B359" s="57" t="str">
        <f>'Copy paste to Here'!C363</f>
        <v>SEGHT20</v>
      </c>
      <c r="C359" s="57" t="s">
        <v>473</v>
      </c>
      <c r="D359" s="58">
        <f>Invoice!B363</f>
        <v>15</v>
      </c>
      <c r="E359" s="59">
        <f>'Shipping Invoice'!J363*$N$1</f>
        <v>3.77</v>
      </c>
      <c r="F359" s="59">
        <f t="shared" si="16"/>
        <v>56.55</v>
      </c>
      <c r="G359" s="60">
        <f t="shared" si="17"/>
        <v>80.602599999999995</v>
      </c>
      <c r="H359" s="63">
        <f t="shared" si="18"/>
        <v>1209.039</v>
      </c>
    </row>
    <row r="360" spans="1:8" s="62" customFormat="1" ht="25.5">
      <c r="A360" s="56" t="str">
        <f>IF((LEN('Copy paste to Here'!G364))&gt;5,((CONCATENATE('Copy paste to Here'!G364," &amp; ",'Copy paste to Here'!D364,"  &amp;  ",'Copy paste to Here'!E364))),"Empty Cell")</f>
        <v>PVD plated surgical steel hinged segment ring, 20g (0.8mm) &amp; Length: 8mm  &amp;  Color: Blue</v>
      </c>
      <c r="B360" s="57" t="str">
        <f>'Copy paste to Here'!C364</f>
        <v>SEGHT20</v>
      </c>
      <c r="C360" s="57" t="s">
        <v>473</v>
      </c>
      <c r="D360" s="58">
        <f>Invoice!B364</f>
        <v>10</v>
      </c>
      <c r="E360" s="59">
        <f>'Shipping Invoice'!J364*$N$1</f>
        <v>3.77</v>
      </c>
      <c r="F360" s="59">
        <f t="shared" si="16"/>
        <v>37.700000000000003</v>
      </c>
      <c r="G360" s="60">
        <f t="shared" si="17"/>
        <v>80.602599999999995</v>
      </c>
      <c r="H360" s="63">
        <f t="shared" si="18"/>
        <v>806.02599999999995</v>
      </c>
    </row>
    <row r="361" spans="1:8" s="62" customFormat="1" ht="25.5">
      <c r="A361" s="56" t="str">
        <f>IF((LEN('Copy paste to Here'!G365))&gt;5,((CONCATENATE('Copy paste to Here'!G365," &amp; ",'Copy paste to Here'!D365,"  &amp;  ",'Copy paste to Here'!E365))),"Empty Cell")</f>
        <v>PVD plated surgical steel hinged segment ring, 20g (0.8mm) &amp; Length: 8mm  &amp;  Color: Rainbow</v>
      </c>
      <c r="B361" s="57" t="str">
        <f>'Copy paste to Here'!C365</f>
        <v>SEGHT20</v>
      </c>
      <c r="C361" s="57" t="s">
        <v>473</v>
      </c>
      <c r="D361" s="58">
        <f>Invoice!B365</f>
        <v>10</v>
      </c>
      <c r="E361" s="59">
        <f>'Shipping Invoice'!J365*$N$1</f>
        <v>3.77</v>
      </c>
      <c r="F361" s="59">
        <f t="shared" si="16"/>
        <v>37.700000000000003</v>
      </c>
      <c r="G361" s="60">
        <f t="shared" si="17"/>
        <v>80.602599999999995</v>
      </c>
      <c r="H361" s="63">
        <f t="shared" si="18"/>
        <v>806.02599999999995</v>
      </c>
    </row>
    <row r="362" spans="1:8" s="62" customFormat="1" ht="25.5">
      <c r="A362" s="56" t="str">
        <f>IF((LEN('Copy paste to Here'!G366))&gt;5,((CONCATENATE('Copy paste to Here'!G366," &amp; ",'Copy paste to Here'!D366,"  &amp;  ",'Copy paste to Here'!E366))),"Empty Cell")</f>
        <v>PVD plated surgical steel hinged segment ring, 20g (0.8mm) &amp; Length: 8mm  &amp;  Color: Rose-gold</v>
      </c>
      <c r="B362" s="57" t="str">
        <f>'Copy paste to Here'!C366</f>
        <v>SEGHT20</v>
      </c>
      <c r="C362" s="57" t="s">
        <v>473</v>
      </c>
      <c r="D362" s="58">
        <f>Invoice!B366</f>
        <v>20</v>
      </c>
      <c r="E362" s="59">
        <f>'Shipping Invoice'!J366*$N$1</f>
        <v>3.77</v>
      </c>
      <c r="F362" s="59">
        <f t="shared" si="16"/>
        <v>75.400000000000006</v>
      </c>
      <c r="G362" s="60">
        <f t="shared" si="17"/>
        <v>80.602599999999995</v>
      </c>
      <c r="H362" s="63">
        <f t="shared" si="18"/>
        <v>1612.0519999999999</v>
      </c>
    </row>
    <row r="363" spans="1:8" s="62" customFormat="1" ht="25.5">
      <c r="A363" s="56" t="str">
        <f>IF((LEN('Copy paste to Here'!G367))&gt;5,((CONCATENATE('Copy paste to Here'!G367," &amp; ",'Copy paste to Here'!D367,"  &amp;  ",'Copy paste to Here'!E367))),"Empty Cell")</f>
        <v>PVD plated surgical steel hinged segment ring, 20g (0.8mm) &amp; Length: 9mm  &amp;  Color: Black</v>
      </c>
      <c r="B363" s="57" t="str">
        <f>'Copy paste to Here'!C367</f>
        <v>SEGHT20</v>
      </c>
      <c r="C363" s="57" t="s">
        <v>473</v>
      </c>
      <c r="D363" s="58">
        <f>Invoice!B367</f>
        <v>15</v>
      </c>
      <c r="E363" s="59">
        <f>'Shipping Invoice'!J367*$N$1</f>
        <v>3.77</v>
      </c>
      <c r="F363" s="59">
        <f t="shared" si="16"/>
        <v>56.55</v>
      </c>
      <c r="G363" s="60">
        <f t="shared" si="17"/>
        <v>80.602599999999995</v>
      </c>
      <c r="H363" s="63">
        <f t="shared" si="18"/>
        <v>1209.039</v>
      </c>
    </row>
    <row r="364" spans="1:8" s="62" customFormat="1" ht="25.5">
      <c r="A364" s="56" t="str">
        <f>IF((LEN('Copy paste to Here'!G368))&gt;5,((CONCATENATE('Copy paste to Here'!G368," &amp; ",'Copy paste to Here'!D368,"  &amp;  ",'Copy paste to Here'!E368))),"Empty Cell")</f>
        <v>PVD plated surgical steel hinged segment ring, 20g (0.8mm) &amp; Length: 9mm  &amp;  Color: Blue</v>
      </c>
      <c r="B364" s="57" t="str">
        <f>'Copy paste to Here'!C368</f>
        <v>SEGHT20</v>
      </c>
      <c r="C364" s="57" t="s">
        <v>473</v>
      </c>
      <c r="D364" s="58">
        <f>Invoice!B368</f>
        <v>8</v>
      </c>
      <c r="E364" s="59">
        <f>'Shipping Invoice'!J368*$N$1</f>
        <v>3.77</v>
      </c>
      <c r="F364" s="59">
        <f t="shared" si="16"/>
        <v>30.16</v>
      </c>
      <c r="G364" s="60">
        <f t="shared" si="17"/>
        <v>80.602599999999995</v>
      </c>
      <c r="H364" s="63">
        <f t="shared" si="18"/>
        <v>644.82079999999996</v>
      </c>
    </row>
    <row r="365" spans="1:8" s="62" customFormat="1" ht="25.5">
      <c r="A365" s="56" t="str">
        <f>IF((LEN('Copy paste to Here'!G369))&gt;5,((CONCATENATE('Copy paste to Here'!G369," &amp; ",'Copy paste to Here'!D369,"  &amp;  ",'Copy paste to Here'!E369))),"Empty Cell")</f>
        <v>PVD plated surgical steel hinged segment ring, 20g (0.8mm) &amp; Length: 9mm  &amp;  Color: Rainbow</v>
      </c>
      <c r="B365" s="57" t="str">
        <f>'Copy paste to Here'!C369</f>
        <v>SEGHT20</v>
      </c>
      <c r="C365" s="57" t="s">
        <v>473</v>
      </c>
      <c r="D365" s="58">
        <f>Invoice!B369</f>
        <v>5</v>
      </c>
      <c r="E365" s="59">
        <f>'Shipping Invoice'!J369*$N$1</f>
        <v>3.77</v>
      </c>
      <c r="F365" s="59">
        <f t="shared" si="16"/>
        <v>18.850000000000001</v>
      </c>
      <c r="G365" s="60">
        <f t="shared" si="17"/>
        <v>80.602599999999995</v>
      </c>
      <c r="H365" s="63">
        <f t="shared" si="18"/>
        <v>403.01299999999998</v>
      </c>
    </row>
    <row r="366" spans="1:8" s="62" customFormat="1" ht="25.5">
      <c r="A366" s="56" t="str">
        <f>IF((LEN('Copy paste to Here'!G370))&gt;5,((CONCATENATE('Copy paste to Here'!G370," &amp; ",'Copy paste to Here'!D370,"  &amp;  ",'Copy paste to Here'!E370))),"Empty Cell")</f>
        <v>PVD plated surgical steel hinged segment ring, 20g (0.8mm) &amp; Length: 9mm  &amp;  Color: Rose-gold</v>
      </c>
      <c r="B366" s="57" t="str">
        <f>'Copy paste to Here'!C370</f>
        <v>SEGHT20</v>
      </c>
      <c r="C366" s="57" t="s">
        <v>473</v>
      </c>
      <c r="D366" s="58">
        <f>Invoice!B370</f>
        <v>15</v>
      </c>
      <c r="E366" s="59">
        <f>'Shipping Invoice'!J370*$N$1</f>
        <v>3.77</v>
      </c>
      <c r="F366" s="59">
        <f t="shared" si="16"/>
        <v>56.55</v>
      </c>
      <c r="G366" s="60">
        <f t="shared" si="17"/>
        <v>80.602599999999995</v>
      </c>
      <c r="H366" s="63">
        <f t="shared" si="18"/>
        <v>1209.039</v>
      </c>
    </row>
    <row r="367" spans="1:8" s="62" customFormat="1" ht="25.5">
      <c r="A367" s="56" t="str">
        <f>IF((LEN('Copy paste to Here'!G371))&gt;5,((CONCATENATE('Copy paste to Here'!G371," &amp; ",'Copy paste to Here'!D371,"  &amp;  ",'Copy paste to Here'!E371))),"Empty Cell")</f>
        <v>PVD plated surgical steel hinged segment ring, 20g (0.8mm) &amp; Length: 10mm  &amp;  Color: Blue</v>
      </c>
      <c r="B367" s="57" t="str">
        <f>'Copy paste to Here'!C371</f>
        <v>SEGHT20</v>
      </c>
      <c r="C367" s="57" t="s">
        <v>473</v>
      </c>
      <c r="D367" s="58">
        <f>Invoice!B371</f>
        <v>8</v>
      </c>
      <c r="E367" s="59">
        <f>'Shipping Invoice'!J371*$N$1</f>
        <v>3.77</v>
      </c>
      <c r="F367" s="59">
        <f t="shared" si="16"/>
        <v>30.16</v>
      </c>
      <c r="G367" s="60">
        <f t="shared" si="17"/>
        <v>80.602599999999995</v>
      </c>
      <c r="H367" s="63">
        <f t="shared" si="18"/>
        <v>644.82079999999996</v>
      </c>
    </row>
    <row r="368" spans="1:8" s="62" customFormat="1" ht="25.5">
      <c r="A368" s="56" t="str">
        <f>IF((LEN('Copy paste to Here'!G372))&gt;5,((CONCATENATE('Copy paste to Here'!G372," &amp; ",'Copy paste to Here'!D372,"  &amp;  ",'Copy paste to Here'!E372))),"Empty Cell")</f>
        <v>PVD plated surgical steel hinged segment ring, 20g (0.8mm) &amp; Length: 10mm  &amp;  Color: Rainbow</v>
      </c>
      <c r="B368" s="57" t="str">
        <f>'Copy paste to Here'!C372</f>
        <v>SEGHT20</v>
      </c>
      <c r="C368" s="57" t="s">
        <v>473</v>
      </c>
      <c r="D368" s="58">
        <f>Invoice!B372</f>
        <v>8</v>
      </c>
      <c r="E368" s="59">
        <f>'Shipping Invoice'!J372*$N$1</f>
        <v>3.77</v>
      </c>
      <c r="F368" s="59">
        <f t="shared" si="16"/>
        <v>30.16</v>
      </c>
      <c r="G368" s="60">
        <f t="shared" si="17"/>
        <v>80.602599999999995</v>
      </c>
      <c r="H368" s="63">
        <f t="shared" si="18"/>
        <v>644.82079999999996</v>
      </c>
    </row>
    <row r="369" spans="1:8" s="62" customFormat="1" ht="25.5">
      <c r="A369" s="56" t="str">
        <f>IF((LEN('Copy paste to Here'!G373))&gt;5,((CONCATENATE('Copy paste to Here'!G373," &amp; ",'Copy paste to Here'!D373,"  &amp;  ",'Copy paste to Here'!E373))),"Empty Cell")</f>
        <v>PVD plated surgical steel hinged segment ring, 20g (0.8mm) &amp; Size: 6mm  &amp;  Color: Black</v>
      </c>
      <c r="B369" s="57" t="str">
        <f>'Copy paste to Here'!C373</f>
        <v>SEGHT20</v>
      </c>
      <c r="C369" s="57" t="s">
        <v>473</v>
      </c>
      <c r="D369" s="58">
        <f>Invoice!B373</f>
        <v>20</v>
      </c>
      <c r="E369" s="59">
        <f>'Shipping Invoice'!J373*$N$1</f>
        <v>3.77</v>
      </c>
      <c r="F369" s="59">
        <f t="shared" si="16"/>
        <v>75.400000000000006</v>
      </c>
      <c r="G369" s="60">
        <f t="shared" si="17"/>
        <v>80.602599999999995</v>
      </c>
      <c r="H369" s="63">
        <f t="shared" si="18"/>
        <v>1612.0519999999999</v>
      </c>
    </row>
    <row r="370" spans="1:8" s="62" customFormat="1" ht="25.5">
      <c r="A370" s="56" t="str">
        <f>IF((LEN('Copy paste to Here'!G374))&gt;5,((CONCATENATE('Copy paste to Here'!G374," &amp; ",'Copy paste to Here'!D374,"  &amp;  ",'Copy paste to Here'!E374))),"Empty Cell")</f>
        <v>PVD plated surgical steel hinged segment ring, 20g (0.8mm) &amp; Size: 6mm  &amp;  Color: Gold</v>
      </c>
      <c r="B370" s="57" t="str">
        <f>'Copy paste to Here'!C374</f>
        <v>SEGHT20</v>
      </c>
      <c r="C370" s="57" t="s">
        <v>473</v>
      </c>
      <c r="D370" s="58">
        <f>Invoice!B374</f>
        <v>15</v>
      </c>
      <c r="E370" s="59">
        <f>'Shipping Invoice'!J374*$N$1</f>
        <v>3.77</v>
      </c>
      <c r="F370" s="59">
        <f t="shared" si="16"/>
        <v>56.55</v>
      </c>
      <c r="G370" s="60">
        <f t="shared" si="17"/>
        <v>80.602599999999995</v>
      </c>
      <c r="H370" s="63">
        <f t="shared" si="18"/>
        <v>1209.039</v>
      </c>
    </row>
    <row r="371" spans="1:8" s="62" customFormat="1" ht="25.5">
      <c r="A371" s="56" t="str">
        <f>IF((LEN('Copy paste to Here'!G375))&gt;5,((CONCATENATE('Copy paste to Here'!G375," &amp; ",'Copy paste to Here'!D375,"  &amp;  ",'Copy paste to Here'!E375))),"Empty Cell")</f>
        <v>PVD plated surgical steel hinged segment ring, 20g (0.8mm) &amp; Size: 8mm  &amp;  Color: Black</v>
      </c>
      <c r="B371" s="57" t="str">
        <f>'Copy paste to Here'!C375</f>
        <v>SEGHT20</v>
      </c>
      <c r="C371" s="57" t="s">
        <v>473</v>
      </c>
      <c r="D371" s="58">
        <f>Invoice!B375</f>
        <v>30</v>
      </c>
      <c r="E371" s="59">
        <f>'Shipping Invoice'!J375*$N$1</f>
        <v>3.77</v>
      </c>
      <c r="F371" s="59">
        <f t="shared" si="16"/>
        <v>113.1</v>
      </c>
      <c r="G371" s="60">
        <f t="shared" si="17"/>
        <v>80.602599999999995</v>
      </c>
      <c r="H371" s="63">
        <f t="shared" si="18"/>
        <v>2418.078</v>
      </c>
    </row>
    <row r="372" spans="1:8" s="62" customFormat="1" ht="25.5">
      <c r="A372" s="56" t="str">
        <f>IF((LEN('Copy paste to Here'!G376))&gt;5,((CONCATENATE('Copy paste to Here'!G376," &amp; ",'Copy paste to Here'!D376,"  &amp;  ",'Copy paste to Here'!E376))),"Empty Cell")</f>
        <v>PVD plated surgical steel hinged segment ring, 20g (0.8mm) &amp; Size: 10mm  &amp;  Color: Black</v>
      </c>
      <c r="B372" s="57" t="str">
        <f>'Copy paste to Here'!C376</f>
        <v>SEGHT20</v>
      </c>
      <c r="C372" s="57" t="s">
        <v>473</v>
      </c>
      <c r="D372" s="58">
        <f>Invoice!B376</f>
        <v>15</v>
      </c>
      <c r="E372" s="59">
        <f>'Shipping Invoice'!J376*$N$1</f>
        <v>3.77</v>
      </c>
      <c r="F372" s="59">
        <f t="shared" si="16"/>
        <v>56.55</v>
      </c>
      <c r="G372" s="60">
        <f t="shared" si="17"/>
        <v>80.602599999999995</v>
      </c>
      <c r="H372" s="63">
        <f t="shared" si="18"/>
        <v>1209.039</v>
      </c>
    </row>
    <row r="373" spans="1:8" s="62" customFormat="1" ht="36">
      <c r="A373" s="56" t="str">
        <f>IF((LEN('Copy paste to Here'!G377))&gt;5,((CONCATENATE('Copy paste to Here'!G377," &amp; ",'Copy paste to Here'!D377,"  &amp;  ",'Copy paste to Here'!E377))),"Empty Cell")</f>
        <v xml:space="preserve">316L steel hinged segment ring, 1.2mm (16g) with CNC set Cubic Zirconia (CZ) stones in crescent moon shape design &amp; Length: 10mm  &amp;  </v>
      </c>
      <c r="B373" s="57" t="str">
        <f>'Copy paste to Here'!C377</f>
        <v>SGSH1</v>
      </c>
      <c r="C373" s="57" t="s">
        <v>978</v>
      </c>
      <c r="D373" s="58">
        <f>Invoice!B377</f>
        <v>2</v>
      </c>
      <c r="E373" s="59">
        <f>'Shipping Invoice'!J377*$N$1</f>
        <v>11.69</v>
      </c>
      <c r="F373" s="59">
        <f t="shared" si="16"/>
        <v>23.38</v>
      </c>
      <c r="G373" s="60">
        <f t="shared" si="17"/>
        <v>249.93219999999997</v>
      </c>
      <c r="H373" s="63">
        <f t="shared" si="18"/>
        <v>499.86439999999993</v>
      </c>
    </row>
    <row r="374" spans="1:8" s="62" customFormat="1" ht="36">
      <c r="A374" s="56" t="str">
        <f>IF((LEN('Copy paste to Here'!G378))&gt;5,((CONCATENATE('Copy paste to Here'!G378," &amp; ",'Copy paste to Here'!D378,"  &amp;  ",'Copy paste to Here'!E378))),"Empty Cell")</f>
        <v xml:space="preserve">316L steel hinged segment ring, 1.2mm (16g) with side facing CNC set Cubic Zirconia ( CZ) stones in pear shape design and inner diameter from 8mm to 10mm &amp; Length: 8mm  &amp;  </v>
      </c>
      <c r="B374" s="57" t="str">
        <f>'Copy paste to Here'!C378</f>
        <v>SGSH15</v>
      </c>
      <c r="C374" s="57" t="s">
        <v>979</v>
      </c>
      <c r="D374" s="58">
        <f>Invoice!B378</f>
        <v>3</v>
      </c>
      <c r="E374" s="59">
        <f>'Shipping Invoice'!J378*$N$1</f>
        <v>12.45</v>
      </c>
      <c r="F374" s="59">
        <f t="shared" si="16"/>
        <v>37.349999999999994</v>
      </c>
      <c r="G374" s="60">
        <f t="shared" si="17"/>
        <v>266.18099999999998</v>
      </c>
      <c r="H374" s="63">
        <f t="shared" si="18"/>
        <v>798.54299999999989</v>
      </c>
    </row>
    <row r="375" spans="1:8" s="62" customFormat="1" ht="36">
      <c r="A375" s="56" t="str">
        <f>IF((LEN('Copy paste to Here'!G379))&gt;5,((CONCATENATE('Copy paste to Here'!G379," &amp; ",'Copy paste to Here'!D379,"  &amp;  ",'Copy paste to Here'!E379))),"Empty Cell")</f>
        <v xml:space="preserve">316L steel hinged segment ring, 1.2mm (16g) with side facing CNC set Cubic Zirconia ( CZ) stones in pear shape design and inner diameter from 8mm to 10mm &amp; Length: 10mm  &amp;  </v>
      </c>
      <c r="B375" s="57" t="str">
        <f>'Copy paste to Here'!C379</f>
        <v>SGSH15</v>
      </c>
      <c r="C375" s="57" t="s">
        <v>980</v>
      </c>
      <c r="D375" s="58">
        <f>Invoice!B379</f>
        <v>3</v>
      </c>
      <c r="E375" s="59">
        <f>'Shipping Invoice'!J379*$N$1</f>
        <v>13.29</v>
      </c>
      <c r="F375" s="59">
        <f t="shared" si="16"/>
        <v>39.869999999999997</v>
      </c>
      <c r="G375" s="60">
        <f t="shared" si="17"/>
        <v>284.14019999999999</v>
      </c>
      <c r="H375" s="63">
        <f t="shared" si="18"/>
        <v>852.42059999999992</v>
      </c>
    </row>
    <row r="376" spans="1:8" s="62" customFormat="1" ht="36">
      <c r="A376" s="56" t="str">
        <f>IF((LEN('Copy paste to Here'!G380))&gt;5,((CONCATENATE('Copy paste to Here'!G380," &amp; ",'Copy paste to Here'!D380,"  &amp;  ",'Copy paste to Here'!E380))),"Empty Cell")</f>
        <v xml:space="preserve">316L steel hinged segment ring, 1.2mm (16g), bohemian design with side facing CNC set Cubic Zirconia (CZ) stones and inner diameter from 8mm to 10mm &amp; Length: 8mm  &amp;  </v>
      </c>
      <c r="B376" s="57" t="str">
        <f>'Copy paste to Here'!C380</f>
        <v>SGSH17</v>
      </c>
      <c r="C376" s="57" t="s">
        <v>981</v>
      </c>
      <c r="D376" s="58">
        <f>Invoice!B380</f>
        <v>2</v>
      </c>
      <c r="E376" s="59">
        <f>'Shipping Invoice'!J380*$N$1</f>
        <v>13.46</v>
      </c>
      <c r="F376" s="59">
        <f t="shared" si="16"/>
        <v>26.92</v>
      </c>
      <c r="G376" s="60">
        <f t="shared" si="17"/>
        <v>287.77480000000003</v>
      </c>
      <c r="H376" s="63">
        <f t="shared" si="18"/>
        <v>575.54960000000005</v>
      </c>
    </row>
    <row r="377" spans="1:8" s="62" customFormat="1" ht="36">
      <c r="A377" s="56" t="str">
        <f>IF((LEN('Copy paste to Here'!G381))&gt;5,((CONCATENATE('Copy paste to Here'!G381," &amp; ",'Copy paste to Here'!D381,"  &amp;  ",'Copy paste to Here'!E381))),"Empty Cell")</f>
        <v xml:space="preserve">316L steel hinged segment ring, 1.2mm (16g), bohemian design with side facing CNC set Cubic Zirconia (CZ) stones and inner diameter from 8mm to 10mm &amp; Length: 10mm  &amp;  </v>
      </c>
      <c r="B377" s="57" t="str">
        <f>'Copy paste to Here'!C381</f>
        <v>SGSH17</v>
      </c>
      <c r="C377" s="57" t="s">
        <v>982</v>
      </c>
      <c r="D377" s="58">
        <f>Invoice!B381</f>
        <v>2</v>
      </c>
      <c r="E377" s="59">
        <f>'Shipping Invoice'!J381*$N$1</f>
        <v>14.14</v>
      </c>
      <c r="F377" s="59">
        <f t="shared" si="16"/>
        <v>28.28</v>
      </c>
      <c r="G377" s="60">
        <f t="shared" si="17"/>
        <v>302.31319999999999</v>
      </c>
      <c r="H377" s="63">
        <f t="shared" si="18"/>
        <v>604.62639999999999</v>
      </c>
    </row>
    <row r="378" spans="1:8" s="62" customFormat="1" ht="24">
      <c r="A378" s="56" t="str">
        <f>IF((LEN('Copy paste to Here'!G382))&gt;5,((CONCATENATE('Copy paste to Here'!G382," &amp; ",'Copy paste to Here'!D382,"  &amp;  ",'Copy paste to Here'!E382))),"Empty Cell")</f>
        <v xml:space="preserve">316L steel hinged segment ring, 1.2mm (16g) with moon shape design and inner diameter from 8mm to 10mm &amp; Length: 8mm  &amp;  </v>
      </c>
      <c r="B378" s="57" t="str">
        <f>'Copy paste to Here'!C382</f>
        <v>SGSH2</v>
      </c>
      <c r="C378" s="57" t="s">
        <v>983</v>
      </c>
      <c r="D378" s="58">
        <f>Invoice!B382</f>
        <v>4</v>
      </c>
      <c r="E378" s="59">
        <f>'Shipping Invoice'!J382*$N$1</f>
        <v>3.69</v>
      </c>
      <c r="F378" s="59">
        <f t="shared" si="16"/>
        <v>14.76</v>
      </c>
      <c r="G378" s="60">
        <f t="shared" si="17"/>
        <v>78.892199999999988</v>
      </c>
      <c r="H378" s="63">
        <f t="shared" si="18"/>
        <v>315.56879999999995</v>
      </c>
    </row>
    <row r="379" spans="1:8" s="62" customFormat="1" ht="36">
      <c r="A379" s="56" t="str">
        <f>IF((LEN('Copy paste to Here'!G383))&gt;5,((CONCATENATE('Copy paste to Here'!G383," &amp; ",'Copy paste to Here'!D383,"  &amp;  ",'Copy paste to Here'!E383))),"Empty Cell")</f>
        <v xml:space="preserve">316L steel hinged segment ring, 1.2mm (16g) with moon shape design and inner diameter from 8mm to 10mm &amp; Length: 10mm  &amp;  </v>
      </c>
      <c r="B379" s="57" t="str">
        <f>'Copy paste to Here'!C383</f>
        <v>SGSH2</v>
      </c>
      <c r="C379" s="57" t="s">
        <v>984</v>
      </c>
      <c r="D379" s="58">
        <f>Invoice!B383</f>
        <v>4</v>
      </c>
      <c r="E379" s="59">
        <f>'Shipping Invoice'!J383*$N$1</f>
        <v>3.69</v>
      </c>
      <c r="F379" s="59">
        <f t="shared" si="16"/>
        <v>14.76</v>
      </c>
      <c r="G379" s="60">
        <f t="shared" si="17"/>
        <v>78.892199999999988</v>
      </c>
      <c r="H379" s="63">
        <f t="shared" si="18"/>
        <v>315.56879999999995</v>
      </c>
    </row>
    <row r="380" spans="1:8" s="62" customFormat="1" ht="36">
      <c r="A380" s="56" t="str">
        <f>IF((LEN('Copy paste to Here'!G384))&gt;5,((CONCATENATE('Copy paste to Here'!G384," &amp; ",'Copy paste to Here'!D384,"  &amp;  ",'Copy paste to Here'!E384))),"Empty Cell")</f>
        <v>Gold anodized 316L steel hinged segment ring, 1.2mm (16g) with round Cubic Zirconia (CZ) stones in pear shape design and inner diameter from 8mm to 10mm &amp; Length: 8mm  &amp;  Color: Black</v>
      </c>
      <c r="B380" s="57" t="str">
        <f>'Copy paste to Here'!C384</f>
        <v>SGTSH15</v>
      </c>
      <c r="C380" s="57" t="s">
        <v>985</v>
      </c>
      <c r="D380" s="58">
        <f>Invoice!B384</f>
        <v>2</v>
      </c>
      <c r="E380" s="59">
        <f>'Shipping Invoice'!J384*$N$1</f>
        <v>13.29</v>
      </c>
      <c r="F380" s="59">
        <f t="shared" si="16"/>
        <v>26.58</v>
      </c>
      <c r="G380" s="60">
        <f t="shared" si="17"/>
        <v>284.14019999999999</v>
      </c>
      <c r="H380" s="63">
        <f t="shared" si="18"/>
        <v>568.28039999999999</v>
      </c>
    </row>
    <row r="381" spans="1:8" s="62" customFormat="1" ht="36">
      <c r="A381" s="56" t="str">
        <f>IF((LEN('Copy paste to Here'!G385))&gt;5,((CONCATENATE('Copy paste to Here'!G385," &amp; ",'Copy paste to Here'!D385,"  &amp;  ",'Copy paste to Here'!E385))),"Empty Cell")</f>
        <v>Gold anodized 316L steel hinged segment ring, 1.2mm (16g) with round Cubic Zirconia (CZ) stones in pear shape design and inner diameter from 8mm to 10mm &amp; Length: 8mm  &amp;  Color: Gold</v>
      </c>
      <c r="B381" s="57" t="str">
        <f>'Copy paste to Here'!C385</f>
        <v>SGTSH15</v>
      </c>
      <c r="C381" s="57" t="s">
        <v>985</v>
      </c>
      <c r="D381" s="58">
        <f>Invoice!B385</f>
        <v>2</v>
      </c>
      <c r="E381" s="59">
        <f>'Shipping Invoice'!J385*$N$1</f>
        <v>13.29</v>
      </c>
      <c r="F381" s="59">
        <f t="shared" si="16"/>
        <v>26.58</v>
      </c>
      <c r="G381" s="60">
        <f t="shared" si="17"/>
        <v>284.14019999999999</v>
      </c>
      <c r="H381" s="63">
        <f t="shared" si="18"/>
        <v>568.28039999999999</v>
      </c>
    </row>
    <row r="382" spans="1:8" s="62" customFormat="1" ht="48">
      <c r="A382" s="56" t="str">
        <f>IF((LEN('Copy paste to Here'!G386))&gt;5,((CONCATENATE('Copy paste to Here'!G386," &amp; ",'Copy paste to Here'!D386,"  &amp;  ",'Copy paste to Here'!E386))),"Empty Cell")</f>
        <v>Gold anodized 316L steel hinged segment ring, 1.2mm (16g) with round Cubic Zirconia (CZ) stones in pear shape design and inner diameter from 8mm to 10mm &amp; Length: 8mm  &amp;  Color: Rose-gold</v>
      </c>
      <c r="B382" s="57" t="str">
        <f>'Copy paste to Here'!C386</f>
        <v>SGTSH15</v>
      </c>
      <c r="C382" s="57" t="s">
        <v>985</v>
      </c>
      <c r="D382" s="58">
        <f>Invoice!B386</f>
        <v>2</v>
      </c>
      <c r="E382" s="59">
        <f>'Shipping Invoice'!J386*$N$1</f>
        <v>13.29</v>
      </c>
      <c r="F382" s="59">
        <f t="shared" si="16"/>
        <v>26.58</v>
      </c>
      <c r="G382" s="60">
        <f t="shared" si="17"/>
        <v>284.14019999999999</v>
      </c>
      <c r="H382" s="63">
        <f t="shared" si="18"/>
        <v>568.28039999999999</v>
      </c>
    </row>
    <row r="383" spans="1:8" s="62" customFormat="1" ht="36">
      <c r="A383" s="56" t="str">
        <f>IF((LEN('Copy paste to Here'!G387))&gt;5,((CONCATENATE('Copy paste to Here'!G387," &amp; ",'Copy paste to Here'!D387,"  &amp;  ",'Copy paste to Here'!E387))),"Empty Cell")</f>
        <v>Gold anodized 316L steel hinged segment ring, 1.2mm (16g) with round Cubic Zirconia (CZ) stones in pear shape design and inner diameter from 8mm to 10mm &amp; Length: 10mm  &amp;  Color: Black</v>
      </c>
      <c r="B383" s="57" t="str">
        <f>'Copy paste to Here'!C387</f>
        <v>SGTSH15</v>
      </c>
      <c r="C383" s="57" t="s">
        <v>986</v>
      </c>
      <c r="D383" s="58">
        <f>Invoice!B387</f>
        <v>2</v>
      </c>
      <c r="E383" s="59">
        <f>'Shipping Invoice'!J387*$N$1</f>
        <v>14.14</v>
      </c>
      <c r="F383" s="59">
        <f t="shared" si="16"/>
        <v>28.28</v>
      </c>
      <c r="G383" s="60">
        <f t="shared" si="17"/>
        <v>302.31319999999999</v>
      </c>
      <c r="H383" s="63">
        <f t="shared" si="18"/>
        <v>604.62639999999999</v>
      </c>
    </row>
    <row r="384" spans="1:8" s="62" customFormat="1" ht="36">
      <c r="A384" s="56" t="str">
        <f>IF((LEN('Copy paste to Here'!G388))&gt;5,((CONCATENATE('Copy paste to Here'!G388," &amp; ",'Copy paste to Here'!D388,"  &amp;  ",'Copy paste to Here'!E388))),"Empty Cell")</f>
        <v>Gold anodized 316L steel hinged segment ring, 1.2mm (16g) with round Cubic Zirconia (CZ) stones in pear shape design and inner diameter from 8mm to 10mm &amp; Length: 10mm  &amp;  Color: Gold</v>
      </c>
      <c r="B384" s="57" t="str">
        <f>'Copy paste to Here'!C388</f>
        <v>SGTSH15</v>
      </c>
      <c r="C384" s="57" t="s">
        <v>986</v>
      </c>
      <c r="D384" s="58">
        <f>Invoice!B388</f>
        <v>2</v>
      </c>
      <c r="E384" s="59">
        <f>'Shipping Invoice'!J388*$N$1</f>
        <v>14.14</v>
      </c>
      <c r="F384" s="59">
        <f t="shared" si="16"/>
        <v>28.28</v>
      </c>
      <c r="G384" s="60">
        <f t="shared" si="17"/>
        <v>302.31319999999999</v>
      </c>
      <c r="H384" s="63">
        <f t="shared" si="18"/>
        <v>604.62639999999999</v>
      </c>
    </row>
    <row r="385" spans="1:8" s="62" customFormat="1" ht="48">
      <c r="A385" s="56" t="str">
        <f>IF((LEN('Copy paste to Here'!G389))&gt;5,((CONCATENATE('Copy paste to Here'!G389," &amp; ",'Copy paste to Here'!D389,"  &amp;  ",'Copy paste to Here'!E389))),"Empty Cell")</f>
        <v>Gold anodized 316L steel hinged segment ring, 1.2mm (16g) with round Cubic Zirconia (CZ) stones in pear shape design and inner diameter from 8mm to 10mm &amp; Length: 10mm  &amp;  Color: Rose-gold</v>
      </c>
      <c r="B385" s="57" t="str">
        <f>'Copy paste to Here'!C389</f>
        <v>SGTSH15</v>
      </c>
      <c r="C385" s="57" t="s">
        <v>986</v>
      </c>
      <c r="D385" s="58">
        <f>Invoice!B389</f>
        <v>2</v>
      </c>
      <c r="E385" s="59">
        <f>'Shipping Invoice'!J389*$N$1</f>
        <v>14.14</v>
      </c>
      <c r="F385" s="59">
        <f t="shared" si="16"/>
        <v>28.28</v>
      </c>
      <c r="G385" s="60">
        <f t="shared" si="17"/>
        <v>302.31319999999999</v>
      </c>
      <c r="H385" s="63">
        <f t="shared" si="18"/>
        <v>604.62639999999999</v>
      </c>
    </row>
    <row r="386" spans="1:8" s="62" customFormat="1" ht="25.5">
      <c r="A386" s="56" t="str">
        <f>IF((LEN('Copy paste to Here'!G390))&gt;5,((CONCATENATE('Copy paste to Here'!G390," &amp; ",'Copy paste to Here'!D390,"  &amp;  ",'Copy paste to Here'!E390))),"Empty Cell")</f>
        <v xml:space="preserve">PVD plated 316L steel hinged segment ring, 1.2mm (16g) with Cubic Zirconia (CZ) stones at the side &amp; Color: Gold 8mm  &amp;  </v>
      </c>
      <c r="B386" s="57" t="str">
        <f>'Copy paste to Here'!C390</f>
        <v>SGTSH28</v>
      </c>
      <c r="C386" s="57" t="s">
        <v>987</v>
      </c>
      <c r="D386" s="58">
        <f>Invoice!B390</f>
        <v>4</v>
      </c>
      <c r="E386" s="59">
        <f>'Shipping Invoice'!J390*$N$1</f>
        <v>7.3</v>
      </c>
      <c r="F386" s="59">
        <f t="shared" si="16"/>
        <v>29.2</v>
      </c>
      <c r="G386" s="60">
        <f t="shared" si="17"/>
        <v>156.07399999999998</v>
      </c>
      <c r="H386" s="63">
        <f t="shared" si="18"/>
        <v>624.29599999999994</v>
      </c>
    </row>
    <row r="387" spans="1:8" s="62" customFormat="1" ht="36">
      <c r="A387" s="56" t="str">
        <f>IF((LEN('Copy paste to Here'!G391))&gt;5,((CONCATENATE('Copy paste to Here'!G391," &amp; ",'Copy paste to Here'!D391,"  &amp;  ",'Copy paste to Here'!E391))),"Empty Cell")</f>
        <v xml:space="preserve">PVD plated 316L steel hinged segment ring, 1.2mm (16g) with leaves design Cubic Zirconia (CZ) stones &amp; Color: Rose Gold 8mm  &amp;  </v>
      </c>
      <c r="B387" s="57" t="str">
        <f>'Copy paste to Here'!C391</f>
        <v>SGTSH30</v>
      </c>
      <c r="C387" s="57" t="s">
        <v>988</v>
      </c>
      <c r="D387" s="58">
        <f>Invoice!B391</f>
        <v>2</v>
      </c>
      <c r="E387" s="59">
        <f>'Shipping Invoice'!J391*$N$1</f>
        <v>8.0399999999999991</v>
      </c>
      <c r="F387" s="59">
        <f t="shared" si="16"/>
        <v>16.079999999999998</v>
      </c>
      <c r="G387" s="60">
        <f t="shared" si="17"/>
        <v>171.89519999999996</v>
      </c>
      <c r="H387" s="63">
        <f t="shared" si="18"/>
        <v>343.79039999999992</v>
      </c>
    </row>
    <row r="388" spans="1:8" s="62" customFormat="1" ht="36">
      <c r="A388" s="56" t="str">
        <f>IF((LEN('Copy paste to Here'!G392))&gt;5,((CONCATENATE('Copy paste to Here'!G392," &amp; ",'Copy paste to Here'!D392,"  &amp;  ",'Copy paste to Here'!E392))),"Empty Cell")</f>
        <v xml:space="preserve">PVD plated 316L steel hinged segment ring, 1.2mm (16g) with leaves design Cubic Zirconia (CZ) stones &amp; Color: Rose Gold 10mm  &amp;  </v>
      </c>
      <c r="B388" s="57" t="str">
        <f>'Copy paste to Here'!C392</f>
        <v>SGTSH30</v>
      </c>
      <c r="C388" s="57" t="s">
        <v>989</v>
      </c>
      <c r="D388" s="58">
        <f>Invoice!B392</f>
        <v>2</v>
      </c>
      <c r="E388" s="59">
        <f>'Shipping Invoice'!J392*$N$1</f>
        <v>8.0399999999999991</v>
      </c>
      <c r="F388" s="59">
        <f t="shared" si="16"/>
        <v>16.079999999999998</v>
      </c>
      <c r="G388" s="60">
        <f t="shared" si="17"/>
        <v>171.89519999999996</v>
      </c>
      <c r="H388" s="63">
        <f t="shared" si="18"/>
        <v>343.79039999999992</v>
      </c>
    </row>
    <row r="389" spans="1:8" s="62" customFormat="1" ht="25.5">
      <c r="A389" s="56" t="str">
        <f>IF((LEN('Copy paste to Here'!G393))&gt;5,((CONCATENATE('Copy paste to Here'!G393," &amp; ",'Copy paste to Here'!D393,"  &amp;  ",'Copy paste to Here'!E393))),"Empty Cell")</f>
        <v xml:space="preserve">PVD plated 316L steel hinged segment ring, 1.2mm (16g) with leaves design Cubic Zirconia (CZ) stones &amp; Color: Black 8mm  &amp;  </v>
      </c>
      <c r="B389" s="57" t="str">
        <f>'Copy paste to Here'!C393</f>
        <v>SGTSH30</v>
      </c>
      <c r="C389" s="57" t="s">
        <v>990</v>
      </c>
      <c r="D389" s="58">
        <f>Invoice!B393</f>
        <v>2</v>
      </c>
      <c r="E389" s="59">
        <f>'Shipping Invoice'!J393*$N$1</f>
        <v>8.0399999999999991</v>
      </c>
      <c r="F389" s="59">
        <f t="shared" si="16"/>
        <v>16.079999999999998</v>
      </c>
      <c r="G389" s="60">
        <f t="shared" si="17"/>
        <v>171.89519999999996</v>
      </c>
      <c r="H389" s="63">
        <f t="shared" si="18"/>
        <v>343.79039999999992</v>
      </c>
    </row>
    <row r="390" spans="1:8" s="62" customFormat="1" ht="36">
      <c r="A390" s="56" t="str">
        <f>IF((LEN('Copy paste to Here'!G394))&gt;5,((CONCATENATE('Copy paste to Here'!G394," &amp; ",'Copy paste to Here'!D394,"  &amp;  ",'Copy paste to Here'!E394))),"Empty Cell")</f>
        <v xml:space="preserve">PVD plated 316L steel hinged segment ring, 1.2mm (16g) with leaves design Cubic Zirconia (CZ) stones &amp; Color: Black 10mm  &amp;  </v>
      </c>
      <c r="B390" s="57" t="str">
        <f>'Copy paste to Here'!C394</f>
        <v>SGTSH30</v>
      </c>
      <c r="C390" s="57" t="s">
        <v>991</v>
      </c>
      <c r="D390" s="58">
        <f>Invoice!B394</f>
        <v>2</v>
      </c>
      <c r="E390" s="59">
        <f>'Shipping Invoice'!J394*$N$1</f>
        <v>8.0399999999999991</v>
      </c>
      <c r="F390" s="59">
        <f t="shared" si="16"/>
        <v>16.079999999999998</v>
      </c>
      <c r="G390" s="60">
        <f t="shared" si="17"/>
        <v>171.89519999999996</v>
      </c>
      <c r="H390" s="63">
        <f t="shared" si="18"/>
        <v>343.79039999999992</v>
      </c>
    </row>
    <row r="391" spans="1:8" s="62" customFormat="1" ht="24">
      <c r="A391" s="56" t="str">
        <f>IF((LEN('Copy paste to Here'!G395))&gt;5,((CONCATENATE('Copy paste to Here'!G395," &amp; ",'Copy paste to Here'!D395,"  &amp;  ",'Copy paste to Here'!E395))),"Empty Cell")</f>
        <v>Silicone Ultra Thin double flared flesh tunnel &amp; Gauge: 6mm  &amp;  Color: Clear</v>
      </c>
      <c r="B391" s="57" t="str">
        <f>'Copy paste to Here'!C395</f>
        <v>SIUT</v>
      </c>
      <c r="C391" s="57" t="s">
        <v>992</v>
      </c>
      <c r="D391" s="58">
        <f>Invoice!B395</f>
        <v>2</v>
      </c>
      <c r="E391" s="59">
        <f>'Shipping Invoice'!J395*$N$1</f>
        <v>0.78</v>
      </c>
      <c r="F391" s="59">
        <f t="shared" si="16"/>
        <v>1.56</v>
      </c>
      <c r="G391" s="60">
        <f t="shared" si="17"/>
        <v>16.676400000000001</v>
      </c>
      <c r="H391" s="63">
        <f t="shared" si="18"/>
        <v>33.352800000000002</v>
      </c>
    </row>
    <row r="392" spans="1:8" s="62" customFormat="1" ht="24">
      <c r="A392" s="56" t="str">
        <f>IF((LEN('Copy paste to Here'!G396))&gt;5,((CONCATENATE('Copy paste to Here'!G396," &amp; ",'Copy paste to Here'!D396,"  &amp;  ",'Copy paste to Here'!E396))),"Empty Cell")</f>
        <v>Silicone Ultra Thin double flared flesh tunnel &amp; Gauge: 8mm  &amp;  Color: Clear</v>
      </c>
      <c r="B392" s="57" t="str">
        <f>'Copy paste to Here'!C396</f>
        <v>SIUT</v>
      </c>
      <c r="C392" s="57" t="s">
        <v>993</v>
      </c>
      <c r="D392" s="58">
        <f>Invoice!B396</f>
        <v>4</v>
      </c>
      <c r="E392" s="59">
        <f>'Shipping Invoice'!J396*$N$1</f>
        <v>0.81</v>
      </c>
      <c r="F392" s="59">
        <f t="shared" si="16"/>
        <v>3.24</v>
      </c>
      <c r="G392" s="60">
        <f t="shared" si="17"/>
        <v>17.317800000000002</v>
      </c>
      <c r="H392" s="63">
        <f t="shared" si="18"/>
        <v>69.271200000000007</v>
      </c>
    </row>
    <row r="393" spans="1:8" s="62" customFormat="1" ht="24">
      <c r="A393" s="56" t="str">
        <f>IF((LEN('Copy paste to Here'!G397))&gt;5,((CONCATENATE('Copy paste to Here'!G397," &amp; ",'Copy paste to Here'!D397,"  &amp;  ",'Copy paste to Here'!E397))),"Empty Cell")</f>
        <v>Silicone Ultra Thin double flared flesh tunnel &amp; Gauge: 8mm  &amp;  Color: Skin Tone</v>
      </c>
      <c r="B393" s="57" t="str">
        <f>'Copy paste to Here'!C397</f>
        <v>SIUT</v>
      </c>
      <c r="C393" s="57" t="s">
        <v>993</v>
      </c>
      <c r="D393" s="58">
        <f>Invoice!B397</f>
        <v>4</v>
      </c>
      <c r="E393" s="59">
        <f>'Shipping Invoice'!J397*$N$1</f>
        <v>0.81</v>
      </c>
      <c r="F393" s="59">
        <f t="shared" si="16"/>
        <v>3.24</v>
      </c>
      <c r="G393" s="60">
        <f t="shared" si="17"/>
        <v>17.317800000000002</v>
      </c>
      <c r="H393" s="63">
        <f t="shared" si="18"/>
        <v>69.271200000000007</v>
      </c>
    </row>
    <row r="394" spans="1:8" s="62" customFormat="1" ht="24">
      <c r="A394" s="56" t="str">
        <f>IF((LEN('Copy paste to Here'!G398))&gt;5,((CONCATENATE('Copy paste to Here'!G398," &amp; ",'Copy paste to Here'!D398,"  &amp;  ",'Copy paste to Here'!E398))),"Empty Cell")</f>
        <v>Silicone Ultra Thin double flared flesh tunnel &amp; Gauge: 16mm  &amp;  Color: White</v>
      </c>
      <c r="B394" s="57" t="str">
        <f>'Copy paste to Here'!C398</f>
        <v>SIUT</v>
      </c>
      <c r="C394" s="57" t="s">
        <v>994</v>
      </c>
      <c r="D394" s="58">
        <f>Invoice!B398</f>
        <v>2</v>
      </c>
      <c r="E394" s="59">
        <f>'Shipping Invoice'!J398*$N$1</f>
        <v>1.1100000000000001</v>
      </c>
      <c r="F394" s="59">
        <f t="shared" si="16"/>
        <v>2.2200000000000002</v>
      </c>
      <c r="G394" s="60">
        <f t="shared" si="17"/>
        <v>23.7318</v>
      </c>
      <c r="H394" s="63">
        <f t="shared" si="18"/>
        <v>47.4636</v>
      </c>
    </row>
    <row r="395" spans="1:8" s="62" customFormat="1" ht="25.5">
      <c r="A395" s="56" t="str">
        <f>IF((LEN('Copy paste to Here'!G399))&gt;5,((CONCATENATE('Copy paste to Here'!G399," &amp; ",'Copy paste to Here'!D399,"  &amp;  ",'Copy paste to Here'!E399))),"Empty Cell")</f>
        <v>Silicone Ultra Thin double flared flesh tunnel &amp; Gauge: 18mm  &amp;  Color: White</v>
      </c>
      <c r="B395" s="57" t="str">
        <f>'Copy paste to Here'!C399</f>
        <v>SIUT</v>
      </c>
      <c r="C395" s="57" t="s">
        <v>995</v>
      </c>
      <c r="D395" s="58">
        <f>Invoice!B399</f>
        <v>2</v>
      </c>
      <c r="E395" s="59">
        <f>'Shipping Invoice'!J399*$N$1</f>
        <v>1.1599999999999999</v>
      </c>
      <c r="F395" s="59">
        <f t="shared" si="16"/>
        <v>2.3199999999999998</v>
      </c>
      <c r="G395" s="60">
        <f t="shared" si="17"/>
        <v>24.800799999999999</v>
      </c>
      <c r="H395" s="63">
        <f t="shared" si="18"/>
        <v>49.601599999999998</v>
      </c>
    </row>
    <row r="396" spans="1:8" s="62" customFormat="1" ht="24">
      <c r="A396" s="56" t="str">
        <f>IF((LEN('Copy paste to Here'!G400))&gt;5,((CONCATENATE('Copy paste to Here'!G400," &amp; ",'Copy paste to Here'!D400,"  &amp;  ",'Copy paste to Here'!E400))),"Empty Cell")</f>
        <v>PVD plated surgical steel single flared flesh tunnel with rubber O-ring &amp; Gauge: 3mm  &amp;  Color: Rainbow</v>
      </c>
      <c r="B396" s="57" t="str">
        <f>'Copy paste to Here'!C400</f>
        <v>STPG</v>
      </c>
      <c r="C396" s="57" t="s">
        <v>996</v>
      </c>
      <c r="D396" s="58">
        <f>Invoice!B400</f>
        <v>2</v>
      </c>
      <c r="E396" s="59">
        <f>'Shipping Invoice'!J400*$N$1</f>
        <v>1.84</v>
      </c>
      <c r="F396" s="59">
        <f t="shared" si="16"/>
        <v>3.68</v>
      </c>
      <c r="G396" s="60">
        <f t="shared" si="17"/>
        <v>39.339199999999998</v>
      </c>
      <c r="H396" s="63">
        <f t="shared" si="18"/>
        <v>78.678399999999996</v>
      </c>
    </row>
    <row r="397" spans="1:8" s="62" customFormat="1" ht="24">
      <c r="A397" s="56" t="str">
        <f>IF((LEN('Copy paste to Here'!G401))&gt;5,((CONCATENATE('Copy paste to Here'!G401," &amp; ",'Copy paste to Here'!D401,"  &amp;  ",'Copy paste to Here'!E401))),"Empty Cell")</f>
        <v>PVD plated surgical steel single flared flesh tunnel with rubber O-ring &amp; Gauge: 4mm  &amp;  Color: Gold</v>
      </c>
      <c r="B397" s="57" t="str">
        <f>'Copy paste to Here'!C401</f>
        <v>STPG</v>
      </c>
      <c r="C397" s="57" t="s">
        <v>997</v>
      </c>
      <c r="D397" s="58">
        <f>Invoice!B401</f>
        <v>4</v>
      </c>
      <c r="E397" s="59">
        <f>'Shipping Invoice'!J401*$N$1</f>
        <v>1.84</v>
      </c>
      <c r="F397" s="59">
        <f t="shared" si="16"/>
        <v>7.36</v>
      </c>
      <c r="G397" s="60">
        <f t="shared" si="17"/>
        <v>39.339199999999998</v>
      </c>
      <c r="H397" s="63">
        <f t="shared" si="18"/>
        <v>157.35679999999999</v>
      </c>
    </row>
    <row r="398" spans="1:8" s="62" customFormat="1" ht="24">
      <c r="A398" s="56" t="str">
        <f>IF((LEN('Copy paste to Here'!G402))&gt;5,((CONCATENATE('Copy paste to Here'!G402," &amp; ",'Copy paste to Here'!D402,"  &amp;  ",'Copy paste to Here'!E402))),"Empty Cell")</f>
        <v>PVD plated surgical steel single flared flesh tunnel with rubber O-ring &amp; Gauge: 6mm  &amp;  Color: Rainbow</v>
      </c>
      <c r="B398" s="57" t="str">
        <f>'Copy paste to Here'!C402</f>
        <v>STPG</v>
      </c>
      <c r="C398" s="57" t="s">
        <v>998</v>
      </c>
      <c r="D398" s="58">
        <f>Invoice!B402</f>
        <v>2</v>
      </c>
      <c r="E398" s="59">
        <f>'Shipping Invoice'!J402*$N$1</f>
        <v>2.0099999999999998</v>
      </c>
      <c r="F398" s="59">
        <f t="shared" si="16"/>
        <v>4.0199999999999996</v>
      </c>
      <c r="G398" s="60">
        <f t="shared" si="17"/>
        <v>42.97379999999999</v>
      </c>
      <c r="H398" s="63">
        <f t="shared" si="18"/>
        <v>85.94759999999998</v>
      </c>
    </row>
    <row r="399" spans="1:8" s="62" customFormat="1" ht="24">
      <c r="A399" s="56" t="str">
        <f>IF((LEN('Copy paste to Here'!G403))&gt;5,((CONCATENATE('Copy paste to Here'!G403," &amp; ",'Copy paste to Here'!D403,"  &amp;  ",'Copy paste to Here'!E403))),"Empty Cell")</f>
        <v>PVD plated surgical steel single flared flesh tunnel with rubber O-ring &amp; Gauge: 6mm  &amp;  Color: Gold</v>
      </c>
      <c r="B399" s="57" t="str">
        <f>'Copy paste to Here'!C403</f>
        <v>STPG</v>
      </c>
      <c r="C399" s="57" t="s">
        <v>998</v>
      </c>
      <c r="D399" s="58">
        <f>Invoice!B403</f>
        <v>2</v>
      </c>
      <c r="E399" s="59">
        <f>'Shipping Invoice'!J403*$N$1</f>
        <v>2.0099999999999998</v>
      </c>
      <c r="F399" s="59">
        <f t="shared" si="16"/>
        <v>4.0199999999999996</v>
      </c>
      <c r="G399" s="60">
        <f t="shared" si="17"/>
        <v>42.97379999999999</v>
      </c>
      <c r="H399" s="63">
        <f t="shared" si="18"/>
        <v>85.94759999999998</v>
      </c>
    </row>
    <row r="400" spans="1:8" s="62" customFormat="1" ht="25.5">
      <c r="A400" s="56" t="str">
        <f>IF((LEN('Copy paste to Here'!G404))&gt;5,((CONCATENATE('Copy paste to Here'!G404," &amp; ",'Copy paste to Here'!D404,"  &amp;  ",'Copy paste to Here'!E404))),"Empty Cell")</f>
        <v>PVD plated surgical steel single flared flesh tunnel with rubber O-ring &amp; Gauge: 20mm  &amp;  Color: Gold</v>
      </c>
      <c r="B400" s="57" t="str">
        <f>'Copy paste to Here'!C404</f>
        <v>STPG</v>
      </c>
      <c r="C400" s="57" t="s">
        <v>999</v>
      </c>
      <c r="D400" s="58">
        <f>Invoice!B404</f>
        <v>2</v>
      </c>
      <c r="E400" s="59">
        <f>'Shipping Invoice'!J404*$N$1</f>
        <v>4.1100000000000003</v>
      </c>
      <c r="F400" s="59">
        <f t="shared" si="16"/>
        <v>8.2200000000000006</v>
      </c>
      <c r="G400" s="60">
        <f t="shared" si="17"/>
        <v>87.871800000000007</v>
      </c>
      <c r="H400" s="63">
        <f t="shared" si="18"/>
        <v>175.74360000000001</v>
      </c>
    </row>
    <row r="401" spans="1:8" s="62" customFormat="1">
      <c r="A401" s="56" t="str">
        <f>IF((LEN('Copy paste to Here'!G405))&gt;5,((CONCATENATE('Copy paste to Here'!G405," &amp; ",'Copy paste to Here'!D405,"  &amp;  ",'Copy paste to Here'!E405))),"Empty Cell")</f>
        <v xml:space="preserve">Sawo wood taper with double rubber O-rings &amp; Gauge: 4mm  &amp;  </v>
      </c>
      <c r="B401" s="57" t="str">
        <f>'Copy paste to Here'!C405</f>
        <v>TPTER</v>
      </c>
      <c r="C401" s="57" t="s">
        <v>1000</v>
      </c>
      <c r="D401" s="58">
        <f>Invoice!B405</f>
        <v>2</v>
      </c>
      <c r="E401" s="59">
        <f>'Shipping Invoice'!J405*$N$1</f>
        <v>1.67</v>
      </c>
      <c r="F401" s="59">
        <f t="shared" si="16"/>
        <v>3.34</v>
      </c>
      <c r="G401" s="60">
        <f t="shared" si="17"/>
        <v>35.704599999999999</v>
      </c>
      <c r="H401" s="63">
        <f t="shared" si="18"/>
        <v>71.409199999999998</v>
      </c>
    </row>
    <row r="402" spans="1:8" s="62" customFormat="1">
      <c r="A402" s="56" t="str">
        <f>IF((LEN('Copy paste to Here'!G406))&gt;5,((CONCATENATE('Copy paste to Here'!G406," &amp; ",'Copy paste to Here'!D406,"  &amp;  ",'Copy paste to Here'!E406))),"Empty Cell")</f>
        <v xml:space="preserve">Sawo wood taper with double rubber O-rings &amp; Gauge: 5mm  &amp;  </v>
      </c>
      <c r="B402" s="57" t="str">
        <f>'Copy paste to Here'!C406</f>
        <v>TPTER</v>
      </c>
      <c r="C402" s="57" t="s">
        <v>1001</v>
      </c>
      <c r="D402" s="58">
        <f>Invoice!B406</f>
        <v>2</v>
      </c>
      <c r="E402" s="59">
        <f>'Shipping Invoice'!J406*$N$1</f>
        <v>1.75</v>
      </c>
      <c r="F402" s="59">
        <f t="shared" si="16"/>
        <v>3.5</v>
      </c>
      <c r="G402" s="60">
        <f t="shared" si="17"/>
        <v>37.414999999999999</v>
      </c>
      <c r="H402" s="63">
        <f t="shared" si="18"/>
        <v>74.83</v>
      </c>
    </row>
    <row r="403" spans="1:8" s="62" customFormat="1">
      <c r="A403" s="56" t="str">
        <f>IF((LEN('Copy paste to Here'!G407))&gt;5,((CONCATENATE('Copy paste to Here'!G407," &amp; ",'Copy paste to Here'!D407,"  &amp;  ",'Copy paste to Here'!E407))),"Empty Cell")</f>
        <v xml:space="preserve">Sawo wood taper with double rubber O-rings &amp; Gauge: 6mm  &amp;  </v>
      </c>
      <c r="B403" s="57" t="str">
        <f>'Copy paste to Here'!C407</f>
        <v>TPTER</v>
      </c>
      <c r="C403" s="57" t="s">
        <v>1002</v>
      </c>
      <c r="D403" s="58">
        <f>Invoice!B407</f>
        <v>3</v>
      </c>
      <c r="E403" s="59">
        <f>'Shipping Invoice'!J407*$N$1</f>
        <v>1.92</v>
      </c>
      <c r="F403" s="59">
        <f t="shared" ref="F403:F466" si="19">D403*E403</f>
        <v>5.76</v>
      </c>
      <c r="G403" s="60">
        <f t="shared" ref="G403:G466" si="20">E403*$E$14</f>
        <v>41.049599999999998</v>
      </c>
      <c r="H403" s="63">
        <f t="shared" ref="H403:H466" si="21">D403*G403</f>
        <v>123.14879999999999</v>
      </c>
    </row>
    <row r="404" spans="1:8" s="62" customFormat="1">
      <c r="A404" s="56" t="str">
        <f>IF((LEN('Copy paste to Here'!G408))&gt;5,((CONCATENATE('Copy paste to Here'!G408," &amp; ",'Copy paste to Here'!D408,"  &amp;  ",'Copy paste to Here'!E408))),"Empty Cell")</f>
        <v xml:space="preserve">Sawo wood taper with double rubber O-rings &amp; Gauge: 8mm  &amp;  </v>
      </c>
      <c r="B404" s="57" t="str">
        <f>'Copy paste to Here'!C408</f>
        <v>TPTER</v>
      </c>
      <c r="C404" s="57" t="s">
        <v>1003</v>
      </c>
      <c r="D404" s="58">
        <f>Invoice!B408</f>
        <v>2</v>
      </c>
      <c r="E404" s="59">
        <f>'Shipping Invoice'!J408*$N$1</f>
        <v>2.17</v>
      </c>
      <c r="F404" s="59">
        <f t="shared" si="19"/>
        <v>4.34</v>
      </c>
      <c r="G404" s="60">
        <f t="shared" si="20"/>
        <v>46.394599999999997</v>
      </c>
      <c r="H404" s="63">
        <f t="shared" si="21"/>
        <v>92.789199999999994</v>
      </c>
    </row>
    <row r="405" spans="1:8" s="62" customFormat="1" ht="25.5">
      <c r="A405" s="56" t="str">
        <f>IF((LEN('Copy paste to Here'!G409))&gt;5,((CONCATENATE('Copy paste to Here'!G409," &amp; ",'Copy paste to Here'!D409,"  &amp;  ",'Copy paste to Here'!E409))),"Empty Cell")</f>
        <v xml:space="preserve">Sawo wood taper with double rubber O-rings &amp; Gauge: 12mm  &amp;  </v>
      </c>
      <c r="B405" s="57" t="str">
        <f>'Copy paste to Here'!C409</f>
        <v>TPTER</v>
      </c>
      <c r="C405" s="57" t="s">
        <v>1004</v>
      </c>
      <c r="D405" s="58">
        <f>Invoice!B409</f>
        <v>2</v>
      </c>
      <c r="E405" s="59">
        <f>'Shipping Invoice'!J409*$N$1</f>
        <v>2.76</v>
      </c>
      <c r="F405" s="59">
        <f t="shared" si="19"/>
        <v>5.52</v>
      </c>
      <c r="G405" s="60">
        <f t="shared" si="20"/>
        <v>59.008799999999994</v>
      </c>
      <c r="H405" s="63">
        <f t="shared" si="21"/>
        <v>118.01759999999999</v>
      </c>
    </row>
    <row r="406" spans="1:8" s="62" customFormat="1" ht="25.5">
      <c r="A406" s="56" t="str">
        <f>IF((LEN('Copy paste to Here'!G410))&gt;5,((CONCATENATE('Copy paste to Here'!G410," &amp; ",'Copy paste to Here'!D410,"  &amp;  ",'Copy paste to Here'!E410))),"Empty Cell")</f>
        <v xml:space="preserve">Sawo wood taper with double rubber O-rings &amp; Gauge: 14mm  &amp;  </v>
      </c>
      <c r="B406" s="57" t="str">
        <f>'Copy paste to Here'!C410</f>
        <v>TPTER</v>
      </c>
      <c r="C406" s="57" t="s">
        <v>1005</v>
      </c>
      <c r="D406" s="58">
        <f>Invoice!B410</f>
        <v>1</v>
      </c>
      <c r="E406" s="59">
        <f>'Shipping Invoice'!J410*$N$1</f>
        <v>3.18</v>
      </c>
      <c r="F406" s="59">
        <f t="shared" si="19"/>
        <v>3.18</v>
      </c>
      <c r="G406" s="60">
        <f t="shared" si="20"/>
        <v>67.988399999999999</v>
      </c>
      <c r="H406" s="63">
        <f t="shared" si="21"/>
        <v>67.988399999999999</v>
      </c>
    </row>
    <row r="407" spans="1:8" s="62" customFormat="1" ht="24">
      <c r="A407" s="56" t="str">
        <f>IF((LEN('Copy paste to Here'!G411))&gt;5,((CONCATENATE('Copy paste to Here'!G411," &amp; ",'Copy paste to Here'!D411,"  &amp;  ",'Copy paste to Here'!E411))),"Empty Cell")</f>
        <v>Acrylic taper with double rubber O-rings &amp; Gauge: 3mm  &amp;  Color: Clear</v>
      </c>
      <c r="B407" s="57" t="str">
        <f>'Copy paste to Here'!C411</f>
        <v>TPUVK</v>
      </c>
      <c r="C407" s="57" t="s">
        <v>1006</v>
      </c>
      <c r="D407" s="58">
        <f>Invoice!B411</f>
        <v>2</v>
      </c>
      <c r="E407" s="59">
        <f>'Shipping Invoice'!J411*$N$1</f>
        <v>0.66</v>
      </c>
      <c r="F407" s="59">
        <f t="shared" si="19"/>
        <v>1.32</v>
      </c>
      <c r="G407" s="60">
        <f t="shared" si="20"/>
        <v>14.110799999999999</v>
      </c>
      <c r="H407" s="63">
        <f t="shared" si="21"/>
        <v>28.221599999999999</v>
      </c>
    </row>
    <row r="408" spans="1:8" s="62" customFormat="1" ht="24">
      <c r="A408" s="56" t="str">
        <f>IF((LEN('Copy paste to Here'!G412))&gt;5,((CONCATENATE('Copy paste to Here'!G412," &amp; ",'Copy paste to Here'!D412,"  &amp;  ",'Copy paste to Here'!E412))),"Empty Cell")</f>
        <v>Acrylic taper with double rubber O-rings &amp; Gauge: 3mm  &amp;  Color: Blue</v>
      </c>
      <c r="B408" s="57" t="str">
        <f>'Copy paste to Here'!C412</f>
        <v>TPUVK</v>
      </c>
      <c r="C408" s="57" t="s">
        <v>1006</v>
      </c>
      <c r="D408" s="58">
        <f>Invoice!B412</f>
        <v>2</v>
      </c>
      <c r="E408" s="59">
        <f>'Shipping Invoice'!J412*$N$1</f>
        <v>0.66</v>
      </c>
      <c r="F408" s="59">
        <f t="shared" si="19"/>
        <v>1.32</v>
      </c>
      <c r="G408" s="60">
        <f t="shared" si="20"/>
        <v>14.110799999999999</v>
      </c>
      <c r="H408" s="63">
        <f t="shared" si="21"/>
        <v>28.221599999999999</v>
      </c>
    </row>
    <row r="409" spans="1:8" s="62" customFormat="1" ht="24">
      <c r="A409" s="56" t="str">
        <f>IF((LEN('Copy paste to Here'!G413))&gt;5,((CONCATENATE('Copy paste to Here'!G413," &amp; ",'Copy paste to Here'!D413,"  &amp;  ",'Copy paste to Here'!E413))),"Empty Cell")</f>
        <v>Acrylic taper with double rubber O-rings &amp; Gauge: 6mm  &amp;  Color: Green</v>
      </c>
      <c r="B409" s="57" t="str">
        <f>'Copy paste to Here'!C413</f>
        <v>TPUVK</v>
      </c>
      <c r="C409" s="57" t="s">
        <v>1007</v>
      </c>
      <c r="D409" s="58">
        <f>Invoice!B413</f>
        <v>2</v>
      </c>
      <c r="E409" s="59">
        <f>'Shipping Invoice'!J413*$N$1</f>
        <v>0.83</v>
      </c>
      <c r="F409" s="59">
        <f t="shared" si="19"/>
        <v>1.66</v>
      </c>
      <c r="G409" s="60">
        <f t="shared" si="20"/>
        <v>17.7454</v>
      </c>
      <c r="H409" s="63">
        <f t="shared" si="21"/>
        <v>35.4908</v>
      </c>
    </row>
    <row r="410" spans="1:8" s="62" customFormat="1" ht="24">
      <c r="A410" s="56" t="str">
        <f>IF((LEN('Copy paste to Here'!G414))&gt;5,((CONCATENATE('Copy paste to Here'!G414," &amp; ",'Copy paste to Here'!D414,"  &amp;  ",'Copy paste to Here'!E414))),"Empty Cell")</f>
        <v>Acrylic taper with double rubber O-rings &amp; Gauge: 6mm  &amp;  Color: Red</v>
      </c>
      <c r="B410" s="57" t="str">
        <f>'Copy paste to Here'!C414</f>
        <v>TPUVK</v>
      </c>
      <c r="C410" s="57" t="s">
        <v>1007</v>
      </c>
      <c r="D410" s="58">
        <f>Invoice!B414</f>
        <v>2</v>
      </c>
      <c r="E410" s="59">
        <f>'Shipping Invoice'!J414*$N$1</f>
        <v>0.83</v>
      </c>
      <c r="F410" s="59">
        <f t="shared" si="19"/>
        <v>1.66</v>
      </c>
      <c r="G410" s="60">
        <f t="shared" si="20"/>
        <v>17.7454</v>
      </c>
      <c r="H410" s="63">
        <f t="shared" si="21"/>
        <v>35.4908</v>
      </c>
    </row>
    <row r="411" spans="1:8" s="62" customFormat="1" ht="24">
      <c r="A411" s="56" t="str">
        <f>IF((LEN('Copy paste to Here'!G415))&gt;5,((CONCATENATE('Copy paste to Here'!G415," &amp; ",'Copy paste to Here'!D415,"  &amp;  ",'Copy paste to Here'!E415))),"Empty Cell")</f>
        <v>Acrylic taper with double rubber O-rings &amp; Gauge: 10mm  &amp;  Color: Green</v>
      </c>
      <c r="B411" s="57" t="str">
        <f>'Copy paste to Here'!C415</f>
        <v>TPUVK</v>
      </c>
      <c r="C411" s="57" t="s">
        <v>1008</v>
      </c>
      <c r="D411" s="58">
        <f>Invoice!B415</f>
        <v>2</v>
      </c>
      <c r="E411" s="59">
        <f>'Shipping Invoice'!J415*$N$1</f>
        <v>0.99</v>
      </c>
      <c r="F411" s="59">
        <f t="shared" si="19"/>
        <v>1.98</v>
      </c>
      <c r="G411" s="60">
        <f t="shared" si="20"/>
        <v>21.1662</v>
      </c>
      <c r="H411" s="63">
        <f t="shared" si="21"/>
        <v>42.3324</v>
      </c>
    </row>
    <row r="412" spans="1:8" s="62" customFormat="1" ht="25.5">
      <c r="A412" s="56" t="str">
        <f>IF((LEN('Copy paste to Here'!G416))&gt;5,((CONCATENATE('Copy paste to Here'!G416," &amp; ",'Copy paste to Here'!D416,"  &amp;  ",'Copy paste to Here'!E416))),"Empty Cell")</f>
        <v>Acrylic taper with double rubber O-rings &amp; Gauge: 12mm  &amp;  Color: Green</v>
      </c>
      <c r="B412" s="57" t="str">
        <f>'Copy paste to Here'!C416</f>
        <v>TPUVK</v>
      </c>
      <c r="C412" s="57" t="s">
        <v>1009</v>
      </c>
      <c r="D412" s="58">
        <f>Invoice!B416</f>
        <v>2</v>
      </c>
      <c r="E412" s="59">
        <f>'Shipping Invoice'!J416*$N$1</f>
        <v>1.1599999999999999</v>
      </c>
      <c r="F412" s="59">
        <f t="shared" si="19"/>
        <v>2.3199999999999998</v>
      </c>
      <c r="G412" s="60">
        <f t="shared" si="20"/>
        <v>24.800799999999999</v>
      </c>
      <c r="H412" s="63">
        <f t="shared" si="21"/>
        <v>49.601599999999998</v>
      </c>
    </row>
    <row r="413" spans="1:8" s="62" customFormat="1" ht="25.5">
      <c r="A413" s="56" t="str">
        <f>IF((LEN('Copy paste to Here'!G417))&gt;5,((CONCATENATE('Copy paste to Here'!G417," &amp; ",'Copy paste to Here'!D417,"  &amp;  ",'Copy paste to Here'!E417))),"Empty Cell")</f>
        <v>Acrylic taper with double rubber O-rings &amp; Gauge: 12mm  &amp;  Color: Red</v>
      </c>
      <c r="B413" s="57" t="str">
        <f>'Copy paste to Here'!C417</f>
        <v>TPUVK</v>
      </c>
      <c r="C413" s="57" t="s">
        <v>1009</v>
      </c>
      <c r="D413" s="58">
        <f>Invoice!B417</f>
        <v>2</v>
      </c>
      <c r="E413" s="59">
        <f>'Shipping Invoice'!J417*$N$1</f>
        <v>1.1599999999999999</v>
      </c>
      <c r="F413" s="59">
        <f t="shared" si="19"/>
        <v>2.3199999999999998</v>
      </c>
      <c r="G413" s="60">
        <f t="shared" si="20"/>
        <v>24.800799999999999</v>
      </c>
      <c r="H413" s="63">
        <f t="shared" si="21"/>
        <v>49.601599999999998</v>
      </c>
    </row>
    <row r="414" spans="1:8" s="62" customFormat="1" ht="38.25">
      <c r="A414" s="56" t="str">
        <f>IF((LEN('Copy paste to Here'!G418))&gt;5,((CONCATENATE('Copy paste to Here'!G418," &amp; ",'Copy paste to Here'!D418,"  &amp;  ",'Copy paste to Here'!E418))),"Empty Cell")</f>
        <v xml:space="preserve">PVD plated titanium G23 industrial barbell, 1.6mm (14g) with two 5mm plain balls and six round 1.5mm Cubic Zirconia (CZ) stones set on the barbell &amp; Color: Black 34mm  &amp;  </v>
      </c>
      <c r="B414" s="57" t="str">
        <f>'Copy paste to Here'!C418</f>
        <v>UBBINDZT</v>
      </c>
      <c r="C414" s="57" t="s">
        <v>1010</v>
      </c>
      <c r="D414" s="58">
        <f>Invoice!B418</f>
        <v>2</v>
      </c>
      <c r="E414" s="59">
        <f>'Shipping Invoice'!J418*$N$1</f>
        <v>7.48</v>
      </c>
      <c r="F414" s="59">
        <f t="shared" si="19"/>
        <v>14.96</v>
      </c>
      <c r="G414" s="60">
        <f t="shared" si="20"/>
        <v>159.92240000000001</v>
      </c>
      <c r="H414" s="63">
        <f t="shared" si="21"/>
        <v>319.84480000000002</v>
      </c>
    </row>
    <row r="415" spans="1:8" s="62" customFormat="1" ht="38.25">
      <c r="A415" s="56" t="str">
        <f>IF((LEN('Copy paste to Here'!G419))&gt;5,((CONCATENATE('Copy paste to Here'!G419," &amp; ",'Copy paste to Here'!D419,"  &amp;  ",'Copy paste to Here'!E419))),"Empty Cell")</f>
        <v xml:space="preserve">PVD plated titanium G23 industrial barbell, 1.6mm (14g) with two 5mm plain balls and six round 1.5mm Cubic Zirconia (CZ) stones set on the barbell &amp; Color: Rainbow 34mm  &amp;  </v>
      </c>
      <c r="B415" s="57" t="str">
        <f>'Copy paste to Here'!C419</f>
        <v>UBBINDZT</v>
      </c>
      <c r="C415" s="57" t="s">
        <v>1011</v>
      </c>
      <c r="D415" s="58">
        <f>Invoice!B419</f>
        <v>2</v>
      </c>
      <c r="E415" s="59">
        <f>'Shipping Invoice'!J419*$N$1</f>
        <v>7.48</v>
      </c>
      <c r="F415" s="59">
        <f t="shared" si="19"/>
        <v>14.96</v>
      </c>
      <c r="G415" s="60">
        <f t="shared" si="20"/>
        <v>159.92240000000001</v>
      </c>
      <c r="H415" s="63">
        <f t="shared" si="21"/>
        <v>319.84480000000002</v>
      </c>
    </row>
    <row r="416" spans="1:8" s="62" customFormat="1" ht="38.25">
      <c r="A416" s="56" t="str">
        <f>IF((LEN('Copy paste to Here'!G420))&gt;5,((CONCATENATE('Copy paste to Here'!G420," &amp; ",'Copy paste to Here'!D420,"  &amp;  ",'Copy paste to Here'!E420))),"Empty Cell")</f>
        <v xml:space="preserve">PVD plated titanium G23 industrial barbell, 1.6mm (14g) with two 5mm plain balls and six round 1.5mm Cubic Zirconia (CZ) stones set on the barbell &amp; Color: Gold 34mm  &amp;  </v>
      </c>
      <c r="B416" s="57" t="str">
        <f>'Copy paste to Here'!C420</f>
        <v>UBBINDZT</v>
      </c>
      <c r="C416" s="57" t="s">
        <v>1012</v>
      </c>
      <c r="D416" s="58">
        <f>Invoice!B420</f>
        <v>1</v>
      </c>
      <c r="E416" s="59">
        <f>'Shipping Invoice'!J420*$N$1</f>
        <v>7.48</v>
      </c>
      <c r="F416" s="59">
        <f t="shared" si="19"/>
        <v>7.48</v>
      </c>
      <c r="G416" s="60">
        <f t="shared" si="20"/>
        <v>159.92240000000001</v>
      </c>
      <c r="H416" s="63">
        <f t="shared" si="21"/>
        <v>159.92240000000001</v>
      </c>
    </row>
    <row r="417" spans="1:8" s="62" customFormat="1" ht="24">
      <c r="A417" s="56" t="str">
        <f>IF((LEN('Copy paste to Here'!G421))&gt;5,((CONCATENATE('Copy paste to Here'!G421," &amp; ",'Copy paste to Here'!D421,"  &amp;  ",'Copy paste to Here'!E421))),"Empty Cell")</f>
        <v xml:space="preserve">High polished titanium G23 screw-fit flesh tunnel &amp; Gauge: 3mm  &amp;  </v>
      </c>
      <c r="B417" s="57" t="str">
        <f>'Copy paste to Here'!C421</f>
        <v>UFPG</v>
      </c>
      <c r="C417" s="57" t="s">
        <v>1013</v>
      </c>
      <c r="D417" s="58">
        <f>Invoice!B421</f>
        <v>2</v>
      </c>
      <c r="E417" s="59">
        <f>'Shipping Invoice'!J421*$N$1</f>
        <v>5.71</v>
      </c>
      <c r="F417" s="59">
        <f t="shared" si="19"/>
        <v>11.42</v>
      </c>
      <c r="G417" s="60">
        <f t="shared" si="20"/>
        <v>122.07979999999999</v>
      </c>
      <c r="H417" s="63">
        <f t="shared" si="21"/>
        <v>244.15959999999998</v>
      </c>
    </row>
    <row r="418" spans="1:8" s="62" customFormat="1" ht="36">
      <c r="A418" s="56" t="str">
        <f>IF((LEN('Copy paste to Here'!G422))&gt;5,((CONCATENATE('Copy paste to Here'!G422," &amp; ",'Copy paste to Here'!D422,"  &amp;  ",'Copy paste to Here'!E422))),"Empty Cell")</f>
        <v xml:space="preserve">Titanium G23 hinged segment ring, 1.2mm (16g) with side facing CNC set Cubic Zirconia (CZ) stones in diamond pattern design &amp; Length: 8mm  &amp;  </v>
      </c>
      <c r="B418" s="57" t="str">
        <f>'Copy paste to Here'!C422</f>
        <v>USGSH25</v>
      </c>
      <c r="C418" s="57" t="s">
        <v>1014</v>
      </c>
      <c r="D418" s="58">
        <f>Invoice!B422</f>
        <v>2</v>
      </c>
      <c r="E418" s="59">
        <f>'Shipping Invoice'!J422*$N$1</f>
        <v>10.09</v>
      </c>
      <c r="F418" s="59">
        <f t="shared" si="19"/>
        <v>20.18</v>
      </c>
      <c r="G418" s="60">
        <f t="shared" si="20"/>
        <v>215.7242</v>
      </c>
      <c r="H418" s="63">
        <f t="shared" si="21"/>
        <v>431.44839999999999</v>
      </c>
    </row>
    <row r="419" spans="1:8" s="62" customFormat="1" ht="36">
      <c r="A419" s="56" t="str">
        <f>IF((LEN('Copy paste to Here'!G423))&gt;5,((CONCATENATE('Copy paste to Here'!G423," &amp; ",'Copy paste to Here'!D423,"  &amp;  ",'Copy paste to Here'!E423))),"Empty Cell")</f>
        <v xml:space="preserve">Titanium G23 hinged segment ring, 1.2mm (16g) with side facing CNC set Cubic Zirconia (CZ) stones in diamond pattern design &amp; Length: 10mm  &amp;  </v>
      </c>
      <c r="B419" s="57" t="str">
        <f>'Copy paste to Here'!C423</f>
        <v>USGSH25</v>
      </c>
      <c r="C419" s="57" t="s">
        <v>1015</v>
      </c>
      <c r="D419" s="58">
        <f>Invoice!B423</f>
        <v>2</v>
      </c>
      <c r="E419" s="59">
        <f>'Shipping Invoice'!J423*$N$1</f>
        <v>11.1</v>
      </c>
      <c r="F419" s="59">
        <f t="shared" si="19"/>
        <v>22.2</v>
      </c>
      <c r="G419" s="60">
        <f t="shared" si="20"/>
        <v>237.31799999999998</v>
      </c>
      <c r="H419" s="63">
        <f t="shared" si="21"/>
        <v>474.63599999999997</v>
      </c>
    </row>
    <row r="420" spans="1:8" s="62" customFormat="1" ht="36">
      <c r="A420" s="56" t="str">
        <f>IF((LEN('Copy paste to Here'!G424))&gt;5,((CONCATENATE('Copy paste to Here'!G424," &amp; ",'Copy paste to Here'!D424,"  &amp;  ",'Copy paste to Here'!E424))),"Empty Cell")</f>
        <v xml:space="preserve">PVD plated polished titanium G23 hinged segment ring, 1.2mm (16g) with outward facing CNC set Cubic Zirconia (CZ) stones &amp; Color: Gold 8mm  &amp;  </v>
      </c>
      <c r="B420" s="57" t="str">
        <f>'Copy paste to Here'!C424</f>
        <v>USGTSH10</v>
      </c>
      <c r="C420" s="57" t="s">
        <v>1016</v>
      </c>
      <c r="D420" s="58">
        <f>Invoice!B424</f>
        <v>1</v>
      </c>
      <c r="E420" s="59">
        <f>'Shipping Invoice'!J424*$N$1</f>
        <v>13.82</v>
      </c>
      <c r="F420" s="59">
        <f t="shared" si="19"/>
        <v>13.82</v>
      </c>
      <c r="G420" s="60">
        <f t="shared" si="20"/>
        <v>295.47159999999997</v>
      </c>
      <c r="H420" s="63">
        <f t="shared" si="21"/>
        <v>295.47159999999997</v>
      </c>
    </row>
    <row r="421" spans="1:8" s="62" customFormat="1" ht="36">
      <c r="A421" s="56" t="str">
        <f>IF((LEN('Copy paste to Here'!G425))&gt;5,((CONCATENATE('Copy paste to Here'!G425," &amp; ",'Copy paste to Here'!D425,"  &amp;  ",'Copy paste to Here'!E425))),"Empty Cell")</f>
        <v xml:space="preserve">PVD plated polished titanium G23 hinged segment ring, 1.2mm (16g) with outward facing CNC set Cubic Zirconia (CZ) stones &amp; Color: Rose Gold 8mm  &amp;  </v>
      </c>
      <c r="B421" s="57" t="str">
        <f>'Copy paste to Here'!C425</f>
        <v>USGTSH10</v>
      </c>
      <c r="C421" s="57" t="s">
        <v>1016</v>
      </c>
      <c r="D421" s="58">
        <f>Invoice!B425</f>
        <v>1</v>
      </c>
      <c r="E421" s="59">
        <f>'Shipping Invoice'!J425*$N$1</f>
        <v>13.82</v>
      </c>
      <c r="F421" s="59">
        <f t="shared" si="19"/>
        <v>13.82</v>
      </c>
      <c r="G421" s="60">
        <f t="shared" si="20"/>
        <v>295.47159999999997</v>
      </c>
      <c r="H421" s="63">
        <f t="shared" si="21"/>
        <v>295.47159999999997</v>
      </c>
    </row>
    <row r="422" spans="1:8" s="62" customFormat="1" ht="36">
      <c r="A422" s="56" t="str">
        <f>IF((LEN('Copy paste to Here'!G426))&gt;5,((CONCATENATE('Copy paste to Here'!G426," &amp; ",'Copy paste to Here'!D426,"  &amp;  ",'Copy paste to Here'!E426))),"Empty Cell")</f>
        <v xml:space="preserve">PVD plated polished titanium G23 hinged segment ring, 1.2mm (16g) with outward facing CNC set Cubic Zirconia (CZ) stones &amp; Color: Black 8mm  &amp;  </v>
      </c>
      <c r="B422" s="57" t="str">
        <f>'Copy paste to Here'!C426</f>
        <v>USGTSH10</v>
      </c>
      <c r="C422" s="57" t="s">
        <v>1016</v>
      </c>
      <c r="D422" s="58">
        <f>Invoice!B426</f>
        <v>1</v>
      </c>
      <c r="E422" s="59">
        <f>'Shipping Invoice'!J426*$N$1</f>
        <v>13.82</v>
      </c>
      <c r="F422" s="59">
        <f t="shared" si="19"/>
        <v>13.82</v>
      </c>
      <c r="G422" s="60">
        <f t="shared" si="20"/>
        <v>295.47159999999997</v>
      </c>
      <c r="H422" s="63">
        <f t="shared" si="21"/>
        <v>295.47159999999997</v>
      </c>
    </row>
    <row r="423" spans="1:8" s="62" customFormat="1" ht="24">
      <c r="A423" s="56" t="str">
        <f>IF((LEN('Copy paste to Here'!G427))&gt;5,((CONCATENATE('Copy paste to Here'!G427," &amp; ",'Copy paste to Here'!D427,"  &amp;  ",'Copy paste to Here'!E427))),"Empty Cell")</f>
        <v xml:space="preserve">Pack of 10 pcs. of 3mm anodized surgical steel balls with threading 1.2mm (16g) &amp; Color: Black  &amp;  </v>
      </c>
      <c r="B423" s="57" t="str">
        <f>'Copy paste to Here'!C427</f>
        <v>XBT3S</v>
      </c>
      <c r="C423" s="57" t="s">
        <v>917</v>
      </c>
      <c r="D423" s="58">
        <f>Invoice!B427</f>
        <v>2</v>
      </c>
      <c r="E423" s="59">
        <f>'Shipping Invoice'!J427*$N$1</f>
        <v>3.29</v>
      </c>
      <c r="F423" s="59">
        <f t="shared" si="19"/>
        <v>6.58</v>
      </c>
      <c r="G423" s="60">
        <f t="shared" si="20"/>
        <v>70.340199999999996</v>
      </c>
      <c r="H423" s="63">
        <f t="shared" si="21"/>
        <v>140.68039999999999</v>
      </c>
    </row>
    <row r="424" spans="1:8" s="62" customFormat="1" ht="24">
      <c r="A424" s="56" t="str">
        <f>IF((LEN('Copy paste to Here'!G428))&gt;5,((CONCATENATE('Copy paste to Here'!G428," &amp; ",'Copy paste to Here'!D428,"  &amp;  ",'Copy paste to Here'!E428))),"Empty Cell")</f>
        <v xml:space="preserve">Pack of 10 pcs. of 3mm anodized surgical steel balls with threading 1.2mm (16g) &amp; Color: Blue  &amp;  </v>
      </c>
      <c r="B424" s="57" t="str">
        <f>'Copy paste to Here'!C428</f>
        <v>XBT3S</v>
      </c>
      <c r="C424" s="57" t="s">
        <v>917</v>
      </c>
      <c r="D424" s="58">
        <f>Invoice!B428</f>
        <v>1</v>
      </c>
      <c r="E424" s="59">
        <f>'Shipping Invoice'!J428*$N$1</f>
        <v>3.29</v>
      </c>
      <c r="F424" s="59">
        <f t="shared" si="19"/>
        <v>3.29</v>
      </c>
      <c r="G424" s="60">
        <f t="shared" si="20"/>
        <v>70.340199999999996</v>
      </c>
      <c r="H424" s="63">
        <f t="shared" si="21"/>
        <v>70.340199999999996</v>
      </c>
    </row>
    <row r="425" spans="1:8" s="62" customFormat="1" ht="24">
      <c r="A425" s="56" t="str">
        <f>IF((LEN('Copy paste to Here'!G429))&gt;5,((CONCATENATE('Copy paste to Here'!G429," &amp; ",'Copy paste to Here'!D429,"  &amp;  ",'Copy paste to Here'!E429))),"Empty Cell")</f>
        <v xml:space="preserve">Pack of 10 pcs. of 3mm anodized surgical steel balls with threading 1.2mm (16g) &amp; Color: Gold  &amp;  </v>
      </c>
      <c r="B425" s="57" t="str">
        <f>'Copy paste to Here'!C429</f>
        <v>XBT3S</v>
      </c>
      <c r="C425" s="57" t="s">
        <v>917</v>
      </c>
      <c r="D425" s="58">
        <f>Invoice!B429</f>
        <v>3</v>
      </c>
      <c r="E425" s="59">
        <f>'Shipping Invoice'!J429*$N$1</f>
        <v>3.29</v>
      </c>
      <c r="F425" s="59">
        <f t="shared" si="19"/>
        <v>9.870000000000001</v>
      </c>
      <c r="G425" s="60">
        <f t="shared" si="20"/>
        <v>70.340199999999996</v>
      </c>
      <c r="H425" s="63">
        <f t="shared" si="21"/>
        <v>211.0206</v>
      </c>
    </row>
    <row r="426" spans="1:8" s="62" customFormat="1" ht="24">
      <c r="A426" s="56" t="str">
        <f>IF((LEN('Copy paste to Here'!G430))&gt;5,((CONCATENATE('Copy paste to Here'!G430," &amp; ",'Copy paste to Here'!D430,"  &amp;  ",'Copy paste to Here'!E430))),"Empty Cell")</f>
        <v xml:space="preserve">Pack of 10 pcs. of 3mm surgical steel half jewel balls with bezel set crystal with 1.2mm threading (16g) &amp; Crystal Color: Rose  &amp;  </v>
      </c>
      <c r="B426" s="57" t="str">
        <f>'Copy paste to Here'!C430</f>
        <v>XHJB3</v>
      </c>
      <c r="C426" s="57" t="s">
        <v>919</v>
      </c>
      <c r="D426" s="58">
        <f>Invoice!B430</f>
        <v>1</v>
      </c>
      <c r="E426" s="59">
        <f>'Shipping Invoice'!J430*$N$1</f>
        <v>6.23</v>
      </c>
      <c r="F426" s="59">
        <f t="shared" si="19"/>
        <v>6.23</v>
      </c>
      <c r="G426" s="60">
        <f t="shared" si="20"/>
        <v>133.19740000000002</v>
      </c>
      <c r="H426" s="63">
        <f t="shared" si="21"/>
        <v>133.19740000000002</v>
      </c>
    </row>
    <row r="427" spans="1:8" s="62" customFormat="1" ht="36">
      <c r="A427" s="56" t="str">
        <f>IF((LEN('Copy paste to Here'!G431))&gt;5,((CONCATENATE('Copy paste to Here'!G431," &amp; ",'Copy paste to Here'!D431,"  &amp;  ",'Copy paste to Here'!E431))),"Empty Cell")</f>
        <v xml:space="preserve">Pack of 10 pcs. of 3mm surgical steel half jewel balls with bezel set crystal with 1.2mm threading (16g) &amp; Crystal Color: Light Sapphire  &amp;  </v>
      </c>
      <c r="B427" s="57" t="str">
        <f>'Copy paste to Here'!C431</f>
        <v>XHJB3</v>
      </c>
      <c r="C427" s="57" t="s">
        <v>919</v>
      </c>
      <c r="D427" s="58">
        <f>Invoice!B431</f>
        <v>1</v>
      </c>
      <c r="E427" s="59">
        <f>'Shipping Invoice'!J431*$N$1</f>
        <v>6.23</v>
      </c>
      <c r="F427" s="59">
        <f t="shared" si="19"/>
        <v>6.23</v>
      </c>
      <c r="G427" s="60">
        <f t="shared" si="20"/>
        <v>133.19740000000002</v>
      </c>
      <c r="H427" s="63">
        <f t="shared" si="21"/>
        <v>133.19740000000002</v>
      </c>
    </row>
    <row r="428" spans="1:8" s="62" customFormat="1" ht="36">
      <c r="A428" s="56" t="str">
        <f>IF((LEN('Copy paste to Here'!G432))&gt;5,((CONCATENATE('Copy paste to Here'!G432," &amp; ",'Copy paste to Here'!D432,"  &amp;  ",'Copy paste to Here'!E432))),"Empty Cell")</f>
        <v xml:space="preserve">Pack of 10 pcs. of 3mm surgical steel half jewel balls with bezel set crystal with 1.2mm threading (16g) &amp; Crystal Color: Aquamarine  &amp;  </v>
      </c>
      <c r="B428" s="57" t="str">
        <f>'Copy paste to Here'!C432</f>
        <v>XHJB3</v>
      </c>
      <c r="C428" s="57" t="s">
        <v>919</v>
      </c>
      <c r="D428" s="58">
        <f>Invoice!B432</f>
        <v>1</v>
      </c>
      <c r="E428" s="59">
        <f>'Shipping Invoice'!J432*$N$1</f>
        <v>6.23</v>
      </c>
      <c r="F428" s="59">
        <f t="shared" si="19"/>
        <v>6.23</v>
      </c>
      <c r="G428" s="60">
        <f t="shared" si="20"/>
        <v>133.19740000000002</v>
      </c>
      <c r="H428" s="63">
        <f t="shared" si="21"/>
        <v>133.19740000000002</v>
      </c>
    </row>
    <row r="429" spans="1:8" s="62" customFormat="1" ht="36">
      <c r="A429" s="56" t="str">
        <f>IF((LEN('Copy paste to Here'!G433))&gt;5,((CONCATENATE('Copy paste to Here'!G433," &amp; ",'Copy paste to Here'!D433,"  &amp;  ",'Copy paste to Here'!E433))),"Empty Cell")</f>
        <v xml:space="preserve">Pack of 10 pcs. of 3mm surgical steel half jewel balls with bezel set crystal with 1.2mm threading (16g) &amp; Crystal Color: Blue Zircon  &amp;  </v>
      </c>
      <c r="B429" s="57" t="str">
        <f>'Copy paste to Here'!C433</f>
        <v>XHJB3</v>
      </c>
      <c r="C429" s="57" t="s">
        <v>919</v>
      </c>
      <c r="D429" s="58">
        <f>Invoice!B433</f>
        <v>2</v>
      </c>
      <c r="E429" s="59">
        <f>'Shipping Invoice'!J433*$N$1</f>
        <v>6.23</v>
      </c>
      <c r="F429" s="59">
        <f t="shared" si="19"/>
        <v>12.46</v>
      </c>
      <c r="G429" s="60">
        <f t="shared" si="20"/>
        <v>133.19740000000002</v>
      </c>
      <c r="H429" s="63">
        <f t="shared" si="21"/>
        <v>266.39480000000003</v>
      </c>
    </row>
    <row r="430" spans="1:8" s="62" customFormat="1" ht="24">
      <c r="A430" s="56" t="str">
        <f>IF((LEN('Copy paste to Here'!G434))&gt;5,((CONCATENATE('Copy paste to Here'!G434," &amp; ",'Copy paste to Here'!D434,"  &amp;  ",'Copy paste to Here'!E434))),"Empty Cell")</f>
        <v xml:space="preserve">Pack of 10 pcs. of 3mm surgical steel half jewel balls with bezel set crystal with 1.2mm threading (16g) &amp; Crystal Color: Jet  &amp;  </v>
      </c>
      <c r="B430" s="57" t="str">
        <f>'Copy paste to Here'!C434</f>
        <v>XHJB3</v>
      </c>
      <c r="C430" s="57" t="s">
        <v>919</v>
      </c>
      <c r="D430" s="58">
        <f>Invoice!B434</f>
        <v>1</v>
      </c>
      <c r="E430" s="59">
        <f>'Shipping Invoice'!J434*$N$1</f>
        <v>6.23</v>
      </c>
      <c r="F430" s="59">
        <f t="shared" si="19"/>
        <v>6.23</v>
      </c>
      <c r="G430" s="60">
        <f t="shared" si="20"/>
        <v>133.19740000000002</v>
      </c>
      <c r="H430" s="63">
        <f t="shared" si="21"/>
        <v>133.19740000000002</v>
      </c>
    </row>
    <row r="431" spans="1:8" s="62" customFormat="1" ht="24">
      <c r="A431" s="56" t="str">
        <f>IF((LEN('Copy paste to Here'!G435))&gt;5,((CONCATENATE('Copy paste to Here'!G435," &amp; ",'Copy paste to Here'!D435,"  &amp;  ",'Copy paste to Here'!E435))),"Empty Cell")</f>
        <v xml:space="preserve">Pack of 10 pcs. of 3mm surgical steel half jewel balls with bezel set crystal with 1.2mm threading (16g) &amp; Crystal Color: Fuchsia  &amp;  </v>
      </c>
      <c r="B431" s="57" t="str">
        <f>'Copy paste to Here'!C435</f>
        <v>XHJB3</v>
      </c>
      <c r="C431" s="57" t="s">
        <v>919</v>
      </c>
      <c r="D431" s="58">
        <f>Invoice!B435</f>
        <v>1</v>
      </c>
      <c r="E431" s="59">
        <f>'Shipping Invoice'!J435*$N$1</f>
        <v>6.23</v>
      </c>
      <c r="F431" s="59">
        <f t="shared" si="19"/>
        <v>6.23</v>
      </c>
      <c r="G431" s="60">
        <f t="shared" si="20"/>
        <v>133.19740000000002</v>
      </c>
      <c r="H431" s="63">
        <f t="shared" si="21"/>
        <v>133.19740000000002</v>
      </c>
    </row>
    <row r="432" spans="1:8" s="62" customFormat="1" ht="36">
      <c r="A432" s="56" t="str">
        <f>IF((LEN('Copy paste to Here'!G436))&gt;5,((CONCATENATE('Copy paste to Here'!G436," &amp; ",'Copy paste to Here'!D436,"  &amp;  ",'Copy paste to Here'!E436))),"Empty Cell")</f>
        <v xml:space="preserve">Pack of 10 pcs. of 3mm high polished surgical steel balls with bezel set crystal and with 1.2mm (16g) threading &amp; Crystal Color: Rose  &amp;  </v>
      </c>
      <c r="B432" s="57" t="str">
        <f>'Copy paste to Here'!C436</f>
        <v>XJB3</v>
      </c>
      <c r="C432" s="57" t="s">
        <v>921</v>
      </c>
      <c r="D432" s="58">
        <f>Invoice!B436</f>
        <v>2</v>
      </c>
      <c r="E432" s="59">
        <f>'Shipping Invoice'!J436*$N$1</f>
        <v>4.04</v>
      </c>
      <c r="F432" s="59">
        <f t="shared" si="19"/>
        <v>8.08</v>
      </c>
      <c r="G432" s="60">
        <f t="shared" si="20"/>
        <v>86.375199999999992</v>
      </c>
      <c r="H432" s="63">
        <f t="shared" si="21"/>
        <v>172.75039999999998</v>
      </c>
    </row>
    <row r="433" spans="1:8" s="62" customFormat="1" ht="36">
      <c r="A433" s="56" t="str">
        <f>IF((LEN('Copy paste to Here'!G437))&gt;5,((CONCATENATE('Copy paste to Here'!G437," &amp; ",'Copy paste to Here'!D437,"  &amp;  ",'Copy paste to Here'!E437))),"Empty Cell")</f>
        <v xml:space="preserve">Pack of 10 pcs. of 3mm high polished surgical steel balls with bezel set crystal and with 1.2mm (16g) threading &amp; Crystal Color: Blue Zircon  &amp;  </v>
      </c>
      <c r="B433" s="57" t="str">
        <f>'Copy paste to Here'!C437</f>
        <v>XJB3</v>
      </c>
      <c r="C433" s="57" t="s">
        <v>921</v>
      </c>
      <c r="D433" s="58">
        <f>Invoice!B437</f>
        <v>2</v>
      </c>
      <c r="E433" s="59">
        <f>'Shipping Invoice'!J437*$N$1</f>
        <v>4.04</v>
      </c>
      <c r="F433" s="59">
        <f t="shared" si="19"/>
        <v>8.08</v>
      </c>
      <c r="G433" s="60">
        <f t="shared" si="20"/>
        <v>86.375199999999992</v>
      </c>
      <c r="H433" s="63">
        <f t="shared" si="21"/>
        <v>172.75039999999998</v>
      </c>
    </row>
    <row r="434" spans="1:8" s="62" customFormat="1" ht="36">
      <c r="A434" s="56" t="str">
        <f>IF((LEN('Copy paste to Here'!G438))&gt;5,((CONCATENATE('Copy paste to Here'!G438," &amp; ",'Copy paste to Here'!D438,"  &amp;  ",'Copy paste to Here'!E438))),"Empty Cell")</f>
        <v xml:space="preserve">Pack of 10 pcs. of 3mm high polished surgical steel balls with bezel set crystal and with 1.2mm (16g) threading &amp; Crystal Color: Emerald  &amp;  </v>
      </c>
      <c r="B434" s="57" t="str">
        <f>'Copy paste to Here'!C438</f>
        <v>XJB3</v>
      </c>
      <c r="C434" s="57" t="s">
        <v>921</v>
      </c>
      <c r="D434" s="58">
        <f>Invoice!B438</f>
        <v>2</v>
      </c>
      <c r="E434" s="59">
        <f>'Shipping Invoice'!J438*$N$1</f>
        <v>4.04</v>
      </c>
      <c r="F434" s="59">
        <f t="shared" si="19"/>
        <v>8.08</v>
      </c>
      <c r="G434" s="60">
        <f t="shared" si="20"/>
        <v>86.375199999999992</v>
      </c>
      <c r="H434" s="63">
        <f t="shared" si="21"/>
        <v>172.75039999999998</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5490.2399999999916</v>
      </c>
      <c r="G1000" s="60"/>
      <c r="H1000" s="61">
        <f t="shared" ref="H1000:H1007" si="49">F1000*$E$14</f>
        <v>117381.33119999981</v>
      </c>
    </row>
    <row r="1001" spans="1:8" s="62" customFormat="1">
      <c r="A1001" s="56" t="str">
        <f>Invoice!I440</f>
        <v>Express Preparation Fee:</v>
      </c>
      <c r="B1001" s="75"/>
      <c r="C1001" s="75"/>
      <c r="D1001" s="76"/>
      <c r="E1001" s="67"/>
      <c r="F1001" s="59">
        <f>Invoice!J440</f>
        <v>16.850000000000001</v>
      </c>
      <c r="G1001" s="60"/>
      <c r="H1001" s="61">
        <f t="shared" si="49"/>
        <v>360.25299999999999</v>
      </c>
    </row>
    <row r="1002" spans="1:8" s="62" customFormat="1" outlineLevel="1">
      <c r="A1002" s="56" t="str">
        <f>Invoice!I441</f>
        <v>40% Discount as per Platinum Membership:</v>
      </c>
      <c r="B1002" s="75"/>
      <c r="C1002" s="75"/>
      <c r="D1002" s="76"/>
      <c r="E1002" s="67"/>
      <c r="F1002" s="59">
        <f>Invoice!J441</f>
        <v>-2196.0959999999968</v>
      </c>
      <c r="G1002" s="60"/>
      <c r="H1002" s="61">
        <f t="shared" si="49"/>
        <v>-46952.532479999929</v>
      </c>
    </row>
    <row r="1003" spans="1:8" s="62" customFormat="1">
      <c r="A1003" s="56" t="str">
        <f>'[2]Copy paste to Here'!T4</f>
        <v>Total:</v>
      </c>
      <c r="B1003" s="75"/>
      <c r="C1003" s="75"/>
      <c r="D1003" s="76"/>
      <c r="E1003" s="67"/>
      <c r="F1003" s="59">
        <f>SUM(F1000:F1002)</f>
        <v>3310.9939999999951</v>
      </c>
      <c r="G1003" s="60"/>
      <c r="H1003" s="61">
        <f t="shared" si="49"/>
        <v>70789.051719999887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117381.33119999991</v>
      </c>
    </row>
    <row r="1010" spans="1:8" s="21" customFormat="1">
      <c r="A1010" s="22"/>
      <c r="E1010" s="21" t="s">
        <v>177</v>
      </c>
      <c r="H1010" s="84">
        <f>(SUMIF($A$1000:$A$1008,"Total:",$H$1000:$H$1008))</f>
        <v>70789.051719999887</v>
      </c>
    </row>
    <row r="1011" spans="1:8" s="21" customFormat="1">
      <c r="E1011" s="21" t="s">
        <v>178</v>
      </c>
      <c r="H1011" s="85">
        <f>H1013-H1012</f>
        <v>66157.990000000005</v>
      </c>
    </row>
    <row r="1012" spans="1:8" s="21" customFormat="1">
      <c r="E1012" s="21" t="s">
        <v>179</v>
      </c>
      <c r="H1012" s="85">
        <f>ROUND((H1013*7)/107,2)</f>
        <v>4631.0600000000004</v>
      </c>
    </row>
    <row r="1013" spans="1:8" s="21" customFormat="1">
      <c r="E1013" s="22" t="s">
        <v>180</v>
      </c>
      <c r="H1013" s="86">
        <f>ROUND((SUMIF($A$1000:$A$1008,"Total:",$H$1000:$H$1008)),2)</f>
        <v>70789.05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17"/>
  <sheetViews>
    <sheetView workbookViewId="0">
      <selection activeCell="A5" sqref="A5"/>
    </sheetView>
  </sheetViews>
  <sheetFormatPr defaultRowHeight="15"/>
  <sheetData>
    <row r="1" spans="1:1">
      <c r="A1" s="2" t="s">
        <v>718</v>
      </c>
    </row>
    <row r="2" spans="1:1">
      <c r="A2" s="2" t="s">
        <v>720</v>
      </c>
    </row>
    <row r="3" spans="1:1">
      <c r="A3" s="2" t="s">
        <v>923</v>
      </c>
    </row>
    <row r="4" spans="1:1">
      <c r="A4" s="2" t="s">
        <v>924</v>
      </c>
    </row>
    <row r="5" spans="1:1">
      <c r="A5" s="2" t="s">
        <v>925</v>
      </c>
    </row>
    <row r="6" spans="1:1">
      <c r="A6" s="2" t="s">
        <v>925</v>
      </c>
    </row>
    <row r="7" spans="1:1">
      <c r="A7" s="2" t="s">
        <v>926</v>
      </c>
    </row>
    <row r="8" spans="1:1">
      <c r="A8" s="2" t="s">
        <v>926</v>
      </c>
    </row>
    <row r="9" spans="1:1">
      <c r="A9" s="2" t="s">
        <v>927</v>
      </c>
    </row>
    <row r="10" spans="1:1">
      <c r="A10" s="2" t="s">
        <v>102</v>
      </c>
    </row>
    <row r="11" spans="1:1">
      <c r="A11" s="2" t="s">
        <v>102</v>
      </c>
    </row>
    <row r="12" spans="1:1">
      <c r="A12" s="2" t="s">
        <v>102</v>
      </c>
    </row>
    <row r="13" spans="1:1">
      <c r="A13" s="2" t="s">
        <v>102</v>
      </c>
    </row>
    <row r="14" spans="1:1">
      <c r="A14" s="2" t="s">
        <v>102</v>
      </c>
    </row>
    <row r="15" spans="1:1">
      <c r="A15" s="2" t="s">
        <v>102</v>
      </c>
    </row>
    <row r="16" spans="1:1">
      <c r="A16" s="2" t="s">
        <v>102</v>
      </c>
    </row>
    <row r="17" spans="1:1">
      <c r="A17" s="2" t="s">
        <v>102</v>
      </c>
    </row>
    <row r="18" spans="1:1">
      <c r="A18" s="2" t="s">
        <v>102</v>
      </c>
    </row>
    <row r="19" spans="1:1">
      <c r="A19" s="2" t="s">
        <v>102</v>
      </c>
    </row>
    <row r="20" spans="1:1">
      <c r="A20" s="2" t="s">
        <v>928</v>
      </c>
    </row>
    <row r="21" spans="1:1">
      <c r="A21" s="2" t="s">
        <v>928</v>
      </c>
    </row>
    <row r="22" spans="1:1">
      <c r="A22" s="2" t="s">
        <v>733</v>
      </c>
    </row>
    <row r="23" spans="1:1">
      <c r="A23" s="2" t="s">
        <v>733</v>
      </c>
    </row>
    <row r="24" spans="1:1">
      <c r="A24" s="2" t="s">
        <v>733</v>
      </c>
    </row>
    <row r="25" spans="1:1">
      <c r="A25" s="2" t="s">
        <v>733</v>
      </c>
    </row>
    <row r="26" spans="1:1">
      <c r="A26" s="2" t="s">
        <v>733</v>
      </c>
    </row>
    <row r="27" spans="1:1">
      <c r="A27" s="2" t="s">
        <v>733</v>
      </c>
    </row>
    <row r="28" spans="1:1">
      <c r="A28" s="2" t="s">
        <v>100</v>
      </c>
    </row>
    <row r="29" spans="1:1">
      <c r="A29" s="2" t="s">
        <v>100</v>
      </c>
    </row>
    <row r="30" spans="1:1">
      <c r="A30" s="2" t="s">
        <v>100</v>
      </c>
    </row>
    <row r="31" spans="1:1">
      <c r="A31" s="2" t="s">
        <v>100</v>
      </c>
    </row>
    <row r="32" spans="1:1">
      <c r="A32" s="2" t="s">
        <v>100</v>
      </c>
    </row>
    <row r="33" spans="1:1">
      <c r="A33" s="2" t="s">
        <v>100</v>
      </c>
    </row>
    <row r="34" spans="1:1">
      <c r="A34" s="2" t="s">
        <v>100</v>
      </c>
    </row>
    <row r="35" spans="1:1">
      <c r="A35" s="2" t="s">
        <v>100</v>
      </c>
    </row>
    <row r="36" spans="1:1">
      <c r="A36" s="2" t="s">
        <v>100</v>
      </c>
    </row>
    <row r="37" spans="1:1">
      <c r="A37" s="2" t="s">
        <v>100</v>
      </c>
    </row>
    <row r="38" spans="1:1">
      <c r="A38" s="2" t="s">
        <v>100</v>
      </c>
    </row>
    <row r="39" spans="1:1">
      <c r="A39" s="2" t="s">
        <v>100</v>
      </c>
    </row>
    <row r="40" spans="1:1">
      <c r="A40" s="2" t="s">
        <v>740</v>
      </c>
    </row>
    <row r="41" spans="1:1">
      <c r="A41" s="2" t="s">
        <v>740</v>
      </c>
    </row>
    <row r="42" spans="1:1">
      <c r="A42" s="2" t="s">
        <v>740</v>
      </c>
    </row>
    <row r="43" spans="1:1">
      <c r="A43" s="2" t="s">
        <v>742</v>
      </c>
    </row>
    <row r="44" spans="1:1">
      <c r="A44" s="2" t="s">
        <v>742</v>
      </c>
    </row>
    <row r="45" spans="1:1">
      <c r="A45" s="2" t="s">
        <v>742</v>
      </c>
    </row>
    <row r="46" spans="1:1">
      <c r="A46" s="2" t="s">
        <v>43</v>
      </c>
    </row>
    <row r="47" spans="1:1">
      <c r="A47" s="2" t="s">
        <v>43</v>
      </c>
    </row>
    <row r="48" spans="1:1">
      <c r="A48" s="2" t="s">
        <v>745</v>
      </c>
    </row>
    <row r="49" spans="1:1">
      <c r="A49" s="2" t="s">
        <v>745</v>
      </c>
    </row>
    <row r="50" spans="1:1">
      <c r="A50" s="2" t="s">
        <v>745</v>
      </c>
    </row>
    <row r="51" spans="1:1">
      <c r="A51" s="2" t="s">
        <v>745</v>
      </c>
    </row>
    <row r="52" spans="1:1">
      <c r="A52" s="2" t="s">
        <v>745</v>
      </c>
    </row>
    <row r="53" spans="1:1">
      <c r="A53" s="2" t="s">
        <v>745</v>
      </c>
    </row>
    <row r="54" spans="1:1">
      <c r="A54" s="2" t="s">
        <v>745</v>
      </c>
    </row>
    <row r="55" spans="1:1">
      <c r="A55" s="2" t="s">
        <v>745</v>
      </c>
    </row>
    <row r="56" spans="1:1">
      <c r="A56" s="2" t="s">
        <v>745</v>
      </c>
    </row>
    <row r="57" spans="1:1">
      <c r="A57" s="2" t="s">
        <v>747</v>
      </c>
    </row>
    <row r="58" spans="1:1">
      <c r="A58" s="2" t="s">
        <v>929</v>
      </c>
    </row>
    <row r="59" spans="1:1">
      <c r="A59" s="2" t="s">
        <v>930</v>
      </c>
    </row>
    <row r="60" spans="1:1">
      <c r="A60" s="2" t="s">
        <v>930</v>
      </c>
    </row>
    <row r="61" spans="1:1">
      <c r="A61" s="2" t="s">
        <v>930</v>
      </c>
    </row>
    <row r="62" spans="1:1">
      <c r="A62" s="2" t="s">
        <v>931</v>
      </c>
    </row>
    <row r="63" spans="1:1">
      <c r="A63" s="2" t="s">
        <v>931</v>
      </c>
    </row>
    <row r="64" spans="1:1">
      <c r="A64" s="2" t="s">
        <v>931</v>
      </c>
    </row>
    <row r="65" spans="1:1">
      <c r="A65" s="2" t="s">
        <v>931</v>
      </c>
    </row>
    <row r="66" spans="1:1">
      <c r="A66" s="2" t="s">
        <v>931</v>
      </c>
    </row>
    <row r="67" spans="1:1">
      <c r="A67" s="2" t="s">
        <v>931</v>
      </c>
    </row>
    <row r="68" spans="1:1">
      <c r="A68" s="2" t="s">
        <v>931</v>
      </c>
    </row>
    <row r="69" spans="1:1">
      <c r="A69" s="2" t="s">
        <v>662</v>
      </c>
    </row>
    <row r="70" spans="1:1">
      <c r="A70" s="2" t="s">
        <v>662</v>
      </c>
    </row>
    <row r="71" spans="1:1">
      <c r="A71" s="2" t="s">
        <v>662</v>
      </c>
    </row>
    <row r="72" spans="1:1">
      <c r="A72" s="2" t="s">
        <v>662</v>
      </c>
    </row>
    <row r="73" spans="1:1">
      <c r="A73" s="2" t="s">
        <v>662</v>
      </c>
    </row>
    <row r="74" spans="1:1">
      <c r="A74" s="2" t="s">
        <v>662</v>
      </c>
    </row>
    <row r="75" spans="1:1">
      <c r="A75" s="2" t="s">
        <v>662</v>
      </c>
    </row>
    <row r="76" spans="1:1">
      <c r="A76" s="2" t="s">
        <v>662</v>
      </c>
    </row>
    <row r="77" spans="1:1">
      <c r="A77" s="2" t="s">
        <v>662</v>
      </c>
    </row>
    <row r="78" spans="1:1">
      <c r="A78" s="2" t="s">
        <v>619</v>
      </c>
    </row>
    <row r="79" spans="1:1">
      <c r="A79" s="2" t="s">
        <v>619</v>
      </c>
    </row>
    <row r="80" spans="1:1">
      <c r="A80" s="2" t="s">
        <v>619</v>
      </c>
    </row>
    <row r="81" spans="1:1">
      <c r="A81" s="2" t="s">
        <v>619</v>
      </c>
    </row>
    <row r="82" spans="1:1">
      <c r="A82" s="2" t="s">
        <v>619</v>
      </c>
    </row>
    <row r="83" spans="1:1">
      <c r="A83" s="2" t="s">
        <v>619</v>
      </c>
    </row>
    <row r="84" spans="1:1">
      <c r="A84" s="2" t="s">
        <v>619</v>
      </c>
    </row>
    <row r="85" spans="1:1">
      <c r="A85" s="2" t="s">
        <v>619</v>
      </c>
    </row>
    <row r="86" spans="1:1">
      <c r="A86" s="2" t="s">
        <v>619</v>
      </c>
    </row>
    <row r="87" spans="1:1">
      <c r="A87" s="2" t="s">
        <v>619</v>
      </c>
    </row>
    <row r="88" spans="1:1">
      <c r="A88" s="2" t="s">
        <v>619</v>
      </c>
    </row>
    <row r="89" spans="1:1">
      <c r="A89" s="2" t="s">
        <v>619</v>
      </c>
    </row>
    <row r="90" spans="1:1">
      <c r="A90" s="2" t="s">
        <v>754</v>
      </c>
    </row>
    <row r="91" spans="1:1">
      <c r="A91" s="2" t="s">
        <v>754</v>
      </c>
    </row>
    <row r="92" spans="1:1">
      <c r="A92" s="2" t="s">
        <v>754</v>
      </c>
    </row>
    <row r="93" spans="1:1">
      <c r="A93" s="2" t="s">
        <v>754</v>
      </c>
    </row>
    <row r="94" spans="1:1">
      <c r="A94" s="2" t="s">
        <v>754</v>
      </c>
    </row>
    <row r="95" spans="1:1">
      <c r="A95" s="2" t="s">
        <v>754</v>
      </c>
    </row>
    <row r="96" spans="1:1">
      <c r="A96" s="2" t="s">
        <v>754</v>
      </c>
    </row>
    <row r="97" spans="1:1">
      <c r="A97" s="2" t="s">
        <v>754</v>
      </c>
    </row>
    <row r="98" spans="1:1">
      <c r="A98" s="2" t="s">
        <v>754</v>
      </c>
    </row>
    <row r="99" spans="1:1">
      <c r="A99" s="2" t="s">
        <v>754</v>
      </c>
    </row>
    <row r="100" spans="1:1">
      <c r="A100" s="2" t="s">
        <v>754</v>
      </c>
    </row>
    <row r="101" spans="1:1">
      <c r="A101" s="2" t="s">
        <v>754</v>
      </c>
    </row>
    <row r="102" spans="1:1">
      <c r="A102" s="2" t="s">
        <v>754</v>
      </c>
    </row>
    <row r="103" spans="1:1">
      <c r="A103" s="2" t="s">
        <v>754</v>
      </c>
    </row>
    <row r="104" spans="1:1">
      <c r="A104" s="2" t="s">
        <v>756</v>
      </c>
    </row>
    <row r="105" spans="1:1">
      <c r="A105" s="2" t="s">
        <v>756</v>
      </c>
    </row>
    <row r="106" spans="1:1">
      <c r="A106" s="2" t="s">
        <v>758</v>
      </c>
    </row>
    <row r="107" spans="1:1">
      <c r="A107" s="2" t="s">
        <v>758</v>
      </c>
    </row>
    <row r="108" spans="1:1">
      <c r="A108" s="2" t="s">
        <v>760</v>
      </c>
    </row>
    <row r="109" spans="1:1">
      <c r="A109" s="2" t="s">
        <v>760</v>
      </c>
    </row>
    <row r="110" spans="1:1">
      <c r="A110" s="2" t="s">
        <v>760</v>
      </c>
    </row>
    <row r="111" spans="1:1">
      <c r="A111" s="2" t="s">
        <v>760</v>
      </c>
    </row>
    <row r="112" spans="1:1">
      <c r="A112" s="2" t="s">
        <v>760</v>
      </c>
    </row>
    <row r="113" spans="1:1">
      <c r="A113" s="2" t="s">
        <v>760</v>
      </c>
    </row>
    <row r="114" spans="1:1">
      <c r="A114" s="2" t="s">
        <v>760</v>
      </c>
    </row>
    <row r="115" spans="1:1">
      <c r="A115" s="2" t="s">
        <v>768</v>
      </c>
    </row>
    <row r="116" spans="1:1">
      <c r="A116" s="2" t="s">
        <v>768</v>
      </c>
    </row>
    <row r="117" spans="1:1">
      <c r="A117" s="2" t="s">
        <v>768</v>
      </c>
    </row>
    <row r="118" spans="1:1">
      <c r="A118" s="2" t="s">
        <v>768</v>
      </c>
    </row>
    <row r="119" spans="1:1">
      <c r="A119" s="2" t="s">
        <v>768</v>
      </c>
    </row>
    <row r="120" spans="1:1">
      <c r="A120" s="2" t="s">
        <v>768</v>
      </c>
    </row>
    <row r="121" spans="1:1">
      <c r="A121" s="2" t="s">
        <v>768</v>
      </c>
    </row>
    <row r="122" spans="1:1">
      <c r="A122" s="2" t="s">
        <v>768</v>
      </c>
    </row>
    <row r="123" spans="1:1">
      <c r="A123" s="2" t="s">
        <v>768</v>
      </c>
    </row>
    <row r="124" spans="1:1">
      <c r="A124" s="2" t="s">
        <v>770</v>
      </c>
    </row>
    <row r="125" spans="1:1">
      <c r="A125" s="2" t="s">
        <v>770</v>
      </c>
    </row>
    <row r="126" spans="1:1">
      <c r="A126" s="2" t="s">
        <v>770</v>
      </c>
    </row>
    <row r="127" spans="1:1">
      <c r="A127" s="2" t="s">
        <v>770</v>
      </c>
    </row>
    <row r="128" spans="1:1">
      <c r="A128" s="2" t="s">
        <v>770</v>
      </c>
    </row>
    <row r="129" spans="1:1">
      <c r="A129" s="2" t="s">
        <v>770</v>
      </c>
    </row>
    <row r="130" spans="1:1">
      <c r="A130" s="2" t="s">
        <v>770</v>
      </c>
    </row>
    <row r="131" spans="1:1">
      <c r="A131" s="2" t="s">
        <v>770</v>
      </c>
    </row>
    <row r="132" spans="1:1">
      <c r="A132" s="2" t="s">
        <v>932</v>
      </c>
    </row>
    <row r="133" spans="1:1">
      <c r="A133" s="2" t="s">
        <v>933</v>
      </c>
    </row>
    <row r="134" spans="1:1">
      <c r="A134" s="2" t="s">
        <v>934</v>
      </c>
    </row>
    <row r="135" spans="1:1">
      <c r="A135" s="2" t="s">
        <v>935</v>
      </c>
    </row>
    <row r="136" spans="1:1">
      <c r="A136" s="2" t="s">
        <v>936</v>
      </c>
    </row>
    <row r="137" spans="1:1">
      <c r="A137" s="2" t="s">
        <v>937</v>
      </c>
    </row>
    <row r="138" spans="1:1">
      <c r="A138" s="2" t="s">
        <v>938</v>
      </c>
    </row>
    <row r="139" spans="1:1">
      <c r="A139" s="2" t="s">
        <v>939</v>
      </c>
    </row>
    <row r="140" spans="1:1">
      <c r="A140" s="2" t="s">
        <v>940</v>
      </c>
    </row>
    <row r="141" spans="1:1">
      <c r="A141" s="2" t="s">
        <v>941</v>
      </c>
    </row>
    <row r="142" spans="1:1">
      <c r="A142" s="2" t="s">
        <v>942</v>
      </c>
    </row>
    <row r="143" spans="1:1">
      <c r="A143" s="2" t="s">
        <v>943</v>
      </c>
    </row>
    <row r="144" spans="1:1">
      <c r="A144" s="2" t="s">
        <v>944</v>
      </c>
    </row>
    <row r="145" spans="1:1">
      <c r="A145" s="2" t="s">
        <v>784</v>
      </c>
    </row>
    <row r="146" spans="1:1">
      <c r="A146" s="2" t="s">
        <v>784</v>
      </c>
    </row>
    <row r="147" spans="1:1">
      <c r="A147" s="2" t="s">
        <v>784</v>
      </c>
    </row>
    <row r="148" spans="1:1">
      <c r="A148" s="2" t="s">
        <v>784</v>
      </c>
    </row>
    <row r="149" spans="1:1">
      <c r="A149" s="2" t="s">
        <v>784</v>
      </c>
    </row>
    <row r="150" spans="1:1">
      <c r="A150" s="2" t="s">
        <v>784</v>
      </c>
    </row>
    <row r="151" spans="1:1">
      <c r="A151" s="2" t="s">
        <v>784</v>
      </c>
    </row>
    <row r="152" spans="1:1">
      <c r="A152" s="2" t="s">
        <v>784</v>
      </c>
    </row>
    <row r="153" spans="1:1">
      <c r="A153" s="2" t="s">
        <v>784</v>
      </c>
    </row>
    <row r="154" spans="1:1">
      <c r="A154" s="2" t="s">
        <v>784</v>
      </c>
    </row>
    <row r="155" spans="1:1">
      <c r="A155" s="2" t="s">
        <v>786</v>
      </c>
    </row>
    <row r="156" spans="1:1">
      <c r="A156" s="2" t="s">
        <v>786</v>
      </c>
    </row>
    <row r="157" spans="1:1">
      <c r="A157" s="2" t="s">
        <v>786</v>
      </c>
    </row>
    <row r="158" spans="1:1">
      <c r="A158" s="2" t="s">
        <v>786</v>
      </c>
    </row>
    <row r="159" spans="1:1">
      <c r="A159" s="2" t="s">
        <v>789</v>
      </c>
    </row>
    <row r="160" spans="1:1">
      <c r="A160" s="2" t="s">
        <v>789</v>
      </c>
    </row>
    <row r="161" spans="1:1">
      <c r="A161" s="2" t="s">
        <v>789</v>
      </c>
    </row>
    <row r="162" spans="1:1">
      <c r="A162" s="2" t="s">
        <v>789</v>
      </c>
    </row>
    <row r="163" spans="1:1">
      <c r="A163" s="2" t="s">
        <v>789</v>
      </c>
    </row>
    <row r="164" spans="1:1">
      <c r="A164" s="2" t="s">
        <v>789</v>
      </c>
    </row>
    <row r="165" spans="1:1">
      <c r="A165" s="2" t="s">
        <v>789</v>
      </c>
    </row>
    <row r="166" spans="1:1">
      <c r="A166" s="2" t="s">
        <v>789</v>
      </c>
    </row>
    <row r="167" spans="1:1">
      <c r="A167" s="2" t="s">
        <v>789</v>
      </c>
    </row>
    <row r="168" spans="1:1">
      <c r="A168" s="2" t="s">
        <v>789</v>
      </c>
    </row>
    <row r="169" spans="1:1">
      <c r="A169" s="2" t="s">
        <v>791</v>
      </c>
    </row>
    <row r="170" spans="1:1">
      <c r="A170" s="2" t="s">
        <v>791</v>
      </c>
    </row>
    <row r="171" spans="1:1">
      <c r="A171" s="2" t="s">
        <v>945</v>
      </c>
    </row>
    <row r="172" spans="1:1">
      <c r="A172" s="2" t="s">
        <v>946</v>
      </c>
    </row>
    <row r="173" spans="1:1">
      <c r="A173" s="2" t="s">
        <v>947</v>
      </c>
    </row>
    <row r="174" spans="1:1">
      <c r="A174" s="2" t="s">
        <v>948</v>
      </c>
    </row>
    <row r="175" spans="1:1">
      <c r="A175" s="2" t="s">
        <v>949</v>
      </c>
    </row>
    <row r="176" spans="1:1">
      <c r="A176" s="2" t="s">
        <v>950</v>
      </c>
    </row>
    <row r="177" spans="1:1">
      <c r="A177" s="2" t="s">
        <v>951</v>
      </c>
    </row>
    <row r="178" spans="1:1">
      <c r="A178" s="2" t="s">
        <v>656</v>
      </c>
    </row>
    <row r="179" spans="1:1">
      <c r="A179" s="2" t="s">
        <v>952</v>
      </c>
    </row>
    <row r="180" spans="1:1">
      <c r="A180" s="2" t="s">
        <v>798</v>
      </c>
    </row>
    <row r="181" spans="1:1">
      <c r="A181" s="2" t="s">
        <v>798</v>
      </c>
    </row>
    <row r="182" spans="1:1">
      <c r="A182" s="2" t="s">
        <v>798</v>
      </c>
    </row>
    <row r="183" spans="1:1">
      <c r="A183" s="2" t="s">
        <v>798</v>
      </c>
    </row>
    <row r="184" spans="1:1">
      <c r="A184" s="2" t="s">
        <v>798</v>
      </c>
    </row>
    <row r="185" spans="1:1">
      <c r="A185" s="2" t="s">
        <v>798</v>
      </c>
    </row>
    <row r="186" spans="1:1">
      <c r="A186" s="2" t="s">
        <v>801</v>
      </c>
    </row>
    <row r="187" spans="1:1">
      <c r="A187" s="2" t="s">
        <v>801</v>
      </c>
    </row>
    <row r="188" spans="1:1">
      <c r="A188" s="2" t="s">
        <v>801</v>
      </c>
    </row>
    <row r="189" spans="1:1">
      <c r="A189" s="2" t="s">
        <v>801</v>
      </c>
    </row>
    <row r="190" spans="1:1">
      <c r="A190" s="2" t="s">
        <v>801</v>
      </c>
    </row>
    <row r="191" spans="1:1">
      <c r="A191" s="2" t="s">
        <v>801</v>
      </c>
    </row>
    <row r="192" spans="1:1">
      <c r="A192" s="2" t="s">
        <v>802</v>
      </c>
    </row>
    <row r="193" spans="1:1">
      <c r="A193" s="2" t="s">
        <v>802</v>
      </c>
    </row>
    <row r="194" spans="1:1">
      <c r="A194" s="2" t="s">
        <v>802</v>
      </c>
    </row>
    <row r="195" spans="1:1">
      <c r="A195" s="2" t="s">
        <v>802</v>
      </c>
    </row>
    <row r="196" spans="1:1">
      <c r="A196" s="2" t="s">
        <v>802</v>
      </c>
    </row>
    <row r="197" spans="1:1">
      <c r="A197" s="2" t="s">
        <v>802</v>
      </c>
    </row>
    <row r="198" spans="1:1">
      <c r="A198" s="2" t="s">
        <v>803</v>
      </c>
    </row>
    <row r="199" spans="1:1">
      <c r="A199" s="2" t="s">
        <v>805</v>
      </c>
    </row>
    <row r="200" spans="1:1">
      <c r="A200" s="2" t="s">
        <v>805</v>
      </c>
    </row>
    <row r="201" spans="1:1">
      <c r="A201" s="2" t="s">
        <v>805</v>
      </c>
    </row>
    <row r="202" spans="1:1">
      <c r="A202" s="2" t="s">
        <v>805</v>
      </c>
    </row>
    <row r="203" spans="1:1">
      <c r="A203" s="2" t="s">
        <v>805</v>
      </c>
    </row>
    <row r="204" spans="1:1">
      <c r="A204" s="2" t="s">
        <v>805</v>
      </c>
    </row>
    <row r="205" spans="1:1">
      <c r="A205" s="2" t="s">
        <v>807</v>
      </c>
    </row>
    <row r="206" spans="1:1">
      <c r="A206" s="2" t="s">
        <v>809</v>
      </c>
    </row>
    <row r="207" spans="1:1">
      <c r="A207" s="2" t="s">
        <v>809</v>
      </c>
    </row>
    <row r="208" spans="1:1">
      <c r="A208" s="2" t="s">
        <v>809</v>
      </c>
    </row>
    <row r="209" spans="1:1">
      <c r="A209" s="2" t="s">
        <v>809</v>
      </c>
    </row>
    <row r="210" spans="1:1">
      <c r="A210" s="2" t="s">
        <v>811</v>
      </c>
    </row>
    <row r="211" spans="1:1">
      <c r="A211" s="2" t="s">
        <v>813</v>
      </c>
    </row>
    <row r="212" spans="1:1">
      <c r="A212" s="2" t="s">
        <v>813</v>
      </c>
    </row>
    <row r="213" spans="1:1">
      <c r="A213" s="2" t="s">
        <v>813</v>
      </c>
    </row>
    <row r="214" spans="1:1">
      <c r="A214" s="2" t="s">
        <v>953</v>
      </c>
    </row>
    <row r="215" spans="1:1">
      <c r="A215" s="2" t="s">
        <v>954</v>
      </c>
    </row>
    <row r="216" spans="1:1">
      <c r="A216" s="2" t="s">
        <v>820</v>
      </c>
    </row>
    <row r="217" spans="1:1">
      <c r="A217" s="2" t="s">
        <v>820</v>
      </c>
    </row>
    <row r="218" spans="1:1">
      <c r="A218" s="2" t="s">
        <v>820</v>
      </c>
    </row>
    <row r="219" spans="1:1">
      <c r="A219" s="2" t="s">
        <v>820</v>
      </c>
    </row>
    <row r="220" spans="1:1">
      <c r="A220" s="2" t="s">
        <v>955</v>
      </c>
    </row>
    <row r="221" spans="1:1">
      <c r="A221" s="2" t="s">
        <v>956</v>
      </c>
    </row>
    <row r="222" spans="1:1">
      <c r="A222" s="2" t="s">
        <v>957</v>
      </c>
    </row>
    <row r="223" spans="1:1">
      <c r="A223" s="2" t="s">
        <v>958</v>
      </c>
    </row>
    <row r="224" spans="1:1">
      <c r="A224" s="2" t="s">
        <v>825</v>
      </c>
    </row>
    <row r="225" spans="1:1">
      <c r="A225" s="2" t="s">
        <v>825</v>
      </c>
    </row>
    <row r="226" spans="1:1">
      <c r="A226" s="2" t="s">
        <v>825</v>
      </c>
    </row>
    <row r="227" spans="1:1">
      <c r="A227" s="2" t="s">
        <v>825</v>
      </c>
    </row>
    <row r="228" spans="1:1">
      <c r="A228" s="2" t="s">
        <v>825</v>
      </c>
    </row>
    <row r="229" spans="1:1">
      <c r="A229" s="2" t="s">
        <v>825</v>
      </c>
    </row>
    <row r="230" spans="1:1">
      <c r="A230" s="2" t="s">
        <v>825</v>
      </c>
    </row>
    <row r="231" spans="1:1">
      <c r="A231" s="2" t="s">
        <v>825</v>
      </c>
    </row>
    <row r="232" spans="1:1">
      <c r="A232" s="2" t="s">
        <v>825</v>
      </c>
    </row>
    <row r="233" spans="1:1">
      <c r="A233" s="2" t="s">
        <v>825</v>
      </c>
    </row>
    <row r="234" spans="1:1">
      <c r="A234" s="2" t="s">
        <v>825</v>
      </c>
    </row>
    <row r="235" spans="1:1">
      <c r="A235" s="2" t="s">
        <v>825</v>
      </c>
    </row>
    <row r="236" spans="1:1">
      <c r="A236" s="2" t="s">
        <v>825</v>
      </c>
    </row>
    <row r="237" spans="1:1">
      <c r="A237" s="2" t="s">
        <v>825</v>
      </c>
    </row>
    <row r="238" spans="1:1">
      <c r="A238" s="2" t="s">
        <v>825</v>
      </c>
    </row>
    <row r="239" spans="1:1">
      <c r="A239" s="2" t="s">
        <v>825</v>
      </c>
    </row>
    <row r="240" spans="1:1">
      <c r="A240" s="2" t="s">
        <v>825</v>
      </c>
    </row>
    <row r="241" spans="1:1">
      <c r="A241" s="2" t="s">
        <v>826</v>
      </c>
    </row>
    <row r="242" spans="1:1">
      <c r="A242" s="2" t="s">
        <v>826</v>
      </c>
    </row>
    <row r="243" spans="1:1">
      <c r="A243" s="2" t="s">
        <v>826</v>
      </c>
    </row>
    <row r="244" spans="1:1">
      <c r="A244" s="2" t="s">
        <v>826</v>
      </c>
    </row>
    <row r="245" spans="1:1">
      <c r="A245" s="2" t="s">
        <v>826</v>
      </c>
    </row>
    <row r="246" spans="1:1">
      <c r="A246" s="2" t="s">
        <v>826</v>
      </c>
    </row>
    <row r="247" spans="1:1">
      <c r="A247" s="2" t="s">
        <v>830</v>
      </c>
    </row>
    <row r="248" spans="1:1">
      <c r="A248" s="2" t="s">
        <v>959</v>
      </c>
    </row>
    <row r="249" spans="1:1">
      <c r="A249" s="2" t="s">
        <v>959</v>
      </c>
    </row>
    <row r="250" spans="1:1">
      <c r="A250" s="2" t="s">
        <v>960</v>
      </c>
    </row>
    <row r="251" spans="1:1">
      <c r="A251" s="2" t="s">
        <v>960</v>
      </c>
    </row>
    <row r="252" spans="1:1">
      <c r="A252" s="2" t="s">
        <v>961</v>
      </c>
    </row>
    <row r="253" spans="1:1">
      <c r="A253" s="2" t="s">
        <v>961</v>
      </c>
    </row>
    <row r="254" spans="1:1">
      <c r="A254" s="2" t="s">
        <v>834</v>
      </c>
    </row>
    <row r="255" spans="1:1">
      <c r="A255" s="2" t="s">
        <v>834</v>
      </c>
    </row>
    <row r="256" spans="1:1">
      <c r="A256" s="2" t="s">
        <v>962</v>
      </c>
    </row>
    <row r="257" spans="1:1">
      <c r="A257" s="2" t="s">
        <v>836</v>
      </c>
    </row>
    <row r="258" spans="1:1">
      <c r="A258" s="2" t="s">
        <v>836</v>
      </c>
    </row>
    <row r="259" spans="1:1">
      <c r="A259" s="2" t="s">
        <v>836</v>
      </c>
    </row>
    <row r="260" spans="1:1">
      <c r="A260" s="2" t="s">
        <v>581</v>
      </c>
    </row>
    <row r="261" spans="1:1">
      <c r="A261" s="2" t="s">
        <v>581</v>
      </c>
    </row>
    <row r="262" spans="1:1">
      <c r="A262" s="2" t="s">
        <v>963</v>
      </c>
    </row>
    <row r="263" spans="1:1">
      <c r="A263" s="2" t="s">
        <v>581</v>
      </c>
    </row>
    <row r="264" spans="1:1">
      <c r="A264" s="2" t="s">
        <v>581</v>
      </c>
    </row>
    <row r="265" spans="1:1">
      <c r="A265" s="2" t="s">
        <v>581</v>
      </c>
    </row>
    <row r="266" spans="1:1">
      <c r="A266" s="2" t="s">
        <v>581</v>
      </c>
    </row>
    <row r="267" spans="1:1">
      <c r="A267" s="2" t="s">
        <v>581</v>
      </c>
    </row>
    <row r="268" spans="1:1">
      <c r="A268" s="2" t="s">
        <v>839</v>
      </c>
    </row>
    <row r="269" spans="1:1">
      <c r="A269" s="2" t="s">
        <v>840</v>
      </c>
    </row>
    <row r="270" spans="1:1">
      <c r="A270" s="2" t="s">
        <v>840</v>
      </c>
    </row>
    <row r="271" spans="1:1">
      <c r="A271" s="2" t="s">
        <v>125</v>
      </c>
    </row>
    <row r="272" spans="1:1">
      <c r="A272" s="2" t="s">
        <v>125</v>
      </c>
    </row>
    <row r="273" spans="1:1">
      <c r="A273" s="2" t="s">
        <v>125</v>
      </c>
    </row>
    <row r="274" spans="1:1">
      <c r="A274" s="2" t="s">
        <v>125</v>
      </c>
    </row>
    <row r="275" spans="1:1">
      <c r="A275" s="2" t="s">
        <v>125</v>
      </c>
    </row>
    <row r="276" spans="1:1">
      <c r="A276" s="2" t="s">
        <v>125</v>
      </c>
    </row>
    <row r="277" spans="1:1">
      <c r="A277" s="2" t="s">
        <v>625</v>
      </c>
    </row>
    <row r="278" spans="1:1">
      <c r="A278" s="2" t="s">
        <v>625</v>
      </c>
    </row>
    <row r="279" spans="1:1">
      <c r="A279" s="2" t="s">
        <v>625</v>
      </c>
    </row>
    <row r="280" spans="1:1">
      <c r="A280" s="2" t="s">
        <v>843</v>
      </c>
    </row>
    <row r="281" spans="1:1">
      <c r="A281" s="2" t="s">
        <v>843</v>
      </c>
    </row>
    <row r="282" spans="1:1">
      <c r="A282" s="2" t="s">
        <v>122</v>
      </c>
    </row>
    <row r="283" spans="1:1">
      <c r="A283" s="2" t="s">
        <v>122</v>
      </c>
    </row>
    <row r="284" spans="1:1">
      <c r="A284" s="2" t="s">
        <v>122</v>
      </c>
    </row>
    <row r="285" spans="1:1">
      <c r="A285" s="2" t="s">
        <v>122</v>
      </c>
    </row>
    <row r="286" spans="1:1">
      <c r="A286" s="2" t="s">
        <v>849</v>
      </c>
    </row>
    <row r="287" spans="1:1">
      <c r="A287" s="2" t="s">
        <v>849</v>
      </c>
    </row>
    <row r="288" spans="1:1">
      <c r="A288" s="2" t="s">
        <v>849</v>
      </c>
    </row>
    <row r="289" spans="1:1">
      <c r="A289" s="2" t="s">
        <v>849</v>
      </c>
    </row>
    <row r="290" spans="1:1">
      <c r="A290" s="2" t="s">
        <v>849</v>
      </c>
    </row>
    <row r="291" spans="1:1">
      <c r="A291" s="2" t="s">
        <v>849</v>
      </c>
    </row>
    <row r="292" spans="1:1">
      <c r="A292" s="2" t="s">
        <v>852</v>
      </c>
    </row>
    <row r="293" spans="1:1">
      <c r="A293" s="2" t="s">
        <v>852</v>
      </c>
    </row>
    <row r="294" spans="1:1">
      <c r="A294" s="2" t="s">
        <v>852</v>
      </c>
    </row>
    <row r="295" spans="1:1">
      <c r="A295" s="2" t="s">
        <v>852</v>
      </c>
    </row>
    <row r="296" spans="1:1">
      <c r="A296" s="2" t="s">
        <v>852</v>
      </c>
    </row>
    <row r="297" spans="1:1">
      <c r="A297" s="2" t="s">
        <v>964</v>
      </c>
    </row>
    <row r="298" spans="1:1">
      <c r="A298" s="2" t="s">
        <v>965</v>
      </c>
    </row>
    <row r="299" spans="1:1">
      <c r="A299" s="2" t="s">
        <v>966</v>
      </c>
    </row>
    <row r="300" spans="1:1">
      <c r="A300" s="2" t="s">
        <v>967</v>
      </c>
    </row>
    <row r="301" spans="1:1">
      <c r="A301" s="2" t="s">
        <v>968</v>
      </c>
    </row>
    <row r="302" spans="1:1">
      <c r="A302" s="2" t="s">
        <v>969</v>
      </c>
    </row>
    <row r="303" spans="1:1">
      <c r="A303" s="2" t="s">
        <v>970</v>
      </c>
    </row>
    <row r="304" spans="1:1">
      <c r="A304" s="2" t="s">
        <v>971</v>
      </c>
    </row>
    <row r="305" spans="1:1">
      <c r="A305" s="2" t="s">
        <v>972</v>
      </c>
    </row>
    <row r="306" spans="1:1">
      <c r="A306" s="2" t="s">
        <v>973</v>
      </c>
    </row>
    <row r="307" spans="1:1">
      <c r="A307" s="2" t="s">
        <v>974</v>
      </c>
    </row>
    <row r="308" spans="1:1">
      <c r="A308" s="2" t="s">
        <v>975</v>
      </c>
    </row>
    <row r="309" spans="1:1">
      <c r="A309" s="2" t="s">
        <v>976</v>
      </c>
    </row>
    <row r="310" spans="1:1">
      <c r="A310" s="2" t="s">
        <v>977</v>
      </c>
    </row>
    <row r="311" spans="1:1">
      <c r="A311" s="2" t="s">
        <v>649</v>
      </c>
    </row>
    <row r="312" spans="1:1">
      <c r="A312" s="2" t="s">
        <v>649</v>
      </c>
    </row>
    <row r="313" spans="1:1">
      <c r="A313" s="2" t="s">
        <v>649</v>
      </c>
    </row>
    <row r="314" spans="1:1">
      <c r="A314" s="2" t="s">
        <v>65</v>
      </c>
    </row>
    <row r="315" spans="1:1">
      <c r="A315" s="2" t="s">
        <v>65</v>
      </c>
    </row>
    <row r="316" spans="1:1">
      <c r="A316" s="2" t="s">
        <v>65</v>
      </c>
    </row>
    <row r="317" spans="1:1">
      <c r="A317" s="2" t="s">
        <v>65</v>
      </c>
    </row>
    <row r="318" spans="1:1">
      <c r="A318" s="2" t="s">
        <v>65</v>
      </c>
    </row>
    <row r="319" spans="1:1">
      <c r="A319" s="2" t="s">
        <v>65</v>
      </c>
    </row>
    <row r="320" spans="1:1">
      <c r="A320" s="2" t="s">
        <v>870</v>
      </c>
    </row>
    <row r="321" spans="1:1">
      <c r="A321" s="2" t="s">
        <v>870</v>
      </c>
    </row>
    <row r="322" spans="1:1">
      <c r="A322" s="2" t="s">
        <v>870</v>
      </c>
    </row>
    <row r="323" spans="1:1">
      <c r="A323" s="2" t="s">
        <v>872</v>
      </c>
    </row>
    <row r="324" spans="1:1">
      <c r="A324" s="2" t="s">
        <v>872</v>
      </c>
    </row>
    <row r="325" spans="1:1">
      <c r="A325" s="2" t="s">
        <v>872</v>
      </c>
    </row>
    <row r="326" spans="1:1">
      <c r="A326" s="2" t="s">
        <v>874</v>
      </c>
    </row>
    <row r="327" spans="1:1">
      <c r="A327" s="2" t="s">
        <v>68</v>
      </c>
    </row>
    <row r="328" spans="1:1">
      <c r="A328" s="2" t="s">
        <v>68</v>
      </c>
    </row>
    <row r="329" spans="1:1">
      <c r="A329" s="2" t="s">
        <v>68</v>
      </c>
    </row>
    <row r="330" spans="1:1">
      <c r="A330" s="2" t="s">
        <v>68</v>
      </c>
    </row>
    <row r="331" spans="1:1">
      <c r="A331" s="2" t="s">
        <v>68</v>
      </c>
    </row>
    <row r="332" spans="1:1">
      <c r="A332" s="2" t="s">
        <v>68</v>
      </c>
    </row>
    <row r="333" spans="1:1">
      <c r="A333" s="2" t="s">
        <v>68</v>
      </c>
    </row>
    <row r="334" spans="1:1">
      <c r="A334" s="2" t="s">
        <v>68</v>
      </c>
    </row>
    <row r="335" spans="1:1">
      <c r="A335" s="2" t="s">
        <v>68</v>
      </c>
    </row>
    <row r="336" spans="1:1">
      <c r="A336" s="2" t="s">
        <v>68</v>
      </c>
    </row>
    <row r="337" spans="1:1">
      <c r="A337" s="2" t="s">
        <v>68</v>
      </c>
    </row>
    <row r="338" spans="1:1">
      <c r="A338" s="2" t="s">
        <v>473</v>
      </c>
    </row>
    <row r="339" spans="1:1">
      <c r="A339" s="2" t="s">
        <v>473</v>
      </c>
    </row>
    <row r="340" spans="1:1">
      <c r="A340" s="2" t="s">
        <v>473</v>
      </c>
    </row>
    <row r="341" spans="1:1">
      <c r="A341" s="2" t="s">
        <v>473</v>
      </c>
    </row>
    <row r="342" spans="1:1">
      <c r="A342" s="2" t="s">
        <v>473</v>
      </c>
    </row>
    <row r="343" spans="1:1">
      <c r="A343" s="2" t="s">
        <v>473</v>
      </c>
    </row>
    <row r="344" spans="1:1">
      <c r="A344" s="2" t="s">
        <v>473</v>
      </c>
    </row>
    <row r="345" spans="1:1">
      <c r="A345" s="2" t="s">
        <v>473</v>
      </c>
    </row>
    <row r="346" spans="1:1">
      <c r="A346" s="2" t="s">
        <v>473</v>
      </c>
    </row>
    <row r="347" spans="1:1">
      <c r="A347" s="2" t="s">
        <v>473</v>
      </c>
    </row>
    <row r="348" spans="1:1">
      <c r="A348" s="2" t="s">
        <v>473</v>
      </c>
    </row>
    <row r="349" spans="1:1">
      <c r="A349" s="2" t="s">
        <v>473</v>
      </c>
    </row>
    <row r="350" spans="1:1">
      <c r="A350" s="2" t="s">
        <v>473</v>
      </c>
    </row>
    <row r="351" spans="1:1">
      <c r="A351" s="2" t="s">
        <v>473</v>
      </c>
    </row>
    <row r="352" spans="1:1">
      <c r="A352" s="2" t="s">
        <v>473</v>
      </c>
    </row>
    <row r="353" spans="1:1">
      <c r="A353" s="2" t="s">
        <v>473</v>
      </c>
    </row>
    <row r="354" spans="1:1">
      <c r="A354" s="2" t="s">
        <v>473</v>
      </c>
    </row>
    <row r="355" spans="1:1">
      <c r="A355" s="2" t="s">
        <v>473</v>
      </c>
    </row>
    <row r="356" spans="1:1">
      <c r="A356" s="2" t="s">
        <v>978</v>
      </c>
    </row>
    <row r="357" spans="1:1">
      <c r="A357" s="2" t="s">
        <v>979</v>
      </c>
    </row>
    <row r="358" spans="1:1">
      <c r="A358" s="2" t="s">
        <v>980</v>
      </c>
    </row>
    <row r="359" spans="1:1">
      <c r="A359" s="2" t="s">
        <v>981</v>
      </c>
    </row>
    <row r="360" spans="1:1">
      <c r="A360" s="2" t="s">
        <v>982</v>
      </c>
    </row>
    <row r="361" spans="1:1">
      <c r="A361" s="2" t="s">
        <v>983</v>
      </c>
    </row>
    <row r="362" spans="1:1">
      <c r="A362" s="2" t="s">
        <v>984</v>
      </c>
    </row>
    <row r="363" spans="1:1">
      <c r="A363" s="2" t="s">
        <v>985</v>
      </c>
    </row>
    <row r="364" spans="1:1">
      <c r="A364" s="2" t="s">
        <v>985</v>
      </c>
    </row>
    <row r="365" spans="1:1">
      <c r="A365" s="2" t="s">
        <v>985</v>
      </c>
    </row>
    <row r="366" spans="1:1">
      <c r="A366" s="2" t="s">
        <v>986</v>
      </c>
    </row>
    <row r="367" spans="1:1">
      <c r="A367" s="2" t="s">
        <v>986</v>
      </c>
    </row>
    <row r="368" spans="1:1">
      <c r="A368" s="2" t="s">
        <v>986</v>
      </c>
    </row>
    <row r="369" spans="1:1">
      <c r="A369" s="2" t="s">
        <v>987</v>
      </c>
    </row>
    <row r="370" spans="1:1">
      <c r="A370" s="2" t="s">
        <v>988</v>
      </c>
    </row>
    <row r="371" spans="1:1">
      <c r="A371" s="2" t="s">
        <v>989</v>
      </c>
    </row>
    <row r="372" spans="1:1">
      <c r="A372" s="2" t="s">
        <v>990</v>
      </c>
    </row>
    <row r="373" spans="1:1">
      <c r="A373" s="2" t="s">
        <v>991</v>
      </c>
    </row>
    <row r="374" spans="1:1">
      <c r="A374" s="2" t="s">
        <v>992</v>
      </c>
    </row>
    <row r="375" spans="1:1">
      <c r="A375" s="2" t="s">
        <v>993</v>
      </c>
    </row>
    <row r="376" spans="1:1">
      <c r="A376" s="2" t="s">
        <v>993</v>
      </c>
    </row>
    <row r="377" spans="1:1">
      <c r="A377" s="2" t="s">
        <v>994</v>
      </c>
    </row>
    <row r="378" spans="1:1">
      <c r="A378" s="2" t="s">
        <v>995</v>
      </c>
    </row>
    <row r="379" spans="1:1">
      <c r="A379" s="2" t="s">
        <v>996</v>
      </c>
    </row>
    <row r="380" spans="1:1">
      <c r="A380" s="2" t="s">
        <v>997</v>
      </c>
    </row>
    <row r="381" spans="1:1">
      <c r="A381" s="2" t="s">
        <v>998</v>
      </c>
    </row>
    <row r="382" spans="1:1">
      <c r="A382" s="2" t="s">
        <v>998</v>
      </c>
    </row>
    <row r="383" spans="1:1">
      <c r="A383" s="2" t="s">
        <v>999</v>
      </c>
    </row>
    <row r="384" spans="1:1">
      <c r="A384" s="2" t="s">
        <v>1000</v>
      </c>
    </row>
    <row r="385" spans="1:1">
      <c r="A385" s="2" t="s">
        <v>1001</v>
      </c>
    </row>
    <row r="386" spans="1:1">
      <c r="A386" s="2" t="s">
        <v>1002</v>
      </c>
    </row>
    <row r="387" spans="1:1">
      <c r="A387" s="2" t="s">
        <v>1003</v>
      </c>
    </row>
    <row r="388" spans="1:1">
      <c r="A388" s="2" t="s">
        <v>1004</v>
      </c>
    </row>
    <row r="389" spans="1:1">
      <c r="A389" s="2" t="s">
        <v>1005</v>
      </c>
    </row>
    <row r="390" spans="1:1">
      <c r="A390" s="2" t="s">
        <v>1006</v>
      </c>
    </row>
    <row r="391" spans="1:1">
      <c r="A391" s="2" t="s">
        <v>1006</v>
      </c>
    </row>
    <row r="392" spans="1:1">
      <c r="A392" s="2" t="s">
        <v>1007</v>
      </c>
    </row>
    <row r="393" spans="1:1">
      <c r="A393" s="2" t="s">
        <v>1007</v>
      </c>
    </row>
    <row r="394" spans="1:1">
      <c r="A394" s="2" t="s">
        <v>1008</v>
      </c>
    </row>
    <row r="395" spans="1:1">
      <c r="A395" s="2" t="s">
        <v>1009</v>
      </c>
    </row>
    <row r="396" spans="1:1">
      <c r="A396" s="2" t="s">
        <v>1009</v>
      </c>
    </row>
    <row r="397" spans="1:1">
      <c r="A397" s="2" t="s">
        <v>1010</v>
      </c>
    </row>
    <row r="398" spans="1:1">
      <c r="A398" s="2" t="s">
        <v>1011</v>
      </c>
    </row>
    <row r="399" spans="1:1">
      <c r="A399" s="2" t="s">
        <v>1012</v>
      </c>
    </row>
    <row r="400" spans="1:1">
      <c r="A400" s="2" t="s">
        <v>1013</v>
      </c>
    </row>
    <row r="401" spans="1:1">
      <c r="A401" s="2" t="s">
        <v>1014</v>
      </c>
    </row>
    <row r="402" spans="1:1">
      <c r="A402" s="2" t="s">
        <v>1015</v>
      </c>
    </row>
    <row r="403" spans="1:1">
      <c r="A403" s="2" t="s">
        <v>1016</v>
      </c>
    </row>
    <row r="404" spans="1:1">
      <c r="A404" s="2" t="s">
        <v>1016</v>
      </c>
    </row>
    <row r="405" spans="1:1">
      <c r="A405" s="2" t="s">
        <v>1016</v>
      </c>
    </row>
    <row r="406" spans="1:1">
      <c r="A406" s="2" t="s">
        <v>917</v>
      </c>
    </row>
    <row r="407" spans="1:1">
      <c r="A407" s="2" t="s">
        <v>917</v>
      </c>
    </row>
    <row r="408" spans="1:1">
      <c r="A408" s="2" t="s">
        <v>917</v>
      </c>
    </row>
    <row r="409" spans="1:1">
      <c r="A409" s="2" t="s">
        <v>919</v>
      </c>
    </row>
    <row r="410" spans="1:1">
      <c r="A410" s="2" t="s">
        <v>919</v>
      </c>
    </row>
    <row r="411" spans="1:1">
      <c r="A411" s="2" t="s">
        <v>919</v>
      </c>
    </row>
    <row r="412" spans="1:1">
      <c r="A412" s="2" t="s">
        <v>919</v>
      </c>
    </row>
    <row r="413" spans="1:1">
      <c r="A413" s="2" t="s">
        <v>919</v>
      </c>
    </row>
    <row r="414" spans="1:1">
      <c r="A414" s="2" t="s">
        <v>919</v>
      </c>
    </row>
    <row r="415" spans="1:1">
      <c r="A415" s="2" t="s">
        <v>921</v>
      </c>
    </row>
    <row r="416" spans="1:1">
      <c r="A416" s="2" t="s">
        <v>921</v>
      </c>
    </row>
    <row r="417" spans="1:1">
      <c r="A417" s="2" t="s">
        <v>921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2024-01-16T05:43:33Z</cp:lastPrinted>
  <dcterms:created xsi:type="dcterms:W3CDTF">2009-06-02T18:56:54Z</dcterms:created>
  <dcterms:modified xsi:type="dcterms:W3CDTF">2024-01-16T08:27:32Z</dcterms:modified>
</cp:coreProperties>
</file>