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088450F2-BA73-4C44-B592-FA4EE087F25B}"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100%"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Invoice!$A$1:$K$84</definedName>
    <definedName name="_xlnm.Print_Area" localSheetId="2">'Shipping Invoice 100%'!$A$1:$L$78</definedName>
    <definedName name="_xlnm.Print_Area" localSheetId="3">'Tax Invoice'!$A$1:$H$1013</definedName>
    <definedName name="_xlnm.Print_Titles" localSheetId="0">Invoice!$2:$21</definedName>
    <definedName name="_xlnm.Print_Titles" localSheetId="2">'Shipping Invoice 100%'!$1:$21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7" i="7" l="1"/>
  <c r="J76" i="2"/>
  <c r="J74" i="2"/>
  <c r="K76" i="7" l="1"/>
  <c r="K75" i="7"/>
  <c r="K14" i="7"/>
  <c r="K17" i="7"/>
  <c r="K10" i="7"/>
  <c r="B73" i="7"/>
  <c r="I68" i="7"/>
  <c r="B63" i="7"/>
  <c r="B59" i="7"/>
  <c r="I52" i="7"/>
  <c r="B48" i="7"/>
  <c r="B43" i="7"/>
  <c r="B32" i="7"/>
  <c r="B31" i="7"/>
  <c r="I28" i="7"/>
  <c r="B24" i="7"/>
  <c r="N1" i="7"/>
  <c r="I64" i="7" s="1"/>
  <c r="N1" i="6"/>
  <c r="E27" i="6" s="1"/>
  <c r="F1002" i="6"/>
  <c r="F1001" i="6"/>
  <c r="D68" i="6"/>
  <c r="D67" i="6"/>
  <c r="B72" i="7" s="1"/>
  <c r="D66" i="6"/>
  <c r="B71" i="7" s="1"/>
  <c r="D65" i="6"/>
  <c r="B70" i="7" s="1"/>
  <c r="D64" i="6"/>
  <c r="B69" i="7" s="1"/>
  <c r="D63" i="6"/>
  <c r="B68" i="7" s="1"/>
  <c r="D62" i="6"/>
  <c r="B67" i="7" s="1"/>
  <c r="D61" i="6"/>
  <c r="B66" i="7" s="1"/>
  <c r="D60" i="6"/>
  <c r="B65" i="7" s="1"/>
  <c r="D59" i="6"/>
  <c r="B64" i="7" s="1"/>
  <c r="D58" i="6"/>
  <c r="D57" i="6"/>
  <c r="B62" i="7" s="1"/>
  <c r="D56" i="6"/>
  <c r="B61" i="7" s="1"/>
  <c r="D55" i="6"/>
  <c r="B60" i="7" s="1"/>
  <c r="D54" i="6"/>
  <c r="D53" i="6"/>
  <c r="B58" i="7" s="1"/>
  <c r="D52" i="6"/>
  <c r="B57" i="7" s="1"/>
  <c r="D51" i="6"/>
  <c r="B56" i="7" s="1"/>
  <c r="D50" i="6"/>
  <c r="B55" i="7" s="1"/>
  <c r="D49" i="6"/>
  <c r="B54" i="7" s="1"/>
  <c r="D48" i="6"/>
  <c r="B53" i="7" s="1"/>
  <c r="D47" i="6"/>
  <c r="B52" i="7" s="1"/>
  <c r="D46" i="6"/>
  <c r="B51" i="7" s="1"/>
  <c r="D45" i="6"/>
  <c r="B50" i="7" s="1"/>
  <c r="D44" i="6"/>
  <c r="B49" i="7" s="1"/>
  <c r="D43" i="6"/>
  <c r="D42" i="6"/>
  <c r="B47" i="7" s="1"/>
  <c r="D41" i="6"/>
  <c r="B46" i="7" s="1"/>
  <c r="D40" i="6"/>
  <c r="B45" i="7" s="1"/>
  <c r="D39" i="6"/>
  <c r="B44" i="7" s="1"/>
  <c r="D38" i="6"/>
  <c r="D37" i="6"/>
  <c r="B42" i="7" s="1"/>
  <c r="D36" i="6"/>
  <c r="B41" i="7" s="1"/>
  <c r="D35" i="6"/>
  <c r="B40" i="7" s="1"/>
  <c r="D34" i="6"/>
  <c r="B39" i="7" s="1"/>
  <c r="D33" i="6"/>
  <c r="B38" i="7" s="1"/>
  <c r="D32" i="6"/>
  <c r="B37" i="7" s="1"/>
  <c r="D31" i="6"/>
  <c r="B36" i="7" s="1"/>
  <c r="D30" i="6"/>
  <c r="B35" i="7" s="1"/>
  <c r="D29" i="6"/>
  <c r="B34" i="7" s="1"/>
  <c r="D28" i="6"/>
  <c r="B33" i="7" s="1"/>
  <c r="D27" i="6"/>
  <c r="D26" i="6"/>
  <c r="D25" i="6"/>
  <c r="B30" i="7" s="1"/>
  <c r="D24" i="6"/>
  <c r="B29" i="7" s="1"/>
  <c r="D23" i="6"/>
  <c r="B28" i="7" s="1"/>
  <c r="D22" i="6"/>
  <c r="B27" i="7" s="1"/>
  <c r="D21" i="6"/>
  <c r="B26" i="7" s="1"/>
  <c r="D20" i="6"/>
  <c r="B25" i="7" s="1"/>
  <c r="D19" i="6"/>
  <c r="D18" i="6"/>
  <c r="B23" i="7" s="1"/>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73" i="2" s="1"/>
  <c r="J22" i="2"/>
  <c r="A1007" i="6"/>
  <c r="A1006" i="6"/>
  <c r="A1005" i="6"/>
  <c r="F1004" i="6"/>
  <c r="A1004" i="6"/>
  <c r="A1003" i="6"/>
  <c r="I39" i="7" l="1"/>
  <c r="K39" i="7" s="1"/>
  <c r="I27" i="7"/>
  <c r="I61" i="7"/>
  <c r="K61" i="7" s="1"/>
  <c r="I40" i="7"/>
  <c r="I62" i="7"/>
  <c r="K62" i="7" s="1"/>
  <c r="I26" i="7"/>
  <c r="I34" i="7"/>
  <c r="K34" i="7" s="1"/>
  <c r="I47" i="7"/>
  <c r="I67" i="7"/>
  <c r="K67" i="7" s="1"/>
  <c r="I41" i="7"/>
  <c r="I53" i="7"/>
  <c r="K53" i="7" s="1"/>
  <c r="I42" i="7"/>
  <c r="I54" i="7"/>
  <c r="I65" i="7"/>
  <c r="K65" i="7" s="1"/>
  <c r="I25" i="7"/>
  <c r="K25" i="7" s="1"/>
  <c r="I33" i="7"/>
  <c r="K33" i="7" s="1"/>
  <c r="I55" i="7"/>
  <c r="K55" i="7" s="1"/>
  <c r="I66" i="7"/>
  <c r="K66" i="7"/>
  <c r="K68" i="7"/>
  <c r="K27" i="7"/>
  <c r="K28" i="7"/>
  <c r="I48" i="7"/>
  <c r="K48" i="7" s="1"/>
  <c r="I29" i="7"/>
  <c r="K29" i="7" s="1"/>
  <c r="I43" i="7"/>
  <c r="K43" i="7" s="1"/>
  <c r="I56" i="7"/>
  <c r="K56" i="7" s="1"/>
  <c r="I69" i="7"/>
  <c r="K69" i="7" s="1"/>
  <c r="K54" i="7"/>
  <c r="I30" i="7"/>
  <c r="K30" i="7" s="1"/>
  <c r="I57" i="7"/>
  <c r="K57" i="7" s="1"/>
  <c r="I70" i="7"/>
  <c r="K70" i="7" s="1"/>
  <c r="I44" i="7"/>
  <c r="K44" i="7" s="1"/>
  <c r="I72" i="7"/>
  <c r="K72" i="7" s="1"/>
  <c r="I31" i="7"/>
  <c r="K31" i="7" s="1"/>
  <c r="I71" i="7"/>
  <c r="K71" i="7" s="1"/>
  <c r="K41" i="7"/>
  <c r="I32" i="7"/>
  <c r="K32" i="7" s="1"/>
  <c r="I73" i="7"/>
  <c r="K73" i="7" s="1"/>
  <c r="K52" i="7"/>
  <c r="I58" i="7"/>
  <c r="K58" i="7" s="1"/>
  <c r="K40" i="7"/>
  <c r="I59" i="7"/>
  <c r="K59" i="7" s="1"/>
  <c r="I45" i="7"/>
  <c r="K26" i="7"/>
  <c r="K42" i="7"/>
  <c r="I46" i="7"/>
  <c r="K46" i="7" s="1"/>
  <c r="I60" i="7"/>
  <c r="K60" i="7" s="1"/>
  <c r="K45" i="7"/>
  <c r="I35" i="7"/>
  <c r="K35" i="7" s="1"/>
  <c r="I63" i="7"/>
  <c r="K63" i="7" s="1"/>
  <c r="I23" i="7"/>
  <c r="K23" i="7" s="1"/>
  <c r="I36" i="7"/>
  <c r="K36" i="7" s="1"/>
  <c r="I49" i="7"/>
  <c r="K49" i="7" s="1"/>
  <c r="K47" i="7"/>
  <c r="I24" i="7"/>
  <c r="K24" i="7" s="1"/>
  <c r="I37" i="7"/>
  <c r="K37" i="7" s="1"/>
  <c r="I50" i="7"/>
  <c r="K50" i="7" s="1"/>
  <c r="K64" i="7"/>
  <c r="I38" i="7"/>
  <c r="K38" i="7" s="1"/>
  <c r="I51" i="7"/>
  <c r="K51" i="7" s="1"/>
  <c r="E26" i="6"/>
  <c r="E58" i="6"/>
  <c r="E43" i="6"/>
  <c r="E59" i="6"/>
  <c r="E28" i="6"/>
  <c r="E44" i="6"/>
  <c r="E60" i="6"/>
  <c r="E29" i="6"/>
  <c r="E45" i="6"/>
  <c r="E61" i="6"/>
  <c r="E30" i="6"/>
  <c r="E46" i="6"/>
  <c r="E31" i="6"/>
  <c r="E63" i="6"/>
  <c r="E32" i="6"/>
  <c r="E48" i="6"/>
  <c r="E64" i="6"/>
  <c r="E62" i="6"/>
  <c r="E47" i="6"/>
  <c r="E33" i="6"/>
  <c r="E49" i="6"/>
  <c r="E65" i="6"/>
  <c r="E66" i="6"/>
  <c r="E18" i="6"/>
  <c r="E34" i="6"/>
  <c r="E50" i="6"/>
  <c r="E19" i="6"/>
  <c r="E35" i="6"/>
  <c r="E51" i="6"/>
  <c r="E67" i="6"/>
  <c r="E20" i="6"/>
  <c r="E36" i="6"/>
  <c r="E52" i="6"/>
  <c r="E68" i="6"/>
  <c r="E21" i="6"/>
  <c r="E37" i="6"/>
  <c r="E53" i="6"/>
  <c r="E22" i="6"/>
  <c r="E38" i="6"/>
  <c r="E54" i="6"/>
  <c r="E23" i="6"/>
  <c r="E56" i="6"/>
  <c r="E39" i="6"/>
  <c r="E55" i="6"/>
  <c r="E24" i="6"/>
  <c r="E40" i="6"/>
  <c r="E25" i="6"/>
  <c r="E41" i="6"/>
  <c r="E57" i="6"/>
  <c r="E42" i="6"/>
  <c r="B74" i="7"/>
  <c r="M11" i="6"/>
  <c r="I80" i="2" s="1"/>
  <c r="K74" i="7"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79" i="2" s="1"/>
  <c r="I83" i="2" l="1"/>
  <c r="I81" i="2" s="1"/>
  <c r="I84" i="2"/>
  <c r="I82"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<sst xmlns="http://schemas.openxmlformats.org/spreadsheetml/2006/main" count="2528" uniqueCount="787">
  <si>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</si>
  <si>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</si>
  <si>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</si>
  <si>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</si>
  <si>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</si>
  <si>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</si>
  <si>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</si>
  <si>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</si>
  <si>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</si>
  <si>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</si>
  <si>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</si>
  <si>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</si>
  <si>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</si>
  <si>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</si>
  <si>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</si>
  <si>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</si>
  <si>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</si>
  <si>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</si>
  <si>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</si>
  <si>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</si>
  <si>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</si>
  <si>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</si>
  <si>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</si>
  <si>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</si>
  <si>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</si>
  <si>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</si>
  <si>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</si>
  <si>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</si>
  <si>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</si>
  <si>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</si>
  <si>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</si>
  <si>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</si>
  <si>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</si>
  <si>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</si>
  <si>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</si>
  <si>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</si>
  <si>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</si>
  <si>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</si>
  <si>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</si>
  <si>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</si>
  <si>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</si>
  <si>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</si>
  <si>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</si>
  <si>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</si>
  <si>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</si>
  <si>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</si>
  <si>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</si>
  <si>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</si>
  <si>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</si>
  <si>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</si>
  <si>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</si>
  <si>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</si>
  <si>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</si>
  <si>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</si>
  <si>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</si>
  <si>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</si>
  <si>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</si>
  <si>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</si>
  <si>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</si>
  <si>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</si>
  <si>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</si>
  <si>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</si>
  <si>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</si>
  <si>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</si>
  <si>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</si>
  <si>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</si>
  <si>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</si>
  <si>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</si>
  <si>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</si>
  <si>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</si>
  <si>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</si>
  <si>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</si>
  <si>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</si>
  <si>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</si>
  <si>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</si>
  <si>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</si>
  <si>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</si>
  <si>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</si>
  <si>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</si>
  <si>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</si>
  <si>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</si>
  <si>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</si>
  <si>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</si>
  <si>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</si>
  <si>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</si>
  <si>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</si>
  <si>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</si>
  <si>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</si>
  <si>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</si>
  <si>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</si>
  <si>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</si>
  <si>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</si>
  <si>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</si>
  <si>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</si>
  <si>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</si>
  <si>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</si>
  <si>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</si>
  <si>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</si>
  <si>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</si>
  <si>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</si>
  <si>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</si>
  <si>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</si>
  <si>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</si>
  <si>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</si>
  <si>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</si>
  <si>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</si>
  <si>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</si>
  <si>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</si>
  <si>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</si>
  <si>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</si>
  <si>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</si>
  <si>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</si>
  <si>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</si>
  <si>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</si>
  <si>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</si>
  <si>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</si>
  <si>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</si>
  <si>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</si>
  <si>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</si>
  <si>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</si>
  <si>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</si>
  <si>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</si>
  <si>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</si>
  <si>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</si>
  <si>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</si>
  <si>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</si>
  <si>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</si>
  <si>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</si>
  <si>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</si>
  <si>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</si>
  <si>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</si>
  <si>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</si>
  <si>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</si>
  <si>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</si>
  <si>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</si>
  <si>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</si>
  <si>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</si>
  <si>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</si>
  <si>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</si>
  <si>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</si>
  <si>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</si>
  <si>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</si>
  <si>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</si>
  <si>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</si>
  <si>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</si>
  <si>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</si>
  <si>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</si>
  <si>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</si>
  <si>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</si>
  <si>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</si>
  <si>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</si>
  <si>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</si>
  <si>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</si>
  <si>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</si>
  <si>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</si>
  <si>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</si>
  <si>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</si>
  <si>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</si>
  <si>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</si>
  <si>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</si>
  <si>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</si>
  <si>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</si>
  <si>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</si>
  <si>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</si>
  <si>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</si>
  <si>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</si>
  <si>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</si>
  <si>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</si>
  <si>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</si>
  <si>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</si>
  <si>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</si>
  <si>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</si>
  <si>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</si>
  <si>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</si>
  <si>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</si>
  <si>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</si>
  <si>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</si>
  <si>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</si>
  <si>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</si>
  <si>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</si>
  <si>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</si>
  <si>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</si>
  <si>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</si>
  <si>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</si>
  <si>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</si>
  <si>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</si>
  <si>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</si>
  <si>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</si>
  <si>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</si>
  <si>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</si>
  <si>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</si>
  <si>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</si>
  <si>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</si>
  <si>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</si>
  <si>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</si>
  <si>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</si>
  <si>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</si>
  <si>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</si>
  <si>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</si>
  <si>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</si>
  <si>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</si>
  <si>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</si>
  <si>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</si>
  <si>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</si>
  <si>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</si>
  <si>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</si>
  <si>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</si>
  <si>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</si>
  <si>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</si>
  <si>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</si>
  <si>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</si>
  <si>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</si>
  <si>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</si>
  <si>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</si>
  <si>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</si>
  <si>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</si>
  <si>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</si>
  <si>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</si>
  <si>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</si>
  <si>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</si>
  <si>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</si>
  <si>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</si>
  <si>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</si>
  <si>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</si>
  <si>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</si>
  <si>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</si>
  <si>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</si>
  <si>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</si>
  <si>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</si>
  <si>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</si>
  <si>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</si>
  <si>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</si>
  <si>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</si>
  <si>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</si>
  <si>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</si>
  <si>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</si>
  <si>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</si>
  <si>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</si>
  <si>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</si>
  <si>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</si>
  <si>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</si>
  <si>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</si>
  <si>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</si>
  <si>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</si>
  <si>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</si>
  <si>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</si>
  <si>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</si>
  <si>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</si>
  <si>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</si>
  <si>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</si>
  <si>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</si>
  <si>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</si>
  <si>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</si>
  <si>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</si>
  <si>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</si>
  <si>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</si>
  <si>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</si>
  <si>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</si>
  <si>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</si>
  <si>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</si>
  <si>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</si>
  <si>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</si>
  <si>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</si>
  <si>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</si>
  <si>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</si>
  <si>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</si>
  <si>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</si>
  <si>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</si>
  <si>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</si>
  <si>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</si>
  <si>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</si>
  <si>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</si>
  <si>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</si>
  <si>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</si>
  <si>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</si>
  <si>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</si>
  <si>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</si>
  <si>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</si>
  <si>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</si>
  <si>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</si>
  <si>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</si>
  <si>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</si>
  <si>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</si>
  <si>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</si>
  <si>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</si>
  <si>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</si>
  <si>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</si>
  <si>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</si>
  <si>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</si>
  <si>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</si>
  <si>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</si>
  <si>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</si>
  <si>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</si>
  <si>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</si>
  <si>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</si>
  <si>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</si>
  <si>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</si>
  <si>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</si>
  <si>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</si>
  <si>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</si>
  <si>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</si>
  <si>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</si>
  <si>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</si>
  <si>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</si>
  <si>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</si>
  <si>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</si>
  <si>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</si>
  <si>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</si>
  <si>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</si>
  <si>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</si>
  <si>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</si>
  <si>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</si>
  <si>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</si>
  <si>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</si>
  <si>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</si>
  <si>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</si>
  <si>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</si>
  <si>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</si>
  <si>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</si>
  <si>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</si>
  <si>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</si>
  <si>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</si>
  <si>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</si>
  <si>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</si>
  <si>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</si>
  <si>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</si>
  <si>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</si>
  <si>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</si>
  <si>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</si>
  <si>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</si>
  <si>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</si>
  <si>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</si>
  <si>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</si>
  <si>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</si>
  <si>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</si>
  <si>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</si>
  <si>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</si>
  <si>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</si>
  <si>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</si>
  <si>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</si>
  <si>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</si>
  <si>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</si>
  <si>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</si>
  <si>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</si>
  <si>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</si>
  <si>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</si>
  <si>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</si>
  <si>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</si>
  <si>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</si>
  <si>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</si>
  <si>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</si>
  <si>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</si>
  <si>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</si>
  <si>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</si>
  <si>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</si>
  <si>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</si>
  <si>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</si>
  <si>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</si>
  <si>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</si>
  <si>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</si>
  <si>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</si>
  <si>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</si>
  <si>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</si>
  <si>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</si>
  <si>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</si>
  <si>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</si>
  <si>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</si>
  <si>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</si>
  <si>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</si>
  <si>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</si>
  <si>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</si>
  <si>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</si>
  <si>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</si>
  <si>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</si>
  <si>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</si>
  <si>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</si>
  <si>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</si>
  <si>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</si>
  <si>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</si>
  <si>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</si>
  <si>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</si>
  <si>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</si>
  <si>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</si>
  <si>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</si>
  <si>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</si>
  <si>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</si>
  <si>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</si>
  <si>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</si>
  <si>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</si>
  <si>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</si>
  <si>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</si>
  <si>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</si>
  <si>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</si>
  <si>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</si>
  <si>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</si>
  <si>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</si>
  <si>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</si>
  <si>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</si>
  <si>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</si>
  <si>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</si>
  <si>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</si>
  <si>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</si>
  <si>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</si>
  <si>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</si>
  <si>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</si>
  <si>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</si>
  <si>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</si>
  <si>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</si>
  <si>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</si>
  <si>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</si>
  <si>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</si>
  <si>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</si>
  <si>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</si>
  <si>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</si>
  <si>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</si>
  <si>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</si>
  <si>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</si>
  <si>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</si>
  <si>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</si>
  <si>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</si>
  <si>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</si>
  <si>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</si>
  <si>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</si>
  <si>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</si>
  <si>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</si>
  <si>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</si>
  <si>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</si>
  <si>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</si>
  <si>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</si>
  <si>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</si>
  <si>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</si>
  <si>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</si>
  <si>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</si>
  <si>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</si>
  <si>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</si>
  <si>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</si>
  <si>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</si>
  <si>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</si>
  <si>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</si>
  <si>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</si>
  <si>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</si>
  <si>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</si>
  <si>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</si>
  <si>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</si>
  <si>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</si>
  <si>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</si>
  <si>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</si>
  <si>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</si>
  <si>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</si>
  <si>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</si>
  <si>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</si>
  <si>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</si>
  <si>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</si>
  <si>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</si>
  <si>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</si>
  <si>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</si>
  <si>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</si>
  <si>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</si>
  <si>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</si>
  <si>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</si>
  <si>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</si>
  <si>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</si>
  <si>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</si>
  <si>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</si>
  <si>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</si>
  <si>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</si>
  <si>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</si>
  <si>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</si>
  <si>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</si>
  <si>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</si>
  <si>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</si>
  <si>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</si>
  <si>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</si>
  <si>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</si>
  <si>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</si>
  <si>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</si>
  <si>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</si>
  <si>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</si>
  <si>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</si>
  <si>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</si>
  <si>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</si>
  <si>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</si>
  <si>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</si>
  <si>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</si>
  <si>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</si>
  <si>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</si>
  <si>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</si>
  <si>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</si>
  <si>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</si>
  <si>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</si>
  <si>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</si>
  <si>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</si>
  <si>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</si>
  <si>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</si>
  <si>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</si>
  <si>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</si>
  <si>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</si>
  <si>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</si>
  <si>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</si>
  <si>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</si>
  <si>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</si>
  <si>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</si>
  <si>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</si>
  <si>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</si>
  <si>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</si>
  <si>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</si>
  <si>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</si>
  <si>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</si>
  <si>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</si>
  <si>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</si>
  <si>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</si>
  <si>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</si>
  <si>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</si>
  <si>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</si>
  <si>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</si>
  <si>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</si>
  <si>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</si>
  <si>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</si>
  <si>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</si>
  <si>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</si>
  <si>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</si>
  <si>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</si>
  <si>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</si>
  <si>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</si>
  <si>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</si>
  <si>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</si>
  <si>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</si>
  <si>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</si>
  <si>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</si>
  <si>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</si>
  <si>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</si>
  <si>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</si>
  <si>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</si>
  <si>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</si>
  <si>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</si>
  <si>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</si>
  <si>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</si>
  <si>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</si>
  <si>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</si>
  <si>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</si>
  <si>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</si>
  <si>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</si>
  <si>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</si>
  <si>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</si>
  <si>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</si>
  <si>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</si>
  <si>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</si>
  <si>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</si>
  <si>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</si>
  <si>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</si>
  <si>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</si>
  <si>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</si>
  <si>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</si>
  <si>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</si>
  <si>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</si>
  <si>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</si>
  <si>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</si>
  <si>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</si>
  <si>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</si>
  <si>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</si>
  <si>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</si>
  <si>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</si>
  <si>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</si>
  <si>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</si>
  <si>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</si>
  <si>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</si>
  <si>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</si>
  <si>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</si>
  <si>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</si>
  <si>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</si>
  <si>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</si>
  <si>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</si>
  <si>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</si>
  <si>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</si>
  <si>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</si>
  <si>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</si>
  <si>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</si>
  <si>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</si>
  <si>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</si>
  <si>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</si>
  <si>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</si>
  <si>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</si>
  <si>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</si>
  <si>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</si>
  <si>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</si>
  <si>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</si>
  <si>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</si>
  <si>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</si>
  <si>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</si>
  <si>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</si>
  <si>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</si>
  <si>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</si>
  <si>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</si>
  <si>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</si>
  <si>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</si>
  <si>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</si>
  <si>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</si>
  <si>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</si>
  <si>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</si>
  <si>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</si>
  <si>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</si>
  <si>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</si>
  <si>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</si>
  <si>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</si>
  <si>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</si>
  <si>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</si>
  <si>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</si>
  <si>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</si>
  <si>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</si>
  <si>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</si>
  <si>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</si>
  <si>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</si>
  <si>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</si>
  <si>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</si>
  <si>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</si>
  <si>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</si>
  <si>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</si>
  <si>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</si>
  <si>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</si>
  <si>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</si>
  <si>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</si>
  <si>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</si>
  <si>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</si>
  <si>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</si>
  <si>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</si>
  <si>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</si>
  <si>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</si>
  <si>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</si>
  <si>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</si>
  <si>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</si>
  <si>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</si>
  <si>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</si>
  <si>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</si>
  <si>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</si>
  <si>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</si>
  <si>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</si>
  <si>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</si>
  <si>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</si>
  <si>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</si>
  <si>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</si>
  <si>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</si>
  <si>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</si>
  <si>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</si>
  <si>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</si>
  <si>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</si>
  <si>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</si>
  <si>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</si>
  <si>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</si>
  <si>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</si>
  <si>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</si>
  <si>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</si>
  <si>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</si>
  <si>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</si>
  <si>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</si>
  <si>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</si>
  <si>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</si>
  <si>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</si>
  <si>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</si>
  <si>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</si>
  <si>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</si>
  <si>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</si>
  <si>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</si>
  <si>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</si>
  <si>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</si>
  <si>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</si>
  <si>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</si>
  <si>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</si>
  <si>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</si>
  <si>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</si>
  <si>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</si>
  <si>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</si>
  <si>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</si>
  <si>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</si>
  <si>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</si>
  <si>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</si>
  <si>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</si>
  <si>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</si>
  <si>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</si>
  <si>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</si>
  <si>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</si>
  <si>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</si>
  <si>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</si>
  <si>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</si>
  <si>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</si>
  <si>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</si>
  <si>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</si>
  <si>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</si>
  <si>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</si>
  <si>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</si>
  <si>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</si>
  <si>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</si>
  <si>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</si>
  <si>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</si>
  <si>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</si>
  <si>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</si>
  <si>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</si>
  <si>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</si>
  <si>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</si>
  <si>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</si>
  <si>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</si>
  <si>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</si>
  <si>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</si>
  <si>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</si>
  <si>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</si>
  <si>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</si>
  <si>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</si>
  <si>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</si>
  <si>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</si>
  <si>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</si>
  <si>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</si>
  <si>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The shoe boy</t>
  </si>
  <si>
    <t>Colin BATE</t>
  </si>
  <si>
    <t>41 Fore Street</t>
  </si>
  <si>
    <t>PL31 1DS Bodmin</t>
  </si>
  <si>
    <t>United Kingdom</t>
  </si>
  <si>
    <t>Tel: +44 7599482202</t>
  </si>
  <si>
    <t>Email: laibate@yahoo.co.uk</t>
  </si>
  <si>
    <t>18YP14XC</t>
  </si>
  <si>
    <t>AGSEL22</t>
  </si>
  <si>
    <t>925 silver seamless ring, 22g (0.6mm) - outer diameter</t>
  </si>
  <si>
    <t>AGSPV18</t>
  </si>
  <si>
    <t>925 silver seamless ring for septum piercings,18g (1.0mm) with small beads on the lower part</t>
  </si>
  <si>
    <t>BRNSZM2</t>
  </si>
  <si>
    <t>Display with 120 pcs. of silver nose studs, 22g (0.6mm) with 1.5mm prong set CZ stones in assorted colors `</t>
  </si>
  <si>
    <t>BRNYMM10</t>
  </si>
  <si>
    <t>BRSEG1</t>
  </si>
  <si>
    <t>CBEB</t>
  </si>
  <si>
    <t>Surgical steel circular barbell, 16g (1.2mm) with two 3mm balls</t>
  </si>
  <si>
    <t>DHFM24</t>
  </si>
  <si>
    <t>DNSM228</t>
  </si>
  <si>
    <t>Box with 24 pcs. of sterling silver spiral nose rings, 22g (0.6mm) - outer diameter 8mm to 10mm</t>
  </si>
  <si>
    <t>GPSEGH18</t>
  </si>
  <si>
    <t>18k gold plated 925 sterling silver hinged segment ring, 1mm (18g) (Size is inner diameter)</t>
  </si>
  <si>
    <t>NHAM</t>
  </si>
  <si>
    <t>925 silver seamless nose ring, 0.8mm (20g) with three 1.5mm prong set color crystals</t>
  </si>
  <si>
    <t>NS02</t>
  </si>
  <si>
    <t>NYFLBXS</t>
  </si>
  <si>
    <t>NYMA</t>
  </si>
  <si>
    <t>High polished surgical steel hinged segment ring, 16g (1.2mm)</t>
  </si>
  <si>
    <t>SGSH20</t>
  </si>
  <si>
    <t>316L steel hinged segment ring, 1.2mm (16g) with twisted wire design and inner diameter from 8mm to 12mm</t>
  </si>
  <si>
    <t>Crystal Color: Capri Blue</t>
  </si>
  <si>
    <t>UBCEC4S</t>
  </si>
  <si>
    <t>Titanium G23 ball closure ring, 16g (1.2mm) with 4mm closure ball with a bezel set crystal</t>
  </si>
  <si>
    <t>Size: 16mm</t>
  </si>
  <si>
    <t>YXBUTM36</t>
  </si>
  <si>
    <t>Packing Option: Vacuum Sealed Packing to prevent tarnishing</t>
  </si>
  <si>
    <t>YXFL2M</t>
  </si>
  <si>
    <t>ZSGSH12</t>
  </si>
  <si>
    <t>EO gas sterilized 316L steel hinged segment ring, 1.2mm (16g) with plain ring and twisted wire ring design</t>
  </si>
  <si>
    <t>AGSEL22A</t>
  </si>
  <si>
    <t>AGSEL22B</t>
  </si>
  <si>
    <t>AGSEL22C</t>
  </si>
  <si>
    <t>AGSPV18B</t>
  </si>
  <si>
    <t>GPSEGH18B</t>
  </si>
  <si>
    <t>GPSEGH18C</t>
  </si>
  <si>
    <t>GPSEGH18F</t>
  </si>
  <si>
    <t>NHAM10</t>
  </si>
  <si>
    <t>SGSH20C</t>
  </si>
  <si>
    <t>VSEGH16B</t>
  </si>
  <si>
    <t>VSEGH16C</t>
  </si>
  <si>
    <t>VSEGH16F</t>
  </si>
  <si>
    <t>VSEGH16H</t>
  </si>
  <si>
    <t>VSEGH18C</t>
  </si>
  <si>
    <t>VSEGH18F</t>
  </si>
  <si>
    <t>VSEGH18H</t>
  </si>
  <si>
    <t>YXBUTM36V</t>
  </si>
  <si>
    <t>Three Hundred Twenty and 76 cents GBP</t>
  </si>
  <si>
    <t>Display box with 52 pcs. of 925 silver ''bend it yourself'' nose studs, 22g (0.6mm) with real 18k gold plating and 2mm round prong set crystal tops in assorted colors (in standard packing or in vacuum sealed packing to prevent tarnishing)</t>
  </si>
  <si>
    <t>925 sterling silver ''Bend it yourself'' nose studs, 0.6mm (22g) with 2mm and 2.5mm round crystal tops in assorted colors / 120 pcs per display (in standard packing or in vacuum sealed packing to prevent tarnishing)</t>
  </si>
  <si>
    <t>Board with 30 pcs of surgical steel nose segment rings, 16g (1.2mm) with an diameter of 5/16'' and 3/8'' (8mm to 10mm)</t>
  </si>
  <si>
    <t>Display box of 24 pieces of 925 silver seamless nose hoop, 22g (0.6mm) with assorted color crystal flowers in the middle and an outer diameter of 3/8'' (10mm)</t>
  </si>
  <si>
    <t>Sterling Silver endless nose hoop, 22g (0.6mm) with an outer diameter of 3/8'' (10mm) - 1 piece</t>
  </si>
  <si>
    <t>Display box with 52 pcs. of 925 sterling silver ''bend it yourself'' nose studs, 22g (0.6mm) with 1mm crystal flower design tops in assorted colors (in standard packing or in vacuum sealed packing to prevent tarnishing)</t>
  </si>
  <si>
    <t>Display box with 52 pcs. of 925 sterling silver ''Bend it yourself'' nose studs, 22g (0.6mm) with plain silver and green color marijuana leaves (in standard packing or in vacuum sealed packing to prevent tarnishing)</t>
  </si>
  <si>
    <t>Surgical steel ''Bend it yourself'' nose stud, 20g (0.8mm) with a 2mm round crystal tops - length 17mm</t>
  </si>
  <si>
    <t>925 sterling silver ''Bend it yourself'' nose studs, 0.6mm (22g) in butterfly shape design top with 1mm crystals in assorted color / 36 pcs per display box (in standard packing or in vacuum sealed packing to prevent tarnishing)</t>
  </si>
  <si>
    <t>Display box with 52 pcs. of 925 sterling silver ''Bend it yourself'' nose studs, 22g (0.6mm) with silver wire flower with 1.5mm assorted color crystal center (in standard packing or in vacuum sealed packing to prevent tarnishing)</t>
  </si>
  <si>
    <t>Exchange Rate GBP-THB</t>
  </si>
  <si>
    <t>Didi</t>
  </si>
  <si>
    <t>PL31 1DS Bodmin , Cornwall</t>
  </si>
  <si>
    <t>VAT: 418165749</t>
  </si>
  <si>
    <t>The Shoe Boy</t>
  </si>
  <si>
    <t>Free Shipping to UK via DHL due to order over 350 USD:</t>
  </si>
  <si>
    <t>Steel circular barbell, Steel hinged segment ring and other items as invoice attached</t>
  </si>
  <si>
    <t>Two Hundred Fifty Six and 61 cents GBP</t>
  </si>
  <si>
    <t>20% discount due to NEW20: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</si>
</sst>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809]* #,##0.00_-;\-[$£-809]* #,##0.00_-;_-[$£-809]*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2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cellStyleXfs>
  <cellXfs count="150">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20" xfId="0" applyFont="1" applyFill="1" applyBorder="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 fillId="2" borderId="21" xfId="0" applyFont="1" applyFill="1" applyBorder="1"/>
    <xf numFmtId="0" fontId="19" fillId="2" borderId="0" xfId="0" applyFont="1" applyFill="1"/>
    <xf numFmtId="0" fontId="19" fillId="2" borderId="0" xfId="0" applyFont="1" applyFill="1" applyAlignment="1">
      <alignment horizontal="right"/>
    </xf>
    <xf numFmtId="0" fontId="18" fillId="3" borderId="17" xfId="0" applyFont="1" applyFill="1" applyBorder="1" applyAlignment="1">
      <alignment horizontal="center"/>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13" xfId="0" applyFont="1" applyFill="1" applyBorder="1"/>
    <xf numFmtId="0" fontId="18" fillId="3" borderId="19" xfId="0" applyFont="1" applyFill="1" applyBorder="1" applyAlignment="1">
      <alignment horizontal="center" wrapText="1"/>
    </xf>
    <xf numFmtId="1" fontId="1" fillId="2" borderId="0" xfId="0" applyNumberFormat="1" applyFont="1" applyFill="1" applyAlignment="1">
      <alignment horizontal="center"/>
    </xf>
    <xf numFmtId="0" fontId="1" fillId="2" borderId="14" xfId="0" applyFont="1" applyFill="1" applyBorder="1" applyAlignment="1">
      <alignment horizontal="center"/>
    </xf>
    <xf numFmtId="168" fontId="18" fillId="2" borderId="0" xfId="0" applyNumberFormat="1" applyFont="1" applyFill="1" applyAlignment="1">
      <alignment horizontal="right"/>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20">
    <cellStyle name="Comma 2" xfId="7" xr:uid="{29B7AEEC-E736-4F76-85B1-65785C0C6915}"/>
    <cellStyle name="Comma 2 2" xfId="4756" xr:uid="{CF0440F9-EF49-4F5C-B17C-9564CBAD8CC8}"/>
    <cellStyle name="Comma 3" xfId="4289" xr:uid="{D9761AE6-66CC-4233-8A1F-D920C7B69E06}"/>
    <cellStyle name="Comma 3 2" xfId="4757" xr:uid="{49BF84AC-3663-4CF6-856D-35A30A87F1D0}"/>
    <cellStyle name="Currency 10" xfId="8" xr:uid="{CE1AD036-1008-486E-BD4C-92A979DE85BE}"/>
    <cellStyle name="Currency 10 2" xfId="9" xr:uid="{C0ABD0D4-2904-40AA-BB02-4DB22EE29478}"/>
    <cellStyle name="Currency 10 2 2" xfId="3665" xr:uid="{068A3C23-B92B-4D72-88DC-A4CAEA302E49}"/>
    <cellStyle name="Currency 10 2 2 2" xfId="4483" xr:uid="{84198736-B4CD-4B64-87DA-E2FA78DE6B66}"/>
    <cellStyle name="Currency 10 2 3" xfId="4484" xr:uid="{4483EC18-00E0-48E1-8DD8-4E4650BFC61F}"/>
    <cellStyle name="Currency 10 3" xfId="10" xr:uid="{9B33F3CA-6588-4463-B914-1397C1ACDCD1}"/>
    <cellStyle name="Currency 10 3 2" xfId="3666" xr:uid="{CEE4FBA3-BD4C-4F87-97D3-07EFB19F76C2}"/>
    <cellStyle name="Currency 10 3 2 2" xfId="4485" xr:uid="{13911C60-BDAC-41D4-966D-719A6D5C0BB0}"/>
    <cellStyle name="Currency 10 3 3" xfId="4486" xr:uid="{1FBC9932-99D2-4296-AEB2-BB2504305CD8}"/>
    <cellStyle name="Currency 10 4" xfId="3667" xr:uid="{9430DB15-A952-464D-9337-B2F00B62A8CC}"/>
    <cellStyle name="Currency 10 4 2" xfId="4487" xr:uid="{0464DD66-12F1-407B-B579-24A74985132C}"/>
    <cellStyle name="Currency 10 5" xfId="4488" xr:uid="{339B22C1-49A6-4846-8367-048CD12B6E01}"/>
    <cellStyle name="Currency 10 6" xfId="4679" xr:uid="{2A0D118D-15E7-4625-AF7C-2C9273225ECD}"/>
    <cellStyle name="Currency 11" xfId="11" xr:uid="{4EFF87BA-8E74-472F-A47C-8524D63FEEE6}"/>
    <cellStyle name="Currency 11 2" xfId="12" xr:uid="{0112D60D-F925-4FD2-987A-39EB2853FCF8}"/>
    <cellStyle name="Currency 11 2 2" xfId="3668" xr:uid="{9D612195-F8AE-408A-A91B-30A672C8A1C5}"/>
    <cellStyle name="Currency 11 2 2 2" xfId="4489" xr:uid="{E9E61FD3-5CCC-4250-BF0D-B545313354FA}"/>
    <cellStyle name="Currency 11 2 3" xfId="4490" xr:uid="{A1D81EFF-3EA0-48C1-9278-988FAF3A7EFD}"/>
    <cellStyle name="Currency 11 3" xfId="13" xr:uid="{81742197-D34E-4C8A-9DE6-99EEA2C9B429}"/>
    <cellStyle name="Currency 11 3 2" xfId="3669" xr:uid="{1D7CF2C6-CEEA-4AD6-8BE5-909E33DDD3E7}"/>
    <cellStyle name="Currency 11 3 2 2" xfId="4491" xr:uid="{D71C02CB-7E52-429B-B800-A077FB4F06BE}"/>
    <cellStyle name="Currency 11 3 3" xfId="4492" xr:uid="{F407343E-E6C5-4E6B-9216-7112AD1A7FAE}"/>
    <cellStyle name="Currency 11 4" xfId="3670" xr:uid="{ECAF4B4B-F53A-43EB-8A59-06F0AB331464}"/>
    <cellStyle name="Currency 11 4 2" xfId="4493" xr:uid="{2692E64C-4B3C-446B-9A65-2E74769D038A}"/>
    <cellStyle name="Currency 11 5" xfId="4290" xr:uid="{0247185D-F26E-4FCB-80C0-BD638262EF2D}"/>
    <cellStyle name="Currency 11 5 2" xfId="4494" xr:uid="{F262801F-1ACB-4919-B0DD-C728E485042B}"/>
    <cellStyle name="Currency 11 5 3" xfId="4711" xr:uid="{1EEBC117-9B44-4AA4-81B8-9C6486EE043F}"/>
    <cellStyle name="Currency 11 5 3 2" xfId="5316" xr:uid="{F2F27A25-03F6-4F9F-81D8-7FE7521BE191}"/>
    <cellStyle name="Currency 11 5 3 3" xfId="4758" xr:uid="{7F71AC0C-269D-436C-8FB8-1CB64C42E9AB}"/>
    <cellStyle name="Currency 11 5 4" xfId="4688" xr:uid="{8F82474C-8A78-41EC-90E4-ED1AF651BF8B}"/>
    <cellStyle name="Currency 11 6" xfId="4680" xr:uid="{FA09E73A-9963-4339-8BD7-145547A90EB3}"/>
    <cellStyle name="Currency 12" xfId="14" xr:uid="{EA1661E1-159D-4C03-B226-B5EA16D0A2B8}"/>
    <cellStyle name="Currency 12 2" xfId="15" xr:uid="{5B25A95C-294F-4366-AD92-91718AA0DEDF}"/>
    <cellStyle name="Currency 12 2 2" xfId="3671" xr:uid="{CB78626D-C08D-4140-A85E-468630C960F7}"/>
    <cellStyle name="Currency 12 2 2 2" xfId="4495" xr:uid="{5B1E8D1F-A7AB-4B40-AAF4-AC92ED3E89B0}"/>
    <cellStyle name="Currency 12 2 3" xfId="4496" xr:uid="{585C667A-B1D1-47A5-B7FC-FBBECB8A807D}"/>
    <cellStyle name="Currency 12 3" xfId="3672" xr:uid="{0FEA79D5-F691-4349-89CF-37985381F48D}"/>
    <cellStyle name="Currency 12 3 2" xfId="4497" xr:uid="{B308D437-0BEB-4134-91E6-876AD793B741}"/>
    <cellStyle name="Currency 12 4" xfId="4498" xr:uid="{CC8D4356-3E7F-4021-AF1C-C0C81FB3DF2C}"/>
    <cellStyle name="Currency 13" xfId="16" xr:uid="{AAD59D90-F759-4B6B-BB3E-BAAEFBB7D4D7}"/>
    <cellStyle name="Currency 13 2" xfId="4292" xr:uid="{D9B34751-C07A-448D-8825-7D8B4976020A}"/>
    <cellStyle name="Currency 13 3" xfId="4293" xr:uid="{35AA45CF-EE19-4560-AA3A-5FD1F061427F}"/>
    <cellStyle name="Currency 13 3 2" xfId="4760" xr:uid="{F74E6E62-30DF-425C-BCB2-D4634AE5B3AA}"/>
    <cellStyle name="Currency 13 4" xfId="4291" xr:uid="{E2C7425A-1765-4671-845E-F0F320139FD9}"/>
    <cellStyle name="Currency 13 5" xfId="4759" xr:uid="{37710ACF-7F63-49E9-916F-73E40058613E}"/>
    <cellStyle name="Currency 14" xfId="17" xr:uid="{2B2D4B4A-DCAC-41A5-9C25-827D6B82D67C}"/>
    <cellStyle name="Currency 14 2" xfId="3673" xr:uid="{F786126D-AE58-4B47-A8C5-1318098C774E}"/>
    <cellStyle name="Currency 14 2 2" xfId="4499" xr:uid="{18B58EE7-0AC1-491B-89F4-C117CEA6B8CC}"/>
    <cellStyle name="Currency 14 3" xfId="4500" xr:uid="{C466B98C-C33E-422B-976D-F1E5DF052B24}"/>
    <cellStyle name="Currency 15" xfId="4385" xr:uid="{229936DA-D289-4764-BE3A-52F4AA067B31}"/>
    <cellStyle name="Currency 17" xfId="4294" xr:uid="{4791ACCA-CCE9-478F-B59A-C5960DACF7A8}"/>
    <cellStyle name="Currency 2" xfId="18" xr:uid="{C4804C3A-A9DA-4406-A677-B56C6A4681D2}"/>
    <cellStyle name="Currency 2 2" xfId="19" xr:uid="{AFA21D46-F5F4-4933-BC0E-A7D4CCBF3546}"/>
    <cellStyle name="Currency 2 2 2" xfId="20" xr:uid="{FC255DBE-770A-41D4-B21E-F53F04EFAB66}"/>
    <cellStyle name="Currency 2 2 2 2" xfId="21" xr:uid="{41357769-A5C1-449B-90B0-700CFFB6B4EB}"/>
    <cellStyle name="Currency 2 2 2 2 2" xfId="4761" xr:uid="{FC2D8D3D-3F09-4525-91C2-72DF6D11C40A}"/>
    <cellStyle name="Currency 2 2 2 3" xfId="22" xr:uid="{060716F1-740E-4629-BDF6-44526FBD1627}"/>
    <cellStyle name="Currency 2 2 2 3 2" xfId="3674" xr:uid="{352378A2-2A4A-4B8C-AE8E-3969E34C7895}"/>
    <cellStyle name="Currency 2 2 2 3 2 2" xfId="4501" xr:uid="{2E0C7D83-E476-4D9B-80A3-F81E27DA17F5}"/>
    <cellStyle name="Currency 2 2 2 3 3" xfId="4502" xr:uid="{D70B4773-8D18-488A-A95A-DF357939398A}"/>
    <cellStyle name="Currency 2 2 2 4" xfId="3675" xr:uid="{D41336F7-32E3-4D2A-840D-23734C99C40F}"/>
    <cellStyle name="Currency 2 2 2 4 2" xfId="4503" xr:uid="{D2B03EBA-075F-4D3B-81CA-A0ADF635A774}"/>
    <cellStyle name="Currency 2 2 2 5" xfId="4504" xr:uid="{14463F41-03E6-4651-9BBF-A4FAD412BBA4}"/>
    <cellStyle name="Currency 2 2 3" xfId="3676" xr:uid="{D9E23366-7BB0-453A-9211-F2965711852D}"/>
    <cellStyle name="Currency 2 2 3 2" xfId="4505" xr:uid="{6B6D0B28-9302-4D08-B3A1-12335791873B}"/>
    <cellStyle name="Currency 2 2 4" xfId="4506" xr:uid="{4DC7CEF2-66CB-47F6-AC25-96CBB73A676C}"/>
    <cellStyle name="Currency 2 3" xfId="23" xr:uid="{F8E665AD-9EDB-4BB4-BD5E-BBE304220C73}"/>
    <cellStyle name="Currency 2 3 2" xfId="3677" xr:uid="{319997FE-8EC3-45E2-813D-C848316238B2}"/>
    <cellStyle name="Currency 2 3 2 2" xfId="4507" xr:uid="{020C6F8D-4BF6-422C-82E8-8655122BE4A6}"/>
    <cellStyle name="Currency 2 3 3" xfId="4508" xr:uid="{C3A84197-603A-4C70-B039-F3F6F6F5F3FF}"/>
    <cellStyle name="Currency 2 4" xfId="3678" xr:uid="{C8A11A43-C1A2-41CF-BD23-B4A713AD640A}"/>
    <cellStyle name="Currency 2 4 2" xfId="4418" xr:uid="{CC7B2110-2A9D-488D-AEAC-B4C4C4B74385}"/>
    <cellStyle name="Currency 2 5" xfId="4419" xr:uid="{38688D16-69E4-44C6-B244-8704C5C97623}"/>
    <cellStyle name="Currency 2 5 2" xfId="4420" xr:uid="{D8441AAC-6F90-4187-9BAD-9F38C528C019}"/>
    <cellStyle name="Currency 2 6" xfId="4421" xr:uid="{E9526DD7-24FC-4D1B-A533-5C11B05D00C2}"/>
    <cellStyle name="Currency 3" xfId="24" xr:uid="{22714FCE-3A7F-4CC2-8D1C-F04ED8B997D3}"/>
    <cellStyle name="Currency 3 2" xfId="25" xr:uid="{7F4500F9-6097-46F9-90DF-8B91953DB4FB}"/>
    <cellStyle name="Currency 3 2 2" xfId="3679" xr:uid="{47EC4434-71C9-429B-9387-FD16DE819138}"/>
    <cellStyle name="Currency 3 2 2 2" xfId="4509" xr:uid="{5697F76D-F2CA-4811-AD39-0EE552281619}"/>
    <cellStyle name="Currency 3 2 3" xfId="4510" xr:uid="{30AC92CA-8D68-4433-B9B8-B13EE1CE4EA4}"/>
    <cellStyle name="Currency 3 3" xfId="26" xr:uid="{28F9D6F2-0674-4070-89F9-6AF397770247}"/>
    <cellStyle name="Currency 3 3 2" xfId="3680" xr:uid="{A99176A5-2B24-4FBE-A549-AFD20B4CB225}"/>
    <cellStyle name="Currency 3 3 2 2" xfId="4511" xr:uid="{4AF0BB7A-BEB9-4807-820F-AD11A5C99559}"/>
    <cellStyle name="Currency 3 3 3" xfId="4512" xr:uid="{4B998C8E-9829-404C-AC5A-CFA95FF58DFF}"/>
    <cellStyle name="Currency 3 4" xfId="27" xr:uid="{53071B8C-1F1A-4FFB-B2B5-D7F99B328BB0}"/>
    <cellStyle name="Currency 3 4 2" xfId="3681" xr:uid="{5C28BC8E-2B04-4789-9C4E-657C3FA20DCF}"/>
    <cellStyle name="Currency 3 4 2 2" xfId="4513" xr:uid="{33434315-2762-4E59-AA94-00EFB2CFFE7F}"/>
    <cellStyle name="Currency 3 4 3" xfId="4514" xr:uid="{50D2FD68-0E33-4365-99F4-1E9ACF9F7E59}"/>
    <cellStyle name="Currency 3 5" xfId="3682" xr:uid="{AA4B1E92-AC60-4F28-8C53-8BCCD9A4278B}"/>
    <cellStyle name="Currency 3 5 2" xfId="4515" xr:uid="{6D432DEC-0E9C-4491-BEDE-6A35B70E9386}"/>
    <cellStyle name="Currency 3 6" xfId="4516" xr:uid="{C79E4C89-A57B-417E-81D5-24ABB5B2DA7A}"/>
    <cellStyle name="Currency 4" xfId="28" xr:uid="{4B539B06-A808-4F32-9BC6-9901779C5DCC}"/>
    <cellStyle name="Currency 4 2" xfId="29" xr:uid="{3FAB1D43-A44C-41E3-92AC-205C6A8B6F74}"/>
    <cellStyle name="Currency 4 2 2" xfId="3683" xr:uid="{E05A968F-8DDC-4C26-BD0C-9D35D8BC519E}"/>
    <cellStyle name="Currency 4 2 2 2" xfId="4517" xr:uid="{484FE7C7-90C2-44BE-965C-840F9B1B6139}"/>
    <cellStyle name="Currency 4 2 3" xfId="4518" xr:uid="{D3B5783A-06CA-4CAF-B39C-D1222FFAEF25}"/>
    <cellStyle name="Currency 4 3" xfId="30" xr:uid="{015FD0D4-6931-49A9-9846-00C9099DEDE2}"/>
    <cellStyle name="Currency 4 3 2" xfId="3684" xr:uid="{1DE239DE-19A2-4290-B0C3-8AFB495FEB7F}"/>
    <cellStyle name="Currency 4 3 2 2" xfId="4519" xr:uid="{1AB8D202-C177-4F3F-A87F-86EC6A521632}"/>
    <cellStyle name="Currency 4 3 3" xfId="4520" xr:uid="{CC1885F7-95D5-4A8E-B40B-178E19186E4D}"/>
    <cellStyle name="Currency 4 4" xfId="3685" xr:uid="{B920ACED-6B43-442D-B533-EDE2FEDF9763}"/>
    <cellStyle name="Currency 4 4 2" xfId="4521" xr:uid="{28FB8198-7A53-44EB-9C2F-3FAD03FDAFC1}"/>
    <cellStyle name="Currency 4 5" xfId="4295" xr:uid="{45E21506-411F-4471-8988-4D61BF48D883}"/>
    <cellStyle name="Currency 4 5 2" xfId="4522" xr:uid="{70F6D728-1563-4AB9-8828-E5C6CB0B1BED}"/>
    <cellStyle name="Currency 4 5 3" xfId="4712" xr:uid="{D2D28985-87A9-4D8E-BA53-121E488BD86A}"/>
    <cellStyle name="Currency 4 5 3 2" xfId="5317" xr:uid="{26AF94F0-273C-4B2F-ADB2-2DD4EF72C4FE}"/>
    <cellStyle name="Currency 4 5 3 3" xfId="4762" xr:uid="{275853D8-AFB1-4E12-88ED-3C453C75FA68}"/>
    <cellStyle name="Currency 4 5 4" xfId="4689" xr:uid="{2F7E9FD6-6E62-42BA-8E74-3E58A6AC61BA}"/>
    <cellStyle name="Currency 4 6" xfId="4681" xr:uid="{DA29A69C-4540-4DA5-AE6E-9735F84DDF0F}"/>
    <cellStyle name="Currency 5" xfId="31" xr:uid="{78547E07-6FA8-412B-A78C-1DC8C9F28685}"/>
    <cellStyle name="Currency 5 2" xfId="32" xr:uid="{E0792525-B511-4C15-BC09-E66C118CAEBB}"/>
    <cellStyle name="Currency 5 2 2" xfId="3686" xr:uid="{751EFB47-D5A9-4E1E-8624-16F8644FBF21}"/>
    <cellStyle name="Currency 5 2 2 2" xfId="4523" xr:uid="{80A3CCB0-DDB5-481B-8013-0CF3BB1B03B9}"/>
    <cellStyle name="Currency 5 2 3" xfId="4524" xr:uid="{AA06A416-B6FC-418C-8F55-673D433714B1}"/>
    <cellStyle name="Currency 5 3" xfId="4296" xr:uid="{692F3424-4C62-4658-A5BB-AFA6ACA6F7DE}"/>
    <cellStyle name="Currency 5 3 2" xfId="4620" xr:uid="{37B3A576-7963-4650-98C7-BFFB9E71220F}"/>
    <cellStyle name="Currency 5 3 2 2" xfId="5307" xr:uid="{E63DA947-C9B5-41D4-B69B-09CE4942F3BE}"/>
    <cellStyle name="Currency 5 3 2 3" xfId="4764" xr:uid="{C07F342E-6A29-4E1A-88A3-596A8812B3DC}"/>
    <cellStyle name="Currency 5 4" xfId="4763" xr:uid="{F0507EC2-4817-48DC-9053-390A13249194}"/>
    <cellStyle name="Currency 6" xfId="33" xr:uid="{F491388F-0473-45D3-9CF5-8DBDD776B526}"/>
    <cellStyle name="Currency 6 2" xfId="3687" xr:uid="{E28FE302-1FD4-4AB9-A260-EB375D3297E7}"/>
    <cellStyle name="Currency 6 2 2" xfId="4525" xr:uid="{ECDAAC83-A083-4038-B95F-02C35B2A7085}"/>
    <cellStyle name="Currency 6 3" xfId="4297" xr:uid="{B7EF6871-CD21-4B46-A9C8-1C20977E31AC}"/>
    <cellStyle name="Currency 6 3 2" xfId="4526" xr:uid="{71360E2E-06BF-4022-9BB2-1385DC591BC7}"/>
    <cellStyle name="Currency 6 3 3" xfId="4713" xr:uid="{1D1F450A-4840-4340-ADFE-380000036F5E}"/>
    <cellStyle name="Currency 6 3 3 2" xfId="5318" xr:uid="{60727B57-CD3E-4E13-B47D-F5DABBF5147E}"/>
    <cellStyle name="Currency 6 3 3 3" xfId="4765" xr:uid="{1393B5B0-598C-4EF0-8C0D-3BD0BE03CDB6}"/>
    <cellStyle name="Currency 6 3 4" xfId="4690" xr:uid="{F76F4CAE-EC21-401B-B872-1FCE311911C5}"/>
    <cellStyle name="Currency 6 4" xfId="4682" xr:uid="{F3CDB7A2-6283-4006-A998-4B2833895ACB}"/>
    <cellStyle name="Currency 7" xfId="34" xr:uid="{7B0862EA-9434-4651-9EB9-BD27A14ADFFE}"/>
    <cellStyle name="Currency 7 2" xfId="35" xr:uid="{EBBBBEE7-F7E4-45FF-BB58-C9B0C7EEF17B}"/>
    <cellStyle name="Currency 7 2 2" xfId="3688" xr:uid="{E2DE00DF-5D06-4AD1-B77A-63B53E9C15F6}"/>
    <cellStyle name="Currency 7 2 2 2" xfId="4527" xr:uid="{A95EF0A7-23CB-4D56-B60B-C5100ED89467}"/>
    <cellStyle name="Currency 7 2 3" xfId="4528" xr:uid="{26BD9908-DC4B-41AC-854A-1DF9432FF508}"/>
    <cellStyle name="Currency 7 3" xfId="3689" xr:uid="{763C7E0C-AEFA-4AE6-A61F-C9AAF7B5754B}"/>
    <cellStyle name="Currency 7 3 2" xfId="4529" xr:uid="{C1620523-EB1D-439E-BC09-23FE6B54DBC0}"/>
    <cellStyle name="Currency 7 4" xfId="4530" xr:uid="{CDAD6C69-6103-45F2-B858-CF5367F72AAA}"/>
    <cellStyle name="Currency 7 5" xfId="4683" xr:uid="{F5EFFD4B-0F7A-4C40-AA85-3ECBC5C6F92B}"/>
    <cellStyle name="Currency 8" xfId="36" xr:uid="{02028EA4-8460-4F67-8056-BC738C5DAFDA}"/>
    <cellStyle name="Currency 8 2" xfId="37" xr:uid="{AB888910-027C-45F8-A469-132286DED2F7}"/>
    <cellStyle name="Currency 8 2 2" xfId="3690" xr:uid="{4383DD42-C0E8-47CF-9170-52A93F0E531F}"/>
    <cellStyle name="Currency 8 2 2 2" xfId="4531" xr:uid="{A9A9BB8A-6866-4F5F-A996-1CC748CBA776}"/>
    <cellStyle name="Currency 8 2 3" xfId="4532" xr:uid="{1E684945-C120-4626-9B8E-459B484EF556}"/>
    <cellStyle name="Currency 8 3" xfId="38" xr:uid="{ED6BE2C7-116A-458B-9F1C-98E0C655CE8D}"/>
    <cellStyle name="Currency 8 3 2" xfId="3691" xr:uid="{48AB0749-1EA2-45FE-B038-915158DF4430}"/>
    <cellStyle name="Currency 8 3 2 2" xfId="4533" xr:uid="{646CE6A7-BDE2-4C1A-BB25-DD7A3F587A0E}"/>
    <cellStyle name="Currency 8 3 3" xfId="4534" xr:uid="{B704ECC7-ADC0-4ABC-9A16-EF1628B056D6}"/>
    <cellStyle name="Currency 8 4" xfId="39" xr:uid="{DCEB1B2C-EE13-4322-A087-66015B05D316}"/>
    <cellStyle name="Currency 8 4 2" xfId="3692" xr:uid="{98FEDBEA-221E-410B-8A24-76E0B452B118}"/>
    <cellStyle name="Currency 8 4 2 2" xfId="4535" xr:uid="{134DB9F6-32C2-4C83-9E67-6B64578D81FD}"/>
    <cellStyle name="Currency 8 4 3" xfId="4536" xr:uid="{20B7BA40-CFE6-4E38-851C-E9E78A770C19}"/>
    <cellStyle name="Currency 8 5" xfId="3693" xr:uid="{9483405C-7BD3-4D70-A600-E10932B9C71F}"/>
    <cellStyle name="Currency 8 5 2" xfId="4537" xr:uid="{A74C877B-25B3-4516-891F-84B1D6B2CBF1}"/>
    <cellStyle name="Currency 8 6" xfId="4538" xr:uid="{5B6CF4E5-6358-44AF-AA6C-E3FC990879A2}"/>
    <cellStyle name="Currency 8 7" xfId="4684" xr:uid="{53713DD4-2C7B-4529-B2C5-242299A2DACF}"/>
    <cellStyle name="Currency 9" xfId="40" xr:uid="{E0EE8DBE-067B-4F9B-A46A-D0BAFE7FD915}"/>
    <cellStyle name="Currency 9 2" xfId="41" xr:uid="{CC39588C-FFBB-47F8-8828-5104C2A58D9B}"/>
    <cellStyle name="Currency 9 2 2" xfId="3694" xr:uid="{BF0A5173-5B88-40B6-B0D5-603FE619F370}"/>
    <cellStyle name="Currency 9 2 2 2" xfId="4539" xr:uid="{6BA9523B-C4BF-4617-838A-51F8769EB88A}"/>
    <cellStyle name="Currency 9 2 3" xfId="4540" xr:uid="{DF5D9B4A-792F-4A97-8AA0-ACE37FB71495}"/>
    <cellStyle name="Currency 9 3" xfId="42" xr:uid="{30E1BB0A-2EDA-49A1-A4DC-92FD4ED6C8FD}"/>
    <cellStyle name="Currency 9 3 2" xfId="3695" xr:uid="{85B13181-C375-4FF3-B962-3B38A59E567A}"/>
    <cellStyle name="Currency 9 3 2 2" xfId="4541" xr:uid="{4DFAECA8-1721-4EB9-9E33-2D6157B346AE}"/>
    <cellStyle name="Currency 9 3 3" xfId="4542" xr:uid="{722D23D9-1892-4E93-AB6D-5BA0163FCBC0}"/>
    <cellStyle name="Currency 9 4" xfId="3696" xr:uid="{ECF02AB9-468D-4FEF-A165-76D95FC4D19B}"/>
    <cellStyle name="Currency 9 4 2" xfId="4543" xr:uid="{DE526742-4606-45D3-8312-04D2D873CCEC}"/>
    <cellStyle name="Currency 9 5" xfId="4298" xr:uid="{97699F41-B7A3-4FF9-AFBA-1D7F329856F9}"/>
    <cellStyle name="Currency 9 5 2" xfId="4544" xr:uid="{EB906F25-837C-42C6-9995-1DDEDBA0E6B0}"/>
    <cellStyle name="Currency 9 5 3" xfId="4714" xr:uid="{3AEA4EAC-F58A-47EB-89E5-7E408B9CFA4B}"/>
    <cellStyle name="Currency 9 5 4" xfId="4691" xr:uid="{E7A268DB-D10D-4D49-9267-5C113E0A9FFD}"/>
    <cellStyle name="Currency 9 6" xfId="4685" xr:uid="{738DF777-5A0A-47FF-85D3-7B46236C0412}"/>
    <cellStyle name="Hyperlink 2" xfId="6" xr:uid="{6CFFD761-E1C4-4FFC-9C82-FDD569F38491}"/>
    <cellStyle name="Hyperlink 3" xfId="43" xr:uid="{890CCEF7-1FE3-4CB1-BC52-7C091FCE9088}"/>
    <cellStyle name="Hyperlink 3 2" xfId="4386" xr:uid="{E9751DB7-CBC4-44D4-B8FE-0E8B34D73545}"/>
    <cellStyle name="Hyperlink 3 3" xfId="4299" xr:uid="{E77FF643-008F-4D76-9156-C4A14F59C999}"/>
    <cellStyle name="Hyperlink 4" xfId="4300" xr:uid="{9FE097C2-862C-40CA-8F15-E3E862232B8C}"/>
    <cellStyle name="Normal" xfId="0" builtinId="0"/>
    <cellStyle name="Normal 10" xfId="44" xr:uid="{B12599F5-9C48-4E42-B699-7630F0931A68}"/>
    <cellStyle name="Normal 10 10" xfId="93" xr:uid="{F17875AA-F3C0-4E61-AE77-4FF3F270872D}"/>
    <cellStyle name="Normal 10 10 2" xfId="94" xr:uid="{E426D880-BF17-49A5-86D8-8E5DF2293FB2}"/>
    <cellStyle name="Normal 10 10 2 2" xfId="4302" xr:uid="{7097494C-1C65-4C66-ADAD-1445D902210F}"/>
    <cellStyle name="Normal 10 10 2 3" xfId="4598" xr:uid="{AB5CEC5C-E4F2-4D3A-85CD-05796CE95840}"/>
    <cellStyle name="Normal 10 10 3" xfId="95" xr:uid="{58CC6A49-4F9D-4826-844A-80404D4C95AC}"/>
    <cellStyle name="Normal 10 10 4" xfId="96" xr:uid="{78BB6200-8DF8-4A86-92C0-2CB54A8B1915}"/>
    <cellStyle name="Normal 10 11" xfId="97" xr:uid="{0F84AAC3-D33D-4717-ADF3-23031C7F7510}"/>
    <cellStyle name="Normal 10 11 2" xfId="98" xr:uid="{ECF005CD-E266-4BDA-BE54-815569B9F2CD}"/>
    <cellStyle name="Normal 10 11 3" xfId="99" xr:uid="{6D5C2CAC-19A5-48C4-A7A5-6494ED7AC689}"/>
    <cellStyle name="Normal 10 11 4" xfId="100" xr:uid="{B7109530-1C3B-4C04-A97B-5658018A7392}"/>
    <cellStyle name="Normal 10 12" xfId="101" xr:uid="{1461107B-A5F1-4C9A-9F25-6E4D2F505492}"/>
    <cellStyle name="Normal 10 12 2" xfId="102" xr:uid="{3862F147-8E37-4A1C-A0E6-D4A11BF5CF7C}"/>
    <cellStyle name="Normal 10 13" xfId="103" xr:uid="{9BAA92BC-F628-4E79-B46B-005D748441B3}"/>
    <cellStyle name="Normal 10 14" xfId="104" xr:uid="{473D05A0-28DF-4A99-8B2A-F8E6EBDEDA0C}"/>
    <cellStyle name="Normal 10 15" xfId="105" xr:uid="{50C39040-4692-4886-A95D-9B2F7E7F0C96}"/>
    <cellStyle name="Normal 10 2" xfId="45" xr:uid="{D84A1454-71B6-4441-8A13-7554D7B36558}"/>
    <cellStyle name="Normal 10 2 10" xfId="106" xr:uid="{9EBBA4EA-BCFD-41E8-AE7C-698EC82990A9}"/>
    <cellStyle name="Normal 10 2 11" xfId="107" xr:uid="{63551C2F-02D0-4ADB-AD22-31B86E2D807C}"/>
    <cellStyle name="Normal 10 2 2" xfId="108" xr:uid="{249F5D2C-328C-4744-985A-77C14530DE27}"/>
    <cellStyle name="Normal 10 2 2 2" xfId="109" xr:uid="{10CA038A-E96D-41B6-BF86-CBBD5446CE4E}"/>
    <cellStyle name="Normal 10 2 2 2 2" xfId="110" xr:uid="{D7CCE235-A80F-4B6C-8CB5-396E36EFF348}"/>
    <cellStyle name="Normal 10 2 2 2 2 2" xfId="111" xr:uid="{81E56A60-033D-49E6-BF33-7A87BE55B93B}"/>
    <cellStyle name="Normal 10 2 2 2 2 2 2" xfId="112" xr:uid="{4B05EDF0-72D4-495E-BB4B-02AE4D1C7800}"/>
    <cellStyle name="Normal 10 2 2 2 2 2 2 2" xfId="3738" xr:uid="{7ABC78FF-AA93-47D6-9242-A35B3744CF9B}"/>
    <cellStyle name="Normal 10 2 2 2 2 2 2 2 2" xfId="3739" xr:uid="{F7D5443D-79CB-4ECB-9184-9454BE39C63F}"/>
    <cellStyle name="Normal 10 2 2 2 2 2 2 3" xfId="3740" xr:uid="{98C3C25A-62CD-4492-B555-B3E311E702E5}"/>
    <cellStyle name="Normal 10 2 2 2 2 2 3" xfId="113" xr:uid="{061EAE1E-9584-4D92-B73B-559DAF9FE8F8}"/>
    <cellStyle name="Normal 10 2 2 2 2 2 3 2" xfId="3741" xr:uid="{520B99F3-C13B-41D9-AE1E-0E2D05734770}"/>
    <cellStyle name="Normal 10 2 2 2 2 2 4" xfId="114" xr:uid="{03011820-DD7F-4278-BC9C-14C05E9DD88C}"/>
    <cellStyle name="Normal 10 2 2 2 2 3" xfId="115" xr:uid="{2463A070-676F-4B01-B8F0-035B1DF8AD0B}"/>
    <cellStyle name="Normal 10 2 2 2 2 3 2" xfId="116" xr:uid="{AA2EC764-E8D8-4ADD-ACF4-ECA9E77B3C2B}"/>
    <cellStyle name="Normal 10 2 2 2 2 3 2 2" xfId="3742" xr:uid="{72D34F40-875C-4E09-8664-769D7FFD449D}"/>
    <cellStyle name="Normal 10 2 2 2 2 3 3" xfId="117" xr:uid="{CB782849-01DE-48E9-BE83-E1B13ED7D432}"/>
    <cellStyle name="Normal 10 2 2 2 2 3 4" xfId="118" xr:uid="{638DEDA3-0862-43B3-9781-EE9FF8C7B631}"/>
    <cellStyle name="Normal 10 2 2 2 2 4" xfId="119" xr:uid="{7A278B68-55C3-4FD0-A363-3353646B37A9}"/>
    <cellStyle name="Normal 10 2 2 2 2 4 2" xfId="3743" xr:uid="{5B3924FF-52ED-4395-B637-858EE2B9939E}"/>
    <cellStyle name="Normal 10 2 2 2 2 5" xfId="120" xr:uid="{B9B715A6-0F73-47DC-B824-21A311FE7845}"/>
    <cellStyle name="Normal 10 2 2 2 2 6" xfId="121" xr:uid="{EC6D8FAE-F796-4A1F-8E53-CDBB4954CBEC}"/>
    <cellStyle name="Normal 10 2 2 2 3" xfId="122" xr:uid="{25407DB1-B446-4A94-85ED-E240E06B0428}"/>
    <cellStyle name="Normal 10 2 2 2 3 2" xfId="123" xr:uid="{915D5B98-76AC-41C9-90A4-6A49E5BE88CB}"/>
    <cellStyle name="Normal 10 2 2 2 3 2 2" xfId="124" xr:uid="{3E5B0178-AE58-471F-A63B-631580067BB5}"/>
    <cellStyle name="Normal 10 2 2 2 3 2 2 2" xfId="3744" xr:uid="{65F42BC9-1AC1-483C-BD52-B8C117BCC8DC}"/>
    <cellStyle name="Normal 10 2 2 2 3 2 2 2 2" xfId="3745" xr:uid="{9AE9A8DA-6C3E-4D9E-9ADD-EBFC37BE4677}"/>
    <cellStyle name="Normal 10 2 2 2 3 2 2 3" xfId="3746" xr:uid="{7D705C02-21CE-4AE0-81F9-D33F28525BDB}"/>
    <cellStyle name="Normal 10 2 2 2 3 2 3" xfId="125" xr:uid="{1A369ABD-3F28-4EA0-95C6-BC9C3E7D45EB}"/>
    <cellStyle name="Normal 10 2 2 2 3 2 3 2" xfId="3747" xr:uid="{38678025-33F7-4C7B-AB96-F397679333F4}"/>
    <cellStyle name="Normal 10 2 2 2 3 2 4" xfId="126" xr:uid="{2599AAF6-4B25-46C5-B308-1D5CDA09E7AB}"/>
    <cellStyle name="Normal 10 2 2 2 3 3" xfId="127" xr:uid="{4587467F-704D-4967-995F-D691FE915928}"/>
    <cellStyle name="Normal 10 2 2 2 3 3 2" xfId="3748" xr:uid="{2F79539A-7A22-42EC-B0FC-ABAB26A229F5}"/>
    <cellStyle name="Normal 10 2 2 2 3 3 2 2" xfId="3749" xr:uid="{8E17D696-D917-4685-8DCF-BDDE6E7040E9}"/>
    <cellStyle name="Normal 10 2 2 2 3 3 3" xfId="3750" xr:uid="{6059DD62-ECFA-4C02-9B78-B34F5ADF4350}"/>
    <cellStyle name="Normal 10 2 2 2 3 4" xfId="128" xr:uid="{2DDC72BD-A4CF-40C5-83FF-1E49ADD14C80}"/>
    <cellStyle name="Normal 10 2 2 2 3 4 2" xfId="3751" xr:uid="{74A85CB4-3E42-4290-9AFD-8333430D26B7}"/>
    <cellStyle name="Normal 10 2 2 2 3 5" xfId="129" xr:uid="{FB38B29C-C423-4C09-BA08-111F984D9E7C}"/>
    <cellStyle name="Normal 10 2 2 2 4" xfId="130" xr:uid="{0A327DA1-7848-4E32-886D-590C335530AA}"/>
    <cellStyle name="Normal 10 2 2 2 4 2" xfId="131" xr:uid="{7FAB918E-B4FD-4963-B03B-8C94D22936DD}"/>
    <cellStyle name="Normal 10 2 2 2 4 2 2" xfId="3752" xr:uid="{4E267274-1E64-4B35-8A52-43CAEBAD3A7C}"/>
    <cellStyle name="Normal 10 2 2 2 4 2 2 2" xfId="3753" xr:uid="{8ED31291-0135-4EB1-9C70-D5C2DCDDA48A}"/>
    <cellStyle name="Normal 10 2 2 2 4 2 3" xfId="3754" xr:uid="{A61D37D7-E0BE-49DA-B2C0-1AE86F2D5160}"/>
    <cellStyle name="Normal 10 2 2 2 4 3" xfId="132" xr:uid="{14EFEDFB-A36A-4889-9A90-D38B9B712996}"/>
    <cellStyle name="Normal 10 2 2 2 4 3 2" xfId="3755" xr:uid="{138AD1C7-B796-42C0-AD54-87DE04EC72DD}"/>
    <cellStyle name="Normal 10 2 2 2 4 4" xfId="133" xr:uid="{C8E17EDC-CC38-48DF-AFDE-37405D7176FD}"/>
    <cellStyle name="Normal 10 2 2 2 5" xfId="134" xr:uid="{2AF31F96-55F2-4037-A8D8-84204DC3E6BE}"/>
    <cellStyle name="Normal 10 2 2 2 5 2" xfId="135" xr:uid="{DDCA8755-F58C-4871-B8FE-5AA11DD680BE}"/>
    <cellStyle name="Normal 10 2 2 2 5 2 2" xfId="3756" xr:uid="{9B182CA8-452C-466C-A65D-EE168F6AA7E2}"/>
    <cellStyle name="Normal 10 2 2 2 5 3" xfId="136" xr:uid="{16937587-F3BC-4DF7-8EBF-E06F4D26CC95}"/>
    <cellStyle name="Normal 10 2 2 2 5 4" xfId="137" xr:uid="{C5CFCFF1-EB4F-46CB-A02E-6BA36ED62207}"/>
    <cellStyle name="Normal 10 2 2 2 6" xfId="138" xr:uid="{EC304702-CAE4-4B7D-B479-A4EB7925C0F7}"/>
    <cellStyle name="Normal 10 2 2 2 6 2" xfId="3757" xr:uid="{F9E6BF7D-5C97-4F8C-93DD-6897A400422A}"/>
    <cellStyle name="Normal 10 2 2 2 7" xfId="139" xr:uid="{3D3A938E-2AA8-4FE7-91A9-F3BA673DAD7F}"/>
    <cellStyle name="Normal 10 2 2 2 8" xfId="140" xr:uid="{9C01D051-F51F-4769-881F-09E1E56B068A}"/>
    <cellStyle name="Normal 10 2 2 3" xfId="141" xr:uid="{384A87C4-F203-470C-862E-D40C8AB18CA3}"/>
    <cellStyle name="Normal 10 2 2 3 2" xfId="142" xr:uid="{E3A2310A-A142-48B8-8DB4-BB18C7B1E22F}"/>
    <cellStyle name="Normal 10 2 2 3 2 2" xfId="143" xr:uid="{C1ACA398-2907-406D-AD9D-6F47981A2FAE}"/>
    <cellStyle name="Normal 10 2 2 3 2 2 2" xfId="3758" xr:uid="{BCA30842-64DC-4798-843E-D655E671040B}"/>
    <cellStyle name="Normal 10 2 2 3 2 2 2 2" xfId="3759" xr:uid="{5832AE95-170C-4C0E-BD23-6A0088F15A7E}"/>
    <cellStyle name="Normal 10 2 2 3 2 2 3" xfId="3760" xr:uid="{9E4255EA-B522-494A-A189-3FC083CBA6B9}"/>
    <cellStyle name="Normal 10 2 2 3 2 3" xfId="144" xr:uid="{5115AE2C-C15F-49C0-9B12-1FEA6D2E8E88}"/>
    <cellStyle name="Normal 10 2 2 3 2 3 2" xfId="3761" xr:uid="{EC4E4478-2D99-4B9E-B394-8EA149400D28}"/>
    <cellStyle name="Normal 10 2 2 3 2 4" xfId="145" xr:uid="{AF03E3F7-EA02-4899-BD4E-9E630FE89303}"/>
    <cellStyle name="Normal 10 2 2 3 3" xfId="146" xr:uid="{CA6DA499-0D4E-484C-A55B-1E7CF8B7F665}"/>
    <cellStyle name="Normal 10 2 2 3 3 2" xfId="147" xr:uid="{CC98B75A-6BDD-4EAD-A04B-B3E82E792A19}"/>
    <cellStyle name="Normal 10 2 2 3 3 2 2" xfId="3762" xr:uid="{E96DDCF4-BED2-4086-A636-40F5ED58D2B7}"/>
    <cellStyle name="Normal 10 2 2 3 3 3" xfId="148" xr:uid="{F6688594-3339-47B4-8897-C953EAECB8C5}"/>
    <cellStyle name="Normal 10 2 2 3 3 4" xfId="149" xr:uid="{84E0DB7D-B44A-4D92-ACFB-7FF55B5B2052}"/>
    <cellStyle name="Normal 10 2 2 3 4" xfId="150" xr:uid="{16B7DA06-BE4A-4A31-BE5C-33B85CB6045D}"/>
    <cellStyle name="Normal 10 2 2 3 4 2" xfId="3763" xr:uid="{3D08F62C-ADAC-4AA0-BDAC-ED9537194EF7}"/>
    <cellStyle name="Normal 10 2 2 3 5" xfId="151" xr:uid="{DC35CD58-0F7C-40D3-B94C-5F1F8D8DE671}"/>
    <cellStyle name="Normal 10 2 2 3 6" xfId="152" xr:uid="{8F4BF298-55B8-400D-A438-9C67992AC76A}"/>
    <cellStyle name="Normal 10 2 2 4" xfId="153" xr:uid="{B3CB33EA-90B1-4450-B149-DFD08FDDBC42}"/>
    <cellStyle name="Normal 10 2 2 4 2" xfId="154" xr:uid="{346CB2A9-BC17-4A27-869F-7980FCE5D583}"/>
    <cellStyle name="Normal 10 2 2 4 2 2" xfId="155" xr:uid="{2DEC9211-F759-4D21-A17D-B882ED1870D4}"/>
    <cellStyle name="Normal 10 2 2 4 2 2 2" xfId="3764" xr:uid="{8F98453A-1C5B-4418-B21E-AF5F0FE685C9}"/>
    <cellStyle name="Normal 10 2 2 4 2 2 2 2" xfId="3765" xr:uid="{063AD62F-6A9F-4DD1-9EE4-EE612AD9848C}"/>
    <cellStyle name="Normal 10 2 2 4 2 2 3" xfId="3766" xr:uid="{B5E79B60-0E62-4C5C-9F67-28B97D5D972E}"/>
    <cellStyle name="Normal 10 2 2 4 2 3" xfId="156" xr:uid="{42A34A4F-8D62-4B61-A235-8A81A526EE6F}"/>
    <cellStyle name="Normal 10 2 2 4 2 3 2" xfId="3767" xr:uid="{708705BC-4073-47A3-8D9D-AB1B60095F02}"/>
    <cellStyle name="Normal 10 2 2 4 2 4" xfId="157" xr:uid="{577588BA-321F-4517-8485-709B9EC54C89}"/>
    <cellStyle name="Normal 10 2 2 4 3" xfId="158" xr:uid="{8FA3B176-A7DF-44CC-B7F6-A5BA296ECC93}"/>
    <cellStyle name="Normal 10 2 2 4 3 2" xfId="3768" xr:uid="{D20ACB04-B24B-407A-8364-E2EDC4E4AEA0}"/>
    <cellStyle name="Normal 10 2 2 4 3 2 2" xfId="3769" xr:uid="{BF4A99CA-686A-45CB-B854-620747D9EA9A}"/>
    <cellStyle name="Normal 10 2 2 4 3 3" xfId="3770" xr:uid="{C0100D9F-EC1B-4F23-8D23-1051DF2F5018}"/>
    <cellStyle name="Normal 10 2 2 4 4" xfId="159" xr:uid="{938DA049-5C1E-4308-9E2E-CB98D278ED81}"/>
    <cellStyle name="Normal 10 2 2 4 4 2" xfId="3771" xr:uid="{6A7D26CE-F561-4EBD-9577-4C542C02D261}"/>
    <cellStyle name="Normal 10 2 2 4 5" xfId="160" xr:uid="{42D555B7-3D7E-4E4E-8CD5-AE792B53F2D4}"/>
    <cellStyle name="Normal 10 2 2 5" xfId="161" xr:uid="{927BFE3B-6FD0-4622-B224-C1069AC79F2A}"/>
    <cellStyle name="Normal 10 2 2 5 2" xfId="162" xr:uid="{623AC77D-38D1-4094-8A60-07DE28803816}"/>
    <cellStyle name="Normal 10 2 2 5 2 2" xfId="3772" xr:uid="{35BE6ED7-4D85-4CAF-93DC-DBE054381ED1}"/>
    <cellStyle name="Normal 10 2 2 5 2 2 2" xfId="3773" xr:uid="{B2FC9124-6F5C-4078-BA53-E332A60CBDDD}"/>
    <cellStyle name="Normal 10 2 2 5 2 3" xfId="3774" xr:uid="{85B485D4-0AAD-4AE1-891F-FC26910046F8}"/>
    <cellStyle name="Normal 10 2 2 5 3" xfId="163" xr:uid="{D7BCAA58-42BC-4C8C-9236-F44232A5114D}"/>
    <cellStyle name="Normal 10 2 2 5 3 2" xfId="3775" xr:uid="{B2A12686-96CF-4C72-98F9-12925BB3C519}"/>
    <cellStyle name="Normal 10 2 2 5 4" xfId="164" xr:uid="{BE060442-3E40-4A09-BE06-4AA99074D9FB}"/>
    <cellStyle name="Normal 10 2 2 6" xfId="165" xr:uid="{6BE09E5F-7079-42D5-9FF1-EABA0537C3A5}"/>
    <cellStyle name="Normal 10 2 2 6 2" xfId="166" xr:uid="{45FBC24C-97D9-4C97-9242-D54CCA0E982F}"/>
    <cellStyle name="Normal 10 2 2 6 2 2" xfId="3776" xr:uid="{51B6FB31-FD85-47F7-AABC-EED8096E0F49}"/>
    <cellStyle name="Normal 10 2 2 6 2 3" xfId="4304" xr:uid="{FBF8C39C-BCF9-44A0-BE75-6442F43B3678}"/>
    <cellStyle name="Normal 10 2 2 6 3" xfId="167" xr:uid="{264654AB-21A8-4144-BEEA-FC82728A162D}"/>
    <cellStyle name="Normal 10 2 2 6 4" xfId="168" xr:uid="{9B053971-9952-4A7F-AAE9-8B0310FC393E}"/>
    <cellStyle name="Normal 10 2 2 6 4 2" xfId="4740" xr:uid="{AF8C3ABF-E696-4D89-97AC-981B3D1550EC}"/>
    <cellStyle name="Normal 10 2 2 6 4 3" xfId="4599" xr:uid="{2852891E-C238-4E5B-8E78-ADB70E0245A0}"/>
    <cellStyle name="Normal 10 2 2 6 4 4" xfId="4447" xr:uid="{6A33E701-AD29-470A-929A-320A2B4DF9CF}"/>
    <cellStyle name="Normal 10 2 2 7" xfId="169" xr:uid="{4DB995B8-0CE6-4CB9-8991-0082F3ED579B}"/>
    <cellStyle name="Normal 10 2 2 7 2" xfId="3777" xr:uid="{265F519A-A5CC-477A-8620-C81985AA224D}"/>
    <cellStyle name="Normal 10 2 2 8" xfId="170" xr:uid="{751189C3-9917-4E22-AD79-D3BF1071E696}"/>
    <cellStyle name="Normal 10 2 2 9" xfId="171" xr:uid="{6FEA1325-335D-40C8-8D17-E10E3DBC8E86}"/>
    <cellStyle name="Normal 10 2 3" xfId="172" xr:uid="{02C9E070-133D-4683-BBF6-D23C1EDABBB4}"/>
    <cellStyle name="Normal 10 2 3 2" xfId="173" xr:uid="{79D5C4F3-2F81-4C4E-B58E-079843E8D99B}"/>
    <cellStyle name="Normal 10 2 3 2 2" xfId="174" xr:uid="{4D553A0C-3736-4E06-80EB-DC5B36E47E01}"/>
    <cellStyle name="Normal 10 2 3 2 2 2" xfId="175" xr:uid="{56EEEFA7-CAF7-49F7-9804-2D90E6EE14B6}"/>
    <cellStyle name="Normal 10 2 3 2 2 2 2" xfId="3778" xr:uid="{391C1B6D-9A7C-4668-A06C-EB828567DB1A}"/>
    <cellStyle name="Normal 10 2 3 2 2 2 2 2" xfId="3779" xr:uid="{86138BE0-0FE8-422E-98A6-86A1D6194544}"/>
    <cellStyle name="Normal 10 2 3 2 2 2 3" xfId="3780" xr:uid="{EA89E5F4-D48E-467A-93E8-813307E6817F}"/>
    <cellStyle name="Normal 10 2 3 2 2 3" xfId="176" xr:uid="{7929862C-D2ED-4F79-8D35-3D24911B95A2}"/>
    <cellStyle name="Normal 10 2 3 2 2 3 2" xfId="3781" xr:uid="{0D4F506A-792D-4BBD-AA37-926B8E57A2F6}"/>
    <cellStyle name="Normal 10 2 3 2 2 4" xfId="177" xr:uid="{BDE2CBF9-DA32-4951-AE0B-3393A41439B6}"/>
    <cellStyle name="Normal 10 2 3 2 3" xfId="178" xr:uid="{55591D48-F8A8-4582-B491-C985B5CC39FD}"/>
    <cellStyle name="Normal 10 2 3 2 3 2" xfId="179" xr:uid="{86AE8829-563E-4D52-957E-01561FDEB198}"/>
    <cellStyle name="Normal 10 2 3 2 3 2 2" xfId="3782" xr:uid="{9CC50E66-0BEB-49AB-884C-A15E421555E1}"/>
    <cellStyle name="Normal 10 2 3 2 3 3" xfId="180" xr:uid="{6999772D-43C5-451D-A4F1-7EAEDF65C979}"/>
    <cellStyle name="Normal 10 2 3 2 3 4" xfId="181" xr:uid="{E02B8FA6-A484-4914-A89D-E358BE67CDA1}"/>
    <cellStyle name="Normal 10 2 3 2 4" xfId="182" xr:uid="{3FE50EAC-8BAF-4C2C-AE8D-89F2CB575C1D}"/>
    <cellStyle name="Normal 10 2 3 2 4 2" xfId="3783" xr:uid="{9DDB32FC-CFF9-4C78-9DE4-E6FBA45ABE93}"/>
    <cellStyle name="Normal 10 2 3 2 5" xfId="183" xr:uid="{B8F48602-465E-4832-95AC-3FFB5733CA60}"/>
    <cellStyle name="Normal 10 2 3 2 6" xfId="184" xr:uid="{CFC6BC03-6A00-4C65-B66D-CCD7E14D064F}"/>
    <cellStyle name="Normal 10 2 3 3" xfId="185" xr:uid="{B755933B-5A96-4399-A328-E6AFF2A81B5A}"/>
    <cellStyle name="Normal 10 2 3 3 2" xfId="186" xr:uid="{242CACE8-FFB7-435A-AC7F-69602B0B37E5}"/>
    <cellStyle name="Normal 10 2 3 3 2 2" xfId="187" xr:uid="{F271D59A-680E-48F9-BB1B-C67F471F1DE6}"/>
    <cellStyle name="Normal 10 2 3 3 2 2 2" xfId="3784" xr:uid="{62584A7F-CB46-4BD3-A1CA-D3F115120B82}"/>
    <cellStyle name="Normal 10 2 3 3 2 2 2 2" xfId="3785" xr:uid="{5FB79975-DBC7-4662-BA17-5E7861C06584}"/>
    <cellStyle name="Normal 10 2 3 3 2 2 3" xfId="3786" xr:uid="{AF5C8B14-A2AE-49F9-A153-1FCE7F385272}"/>
    <cellStyle name="Normal 10 2 3 3 2 3" xfId="188" xr:uid="{409F3FEA-E588-4472-82A9-659A2005B61A}"/>
    <cellStyle name="Normal 10 2 3 3 2 3 2" xfId="3787" xr:uid="{EC6485D7-82BB-47AB-8FC2-4CFCD6A9FC2E}"/>
    <cellStyle name="Normal 10 2 3 3 2 4" xfId="189" xr:uid="{FC219E58-E89D-4E77-BE0E-CE6E0C7FA017}"/>
    <cellStyle name="Normal 10 2 3 3 3" xfId="190" xr:uid="{CE3B465C-9E43-47D5-A7C0-9490B5C7D921}"/>
    <cellStyle name="Normal 10 2 3 3 3 2" xfId="3788" xr:uid="{552EC8D9-68B0-4FC9-8301-201A9F3EEFAD}"/>
    <cellStyle name="Normal 10 2 3 3 3 2 2" xfId="3789" xr:uid="{1EE89329-13B5-4605-9C1C-DC65C0D30E94}"/>
    <cellStyle name="Normal 10 2 3 3 3 3" xfId="3790" xr:uid="{BED79C38-F4E0-4F00-8E5D-4F322AF8AC8E}"/>
    <cellStyle name="Normal 10 2 3 3 4" xfId="191" xr:uid="{C19E7F5D-9E6D-4F58-BE5B-33DEE17FF7BD}"/>
    <cellStyle name="Normal 10 2 3 3 4 2" xfId="3791" xr:uid="{EED6FABB-0542-4100-A3A5-DBCC2E2E714E}"/>
    <cellStyle name="Normal 10 2 3 3 5" xfId="192" xr:uid="{F7207AD4-DA93-4662-B96D-B77865E00D96}"/>
    <cellStyle name="Normal 10 2 3 4" xfId="193" xr:uid="{4A594289-83D4-412F-A6ED-BE32455AD3E8}"/>
    <cellStyle name="Normal 10 2 3 4 2" xfId="194" xr:uid="{F5095D0A-E2A6-4C87-82E6-3E2476C6F081}"/>
    <cellStyle name="Normal 10 2 3 4 2 2" xfId="3792" xr:uid="{E799B0B1-3838-4077-B52E-D016D1699C1C}"/>
    <cellStyle name="Normal 10 2 3 4 2 2 2" xfId="3793" xr:uid="{311C65D6-9C4E-4579-B218-7818132B5534}"/>
    <cellStyle name="Normal 10 2 3 4 2 3" xfId="3794" xr:uid="{BB71F4EC-CFA4-4345-B338-AC1DA8A98EFA}"/>
    <cellStyle name="Normal 10 2 3 4 3" xfId="195" xr:uid="{0F49BA74-DFCE-44A2-83B6-81C8B0A8D86B}"/>
    <cellStyle name="Normal 10 2 3 4 3 2" xfId="3795" xr:uid="{70790260-0EC7-4786-B382-A8EAB65DC6DF}"/>
    <cellStyle name="Normal 10 2 3 4 4" xfId="196" xr:uid="{B5A7A2D5-963C-4524-B788-5FFC1DB52C83}"/>
    <cellStyle name="Normal 10 2 3 5" xfId="197" xr:uid="{8ADD6B11-6308-4E01-A7C7-6E043DD37561}"/>
    <cellStyle name="Normal 10 2 3 5 2" xfId="198" xr:uid="{940A5321-EE61-410C-A7C2-A97EF141F51B}"/>
    <cellStyle name="Normal 10 2 3 5 2 2" xfId="3796" xr:uid="{5C8CB03A-6A7B-4D5E-AA20-00CF66566911}"/>
    <cellStyle name="Normal 10 2 3 5 2 3" xfId="4305" xr:uid="{9B7BF8EB-CE0C-4599-9D11-EC7358547165}"/>
    <cellStyle name="Normal 10 2 3 5 3" xfId="199" xr:uid="{DAB82A35-7EAD-449C-86DF-E4B8C3AE8715}"/>
    <cellStyle name="Normal 10 2 3 5 4" xfId="200" xr:uid="{D58FD458-4A96-4B30-BA71-3EAD97EA734D}"/>
    <cellStyle name="Normal 10 2 3 5 4 2" xfId="4741" xr:uid="{38A9C9DA-629E-44EB-9D9C-1B3C1B66A11C}"/>
    <cellStyle name="Normal 10 2 3 5 4 3" xfId="4600" xr:uid="{710461E3-5152-4D10-8263-16391E22901E}"/>
    <cellStyle name="Normal 10 2 3 5 4 4" xfId="4448" xr:uid="{F9D37312-73DB-4DBE-B4C8-7BE04408D4AA}"/>
    <cellStyle name="Normal 10 2 3 6" xfId="201" xr:uid="{B39C2C7B-A8D3-4827-A699-499FEB09A16B}"/>
    <cellStyle name="Normal 10 2 3 6 2" xfId="3797" xr:uid="{4A71861C-0581-4A10-A58A-A5459B6971AD}"/>
    <cellStyle name="Normal 10 2 3 7" xfId="202" xr:uid="{AAFF9A0E-CD5F-4853-AC9C-DAE8B58F970B}"/>
    <cellStyle name="Normal 10 2 3 8" xfId="203" xr:uid="{3C1F570D-8B67-45DC-992E-B7ACEA497FD9}"/>
    <cellStyle name="Normal 10 2 4" xfId="204" xr:uid="{058C39F6-1517-49D4-814E-ED9B8F2D33AF}"/>
    <cellStyle name="Normal 10 2 4 2" xfId="205" xr:uid="{768E83F9-934B-44B5-8A7E-9EC7B1CF08E5}"/>
    <cellStyle name="Normal 10 2 4 2 2" xfId="206" xr:uid="{2859F509-06C5-49E1-B287-3F1E3791CF1D}"/>
    <cellStyle name="Normal 10 2 4 2 2 2" xfId="207" xr:uid="{CB4FD6D4-F633-41A5-B4C3-B5824DD00531}"/>
    <cellStyle name="Normal 10 2 4 2 2 2 2" xfId="3798" xr:uid="{1E1D84C7-487F-4C50-BB0B-2C783045E8AB}"/>
    <cellStyle name="Normal 10 2 4 2 2 3" xfId="208" xr:uid="{67565959-3CB5-40FB-97BD-4B233533B2F4}"/>
    <cellStyle name="Normal 10 2 4 2 2 4" xfId="209" xr:uid="{7FDB4D93-AB85-48F3-B180-F23260B2F031}"/>
    <cellStyle name="Normal 10 2 4 2 3" xfId="210" xr:uid="{EEEEC676-E404-49BC-8E56-517B6037C8D9}"/>
    <cellStyle name="Normal 10 2 4 2 3 2" xfId="3799" xr:uid="{5D8AF192-E5B7-42BA-A639-76581E416E7B}"/>
    <cellStyle name="Normal 10 2 4 2 4" xfId="211" xr:uid="{969E85A2-AF1C-402A-9FD1-6ED962A8D544}"/>
    <cellStyle name="Normal 10 2 4 2 5" xfId="212" xr:uid="{C9D42B4B-B0D4-45BE-893D-A3EE31658E02}"/>
    <cellStyle name="Normal 10 2 4 3" xfId="213" xr:uid="{B1DBFE2C-E9DF-4D16-A62E-DB8E9FBBDC46}"/>
    <cellStyle name="Normal 10 2 4 3 2" xfId="214" xr:uid="{1140CAA9-4FC3-4004-A4AF-08CF47635865}"/>
    <cellStyle name="Normal 10 2 4 3 2 2" xfId="3800" xr:uid="{5197D282-DF7A-4B09-AF65-C76F818F88B9}"/>
    <cellStyle name="Normal 10 2 4 3 3" xfId="215" xr:uid="{12F93F02-AE8A-4486-933F-5ADD54F31D7D}"/>
    <cellStyle name="Normal 10 2 4 3 4" xfId="216" xr:uid="{66F69984-95E8-48CB-A4E6-45C4CEA0B29C}"/>
    <cellStyle name="Normal 10 2 4 4" xfId="217" xr:uid="{AB063F5C-9262-4FA8-BB62-0D390A3B93EF}"/>
    <cellStyle name="Normal 10 2 4 4 2" xfId="218" xr:uid="{1AC6F2EC-E34F-40C1-BB4B-E62F8C60DC15}"/>
    <cellStyle name="Normal 10 2 4 4 3" xfId="219" xr:uid="{0B2CD7B7-2258-42AB-833D-5458D9EEEAFE}"/>
    <cellStyle name="Normal 10 2 4 4 4" xfId="220" xr:uid="{30FDB95C-60BF-43A2-BBCE-FD45FFF84938}"/>
    <cellStyle name="Normal 10 2 4 5" xfId="221" xr:uid="{F898EC82-604D-4F09-BE45-1858CEF61040}"/>
    <cellStyle name="Normal 10 2 4 6" xfId="222" xr:uid="{8B3EF459-D2CE-444F-A74A-3B4230B3CBBF}"/>
    <cellStyle name="Normal 10 2 4 7" xfId="223" xr:uid="{ECFA4712-D16D-4691-9CA7-0486AF52A07B}"/>
    <cellStyle name="Normal 10 2 5" xfId="224" xr:uid="{AFA6EA92-4614-4BDE-BEA4-DA28D14C1D37}"/>
    <cellStyle name="Normal 10 2 5 2" xfId="225" xr:uid="{B4E5A336-931E-46EA-BDD1-204CB9EF6578}"/>
    <cellStyle name="Normal 10 2 5 2 2" xfId="226" xr:uid="{09AC2E3B-3708-449B-9655-4328D79C7F79}"/>
    <cellStyle name="Normal 10 2 5 2 2 2" xfId="3801" xr:uid="{47C5A1C3-6C5E-43BA-B1A3-DC241C2680B0}"/>
    <cellStyle name="Normal 10 2 5 2 2 2 2" xfId="3802" xr:uid="{9F7BAE05-BE73-4C31-BD15-B85F631FD5B5}"/>
    <cellStyle name="Normal 10 2 5 2 2 3" xfId="3803" xr:uid="{3FDC52F9-BFBA-4EA1-AD33-D00DB838FE66}"/>
    <cellStyle name="Normal 10 2 5 2 3" xfId="227" xr:uid="{F1C63887-EBD5-44FF-BBF1-484A473C043E}"/>
    <cellStyle name="Normal 10 2 5 2 3 2" xfId="3804" xr:uid="{EBCE605D-974E-462E-9C12-0E2D9484D808}"/>
    <cellStyle name="Normal 10 2 5 2 4" xfId="228" xr:uid="{E150CDE8-B36B-425A-A3DB-F107EB20E8C9}"/>
    <cellStyle name="Normal 10 2 5 3" xfId="229" xr:uid="{1A1F2A89-CBE6-4EF4-B492-A529A98D0EA0}"/>
    <cellStyle name="Normal 10 2 5 3 2" xfId="230" xr:uid="{96E4B7C0-A012-41CB-A7B4-A4007FF2E837}"/>
    <cellStyle name="Normal 10 2 5 3 2 2" xfId="3805" xr:uid="{DDB667F1-178A-43A3-B9EE-4038B565BFBE}"/>
    <cellStyle name="Normal 10 2 5 3 3" xfId="231" xr:uid="{9F4CB45C-A229-4F72-A3D6-1D8239868F12}"/>
    <cellStyle name="Normal 10 2 5 3 4" xfId="232" xr:uid="{FDFEEF20-A145-454D-8D12-56FD8B03D0B2}"/>
    <cellStyle name="Normal 10 2 5 4" xfId="233" xr:uid="{E1494ADB-31B6-4F35-9778-992962B0E9D1}"/>
    <cellStyle name="Normal 10 2 5 4 2" xfId="3806" xr:uid="{9085ED6C-900C-4E9F-935E-1FF26747F3C6}"/>
    <cellStyle name="Normal 10 2 5 5" xfId="234" xr:uid="{6020BC59-24F5-4DAC-946B-265A390CADB6}"/>
    <cellStyle name="Normal 10 2 5 6" xfId="235" xr:uid="{E089E829-2FFD-4D29-9376-0FA28ADD6C74}"/>
    <cellStyle name="Normal 10 2 6" xfId="236" xr:uid="{A667D5A2-829A-475D-BB4C-49FD78141B01}"/>
    <cellStyle name="Normal 10 2 6 2" xfId="237" xr:uid="{AD11C30F-2C47-4089-A0C5-4D30379BA193}"/>
    <cellStyle name="Normal 10 2 6 2 2" xfId="238" xr:uid="{F7CFBDC5-139A-45BD-B0B8-66084CBCB940}"/>
    <cellStyle name="Normal 10 2 6 2 2 2" xfId="3807" xr:uid="{C70CAA1A-8182-479B-9298-4F057E60FA77}"/>
    <cellStyle name="Normal 10 2 6 2 3" xfId="239" xr:uid="{1A6C27AD-39ED-4247-A15C-B013705225E5}"/>
    <cellStyle name="Normal 10 2 6 2 4" xfId="240" xr:uid="{82B045D0-9626-470B-92A7-02FA01B83641}"/>
    <cellStyle name="Normal 10 2 6 3" xfId="241" xr:uid="{4CAC5589-27C3-474B-9B7C-1B46CCEAFD3A}"/>
    <cellStyle name="Normal 10 2 6 3 2" xfId="3808" xr:uid="{163D59DD-364E-4DE7-ABFD-87E0206C9B0D}"/>
    <cellStyle name="Normal 10 2 6 4" xfId="242" xr:uid="{042366AD-04BB-4701-A916-C2A54AD9CA7B}"/>
    <cellStyle name="Normal 10 2 6 5" xfId="243" xr:uid="{11959420-BDDA-4884-AF37-5612C7827957}"/>
    <cellStyle name="Normal 10 2 7" xfId="244" xr:uid="{80172C5C-968A-46EF-9FEB-15CE36536764}"/>
    <cellStyle name="Normal 10 2 7 2" xfId="245" xr:uid="{89F9277E-AC8E-46C1-A48F-D78F1AF9A00F}"/>
    <cellStyle name="Normal 10 2 7 2 2" xfId="3809" xr:uid="{A984DFB7-9FD3-4B57-A08F-04C06D51827D}"/>
    <cellStyle name="Normal 10 2 7 2 3" xfId="4303" xr:uid="{4F96CDA7-3A04-4059-8669-60F863F34C12}"/>
    <cellStyle name="Normal 10 2 7 3" xfId="246" xr:uid="{FD8D555A-A6AB-4D91-AB5A-473B77FF2C7F}"/>
    <cellStyle name="Normal 10 2 7 4" xfId="247" xr:uid="{0FC62C36-B33F-411F-8963-8FEAE70509FD}"/>
    <cellStyle name="Normal 10 2 7 4 2" xfId="4739" xr:uid="{6469EB41-9722-4215-9B80-F23254C7A661}"/>
    <cellStyle name="Normal 10 2 7 4 3" xfId="4601" xr:uid="{73AA7C09-020D-4DCD-A849-0163144DBE87}"/>
    <cellStyle name="Normal 10 2 7 4 4" xfId="4446" xr:uid="{E715D26E-27E4-4BCF-A54F-B79A11BCF1D3}"/>
    <cellStyle name="Normal 10 2 8" xfId="248" xr:uid="{EE1063E0-CF7B-46FE-ABE9-92A266B0D418}"/>
    <cellStyle name="Normal 10 2 8 2" xfId="249" xr:uid="{45A4ADDA-26C3-491B-9F47-4A4972A1F8AF}"/>
    <cellStyle name="Normal 10 2 8 3" xfId="250" xr:uid="{D89AFCB8-152B-4D0F-92EE-3FA1619398FD}"/>
    <cellStyle name="Normal 10 2 8 4" xfId="251" xr:uid="{0D84BD11-B637-4864-8BFB-930CC8407F3E}"/>
    <cellStyle name="Normal 10 2 9" xfId="252" xr:uid="{CABBB56F-0189-4E44-9978-BFBEE6D6E8B4}"/>
    <cellStyle name="Normal 10 3" xfId="253" xr:uid="{104DA8ED-7FB7-4A03-8D73-8CEFFA6415FD}"/>
    <cellStyle name="Normal 10 3 10" xfId="254" xr:uid="{F0C7947E-FE6B-43B6-B63A-56BBB9309AF7}"/>
    <cellStyle name="Normal 10 3 11" xfId="255" xr:uid="{B28F20DB-4EBB-42D1-9E6F-47835D0BDC7A}"/>
    <cellStyle name="Normal 10 3 2" xfId="256" xr:uid="{C5CE6581-CADE-46DE-BA7E-9082FC002048}"/>
    <cellStyle name="Normal 10 3 2 2" xfId="257" xr:uid="{576C7348-B0C8-4234-9069-010E00B7C0C9}"/>
    <cellStyle name="Normal 10 3 2 2 2" xfId="258" xr:uid="{845982DF-E8BF-4C66-8834-B58AFFC8811D}"/>
    <cellStyle name="Normal 10 3 2 2 2 2" xfId="259" xr:uid="{67561D1D-36E9-4FD3-8C39-D8136264970C}"/>
    <cellStyle name="Normal 10 3 2 2 2 2 2" xfId="260" xr:uid="{DD0B59C3-3AF4-476E-8BD9-02EF4ACA22AF}"/>
    <cellStyle name="Normal 10 3 2 2 2 2 2 2" xfId="3810" xr:uid="{6E4AAAFB-EED3-432C-8FDE-15678D63C28C}"/>
    <cellStyle name="Normal 10 3 2 2 2 2 3" xfId="261" xr:uid="{6645808C-5B7E-4086-815D-376FF596B343}"/>
    <cellStyle name="Normal 10 3 2 2 2 2 4" xfId="262" xr:uid="{2968958F-FF86-4AE8-B21E-FA3267B8E03C}"/>
    <cellStyle name="Normal 10 3 2 2 2 3" xfId="263" xr:uid="{D7E57EF1-669B-4FD7-9760-EFAEA430F36D}"/>
    <cellStyle name="Normal 10 3 2 2 2 3 2" xfId="264" xr:uid="{9A9163C3-28CC-4846-B365-10D502380B3C}"/>
    <cellStyle name="Normal 10 3 2 2 2 3 3" xfId="265" xr:uid="{B86A712C-9615-4C8F-8231-F6E3C2CFE6B3}"/>
    <cellStyle name="Normal 10 3 2 2 2 3 4" xfId="266" xr:uid="{E69DED20-8905-4F66-A9E6-7B590A3DA3FA}"/>
    <cellStyle name="Normal 10 3 2 2 2 4" xfId="267" xr:uid="{66307B09-7D5F-46F3-B99A-6E18FE8FEE0A}"/>
    <cellStyle name="Normal 10 3 2 2 2 5" xfId="268" xr:uid="{F5DA2D6F-76AD-4E59-8B58-1C2CF06659C6}"/>
    <cellStyle name="Normal 10 3 2 2 2 6" xfId="269" xr:uid="{58DC4073-B9B4-4A73-A6FD-7C0C02218306}"/>
    <cellStyle name="Normal 10 3 2 2 3" xfId="270" xr:uid="{785A07F9-AADC-42C3-855F-7C0C25C1E790}"/>
    <cellStyle name="Normal 10 3 2 2 3 2" xfId="271" xr:uid="{2230B119-21C3-4C76-85AF-C23F0A22E357}"/>
    <cellStyle name="Normal 10 3 2 2 3 2 2" xfId="272" xr:uid="{90799495-E765-40CB-8B4A-6CFE79D20582}"/>
    <cellStyle name="Normal 10 3 2 2 3 2 3" xfId="273" xr:uid="{6179F8B4-9818-4C8D-9036-B0AEE8BEA061}"/>
    <cellStyle name="Normal 10 3 2 2 3 2 4" xfId="274" xr:uid="{409A9CCA-0574-4CFF-A743-022DE06DDD7C}"/>
    <cellStyle name="Normal 10 3 2 2 3 3" xfId="275" xr:uid="{3C039577-E08E-445F-AAE6-E24281EEEB7B}"/>
    <cellStyle name="Normal 10 3 2 2 3 4" xfId="276" xr:uid="{ADEB525B-C72E-4464-9EB3-876BE07E62E3}"/>
    <cellStyle name="Normal 10 3 2 2 3 5" xfId="277" xr:uid="{7ECE6629-6353-49EF-9337-ECBDBE649FC2}"/>
    <cellStyle name="Normal 10 3 2 2 4" xfId="278" xr:uid="{89B39B49-743C-42EF-8232-D8D9AA88454D}"/>
    <cellStyle name="Normal 10 3 2 2 4 2" xfId="279" xr:uid="{8329E315-31BD-4CEC-9DEE-F5F8444B05AD}"/>
    <cellStyle name="Normal 10 3 2 2 4 3" xfId="280" xr:uid="{C488F433-DA0F-4BED-A4D5-4983C3B4284B}"/>
    <cellStyle name="Normal 10 3 2 2 4 4" xfId="281" xr:uid="{A0C6693D-1AE4-4DBA-9D7A-D64EF420AEA1}"/>
    <cellStyle name="Normal 10 3 2 2 5" xfId="282" xr:uid="{0214974E-344C-4A4A-9929-40D4F5275B97}"/>
    <cellStyle name="Normal 10 3 2 2 5 2" xfId="283" xr:uid="{C9700E86-8DC4-4C64-8DB6-0FCDA3AFCEBD}"/>
    <cellStyle name="Normal 10 3 2 2 5 3" xfId="284" xr:uid="{0CF3A5B8-272D-41A8-B12E-A8834725E303}"/>
    <cellStyle name="Normal 10 3 2 2 5 4" xfId="285" xr:uid="{7F3558B2-F8EB-4B0D-96A5-3EB1156FEB1C}"/>
    <cellStyle name="Normal 10 3 2 2 6" xfId="286" xr:uid="{7BEC9990-CFB9-47A6-949C-6327AD4FFF12}"/>
    <cellStyle name="Normal 10 3 2 2 7" xfId="287" xr:uid="{75E152FA-6DA7-426F-95F0-E5ED1A8A2742}"/>
    <cellStyle name="Normal 10 3 2 2 8" xfId="288" xr:uid="{C6A2CBEA-730A-4E3A-AB81-16EF26B97FEC}"/>
    <cellStyle name="Normal 10 3 2 3" xfId="289" xr:uid="{448BABB0-52B6-4218-8A7D-5D228344A0B9}"/>
    <cellStyle name="Normal 10 3 2 3 2" xfId="290" xr:uid="{7AFC03AF-1440-4963-8D67-CA7B216A4788}"/>
    <cellStyle name="Normal 10 3 2 3 2 2" xfId="291" xr:uid="{018E984B-6753-499E-B261-A41FE9ECF341}"/>
    <cellStyle name="Normal 10 3 2 3 2 2 2" xfId="3811" xr:uid="{E794BE13-5FC2-40A8-B4A9-B74A0B6E5672}"/>
    <cellStyle name="Normal 10 3 2 3 2 2 2 2" xfId="3812" xr:uid="{16624664-2919-424D-A767-B29C7A6D633A}"/>
    <cellStyle name="Normal 10 3 2 3 2 2 3" xfId="3813" xr:uid="{2382CF56-41B8-4817-B9CC-AE4C10AEF414}"/>
    <cellStyle name="Normal 10 3 2 3 2 3" xfId="292" xr:uid="{FCF2C69C-A69A-405C-8C19-7BE23397A1A6}"/>
    <cellStyle name="Normal 10 3 2 3 2 3 2" xfId="3814" xr:uid="{5730976D-8255-466D-89AF-E8971E5FEDDD}"/>
    <cellStyle name="Normal 10 3 2 3 2 4" xfId="293" xr:uid="{6F5824BF-6754-486A-A65F-2ECC8274FABF}"/>
    <cellStyle name="Normal 10 3 2 3 3" xfId="294" xr:uid="{2C748ACE-24CD-479F-8245-D9400C0FD67F}"/>
    <cellStyle name="Normal 10 3 2 3 3 2" xfId="295" xr:uid="{BFCDCC88-1726-4400-87D9-89896F497E8C}"/>
    <cellStyle name="Normal 10 3 2 3 3 2 2" xfId="3815" xr:uid="{BFF0EFB1-7D3E-485B-BD74-0A73EAF771D4}"/>
    <cellStyle name="Normal 10 3 2 3 3 3" xfId="296" xr:uid="{5125C38A-7B28-4F5F-8F21-85C1E9F02293}"/>
    <cellStyle name="Normal 10 3 2 3 3 4" xfId="297" xr:uid="{8A867EDC-5D94-4732-B7E5-E2989381C7E3}"/>
    <cellStyle name="Normal 10 3 2 3 4" xfId="298" xr:uid="{7C79EC80-135A-4D40-BE3E-5EB103631256}"/>
    <cellStyle name="Normal 10 3 2 3 4 2" xfId="3816" xr:uid="{0505CF9B-36E0-40F8-B8D0-8C41E9486507}"/>
    <cellStyle name="Normal 10 3 2 3 5" xfId="299" xr:uid="{47B827FA-AE10-42E3-9A21-D436FC61CA03}"/>
    <cellStyle name="Normal 10 3 2 3 6" xfId="300" xr:uid="{BCB7264E-68B8-4A56-BC53-D89981CA08F7}"/>
    <cellStyle name="Normal 10 3 2 4" xfId="301" xr:uid="{6A972289-D67D-4AB9-97AD-8759631ED41B}"/>
    <cellStyle name="Normal 10 3 2 4 2" xfId="302" xr:uid="{289CA968-59F5-4DA6-858E-92CAE67D1BB6}"/>
    <cellStyle name="Normal 10 3 2 4 2 2" xfId="303" xr:uid="{07E53080-493E-4824-B01F-0B04776E30C9}"/>
    <cellStyle name="Normal 10 3 2 4 2 2 2" xfId="3817" xr:uid="{525B6F42-BA03-463D-840D-FBE02BECA719}"/>
    <cellStyle name="Normal 10 3 2 4 2 3" xfId="304" xr:uid="{8A388AF0-49E1-45BE-BB38-DD697455055E}"/>
    <cellStyle name="Normal 10 3 2 4 2 4" xfId="305" xr:uid="{D824AC27-2692-47C3-B9BC-5BE9894598B9}"/>
    <cellStyle name="Normal 10 3 2 4 3" xfId="306" xr:uid="{6C312C47-2A0E-4AD1-9037-4EB982D31C88}"/>
    <cellStyle name="Normal 10 3 2 4 3 2" xfId="3818" xr:uid="{80870270-6E48-4BBB-A7F2-90167BE2FF4F}"/>
    <cellStyle name="Normal 10 3 2 4 4" xfId="307" xr:uid="{380545B5-431A-4BEE-9ACD-7FD8A5F30FD1}"/>
    <cellStyle name="Normal 10 3 2 4 5" xfId="308" xr:uid="{9F97BE40-5474-43AB-8617-37053E43F223}"/>
    <cellStyle name="Normal 10 3 2 5" xfId="309" xr:uid="{F0C19215-39EB-4EA5-A292-4A8598D220E9}"/>
    <cellStyle name="Normal 10 3 2 5 2" xfId="310" xr:uid="{17D5AC30-FE99-4FBE-97BB-310AD4FC1DA0}"/>
    <cellStyle name="Normal 10 3 2 5 2 2" xfId="3819" xr:uid="{8AC4E66B-81E8-4796-A498-236C4FFA92AC}"/>
    <cellStyle name="Normal 10 3 2 5 3" xfId="311" xr:uid="{6DB4BFE7-0881-47F7-BCFE-989D76990B66}"/>
    <cellStyle name="Normal 10 3 2 5 4" xfId="312" xr:uid="{9FC05EEA-E328-4D6C-A327-E2FB243612FA}"/>
    <cellStyle name="Normal 10 3 2 6" xfId="313" xr:uid="{F17D39BE-5B0D-45CE-B449-D3D5B91E7087}"/>
    <cellStyle name="Normal 10 3 2 6 2" xfId="314" xr:uid="{B225074D-42B2-4B87-A78F-1BC25230A898}"/>
    <cellStyle name="Normal 10 3 2 6 3" xfId="315" xr:uid="{9729B91C-80A0-4E4F-85D7-DBFC1C2600B4}"/>
    <cellStyle name="Normal 10 3 2 6 4" xfId="316" xr:uid="{171C28FA-4769-4EAA-B542-AB7C3AA75FC2}"/>
    <cellStyle name="Normal 10 3 2 7" xfId="317" xr:uid="{3E414C21-619A-410A-9771-7CE63D231A30}"/>
    <cellStyle name="Normal 10 3 2 8" xfId="318" xr:uid="{BECA61DE-0DE0-45A5-8E52-6645704D9EF4}"/>
    <cellStyle name="Normal 10 3 2 9" xfId="319" xr:uid="{712E5E22-41BD-4CAC-B658-7EC1FDE8D503}"/>
    <cellStyle name="Normal 10 3 3" xfId="320" xr:uid="{B8DB8B24-B18F-4BA4-8120-FCBB12DD6752}"/>
    <cellStyle name="Normal 10 3 3 2" xfId="321" xr:uid="{355A48E2-4B95-48F6-93E4-3360D8AD4503}"/>
    <cellStyle name="Normal 10 3 3 2 2" xfId="322" xr:uid="{81ECD449-831E-480A-A718-02ED4EB3C848}"/>
    <cellStyle name="Normal 10 3 3 2 2 2" xfId="323" xr:uid="{B8126EBC-3333-459A-807B-06A0156589F1}"/>
    <cellStyle name="Normal 10 3 3 2 2 2 2" xfId="3820" xr:uid="{AE0AC051-9C4D-4A0A-8C53-BCCF13955F5B}"/>
    <cellStyle name="Normal 10 3 3 2 2 2 2 2" xfId="4621" xr:uid="{8B31C3E5-7BDC-4294-ACED-E4B4859164A1}"/>
    <cellStyle name="Normal 10 3 3 2 2 2 3" xfId="4622" xr:uid="{1C0D30D6-F75A-4E8E-BCAB-286B7B13D1A6}"/>
    <cellStyle name="Normal 10 3 3 2 2 3" xfId="324" xr:uid="{7884B86E-B927-4AA2-9C76-F30E40131FB4}"/>
    <cellStyle name="Normal 10 3 3 2 2 3 2" xfId="4623" xr:uid="{7B926795-90C1-443F-A918-6FDFF82AC07D}"/>
    <cellStyle name="Normal 10 3 3 2 2 4" xfId="325" xr:uid="{CA1A87A3-B867-4A23-8766-942B864C1AD4}"/>
    <cellStyle name="Normal 10 3 3 2 3" xfId="326" xr:uid="{A9E5A2F5-A0A5-4B01-ABDF-12B4BF4F8243}"/>
    <cellStyle name="Normal 10 3 3 2 3 2" xfId="327" xr:uid="{52DCB9CB-D33C-47DB-BFD4-5E153572CA7E}"/>
    <cellStyle name="Normal 10 3 3 2 3 2 2" xfId="4624" xr:uid="{67F4275D-978B-4D1B-8DCB-A937F9EB4DFA}"/>
    <cellStyle name="Normal 10 3 3 2 3 3" xfId="328" xr:uid="{96689CCD-E289-424B-9812-64B47E5903BD}"/>
    <cellStyle name="Normal 10 3 3 2 3 4" xfId="329" xr:uid="{3FD66655-E2AA-406E-83D0-9A4FCFD63ABE}"/>
    <cellStyle name="Normal 10 3 3 2 4" xfId="330" xr:uid="{17374AC5-18EF-4597-B6CB-FE5B705596C9}"/>
    <cellStyle name="Normal 10 3 3 2 4 2" xfId="4625" xr:uid="{EB43D174-D64F-477C-A473-7E195F17CB12}"/>
    <cellStyle name="Normal 10 3 3 2 5" xfId="331" xr:uid="{672AB079-9AE4-4E03-968C-2A857AAB1583}"/>
    <cellStyle name="Normal 10 3 3 2 6" xfId="332" xr:uid="{469EFB21-7D7C-48FE-8457-A5BDB0DA0DD2}"/>
    <cellStyle name="Normal 10 3 3 3" xfId="333" xr:uid="{408DFF4D-291C-4B3F-9A51-1D7F63383A40}"/>
    <cellStyle name="Normal 10 3 3 3 2" xfId="334" xr:uid="{6E57136C-05EA-42E8-A2E6-C599F136BB3B}"/>
    <cellStyle name="Normal 10 3 3 3 2 2" xfId="335" xr:uid="{6D887BD4-C1A9-443A-8909-312561A82D01}"/>
    <cellStyle name="Normal 10 3 3 3 2 2 2" xfId="4626" xr:uid="{A4789C62-DA0A-4DA4-B2CF-D1D6201F1E98}"/>
    <cellStyle name="Normal 10 3 3 3 2 3" xfId="336" xr:uid="{9F15D916-1025-4863-8F87-2D85406AF22C}"/>
    <cellStyle name="Normal 10 3 3 3 2 4" xfId="337" xr:uid="{B3FC2B5C-EB2C-4430-BE43-B522A2073B92}"/>
    <cellStyle name="Normal 10 3 3 3 3" xfId="338" xr:uid="{38B7F756-F7F9-40B3-8048-FD0A224EE8DD}"/>
    <cellStyle name="Normal 10 3 3 3 3 2" xfId="4627" xr:uid="{F1FD0512-E0DD-499E-8A36-5221601DEA0D}"/>
    <cellStyle name="Normal 10 3 3 3 4" xfId="339" xr:uid="{D9746A54-0BCF-458A-A90C-83B1A68D88B6}"/>
    <cellStyle name="Normal 10 3 3 3 5" xfId="340" xr:uid="{04652F67-0DFE-4986-B423-7BDB5CAC3FC6}"/>
    <cellStyle name="Normal 10 3 3 4" xfId="341" xr:uid="{3EB57F61-BF7E-4CFA-8575-B086D5411A89}"/>
    <cellStyle name="Normal 10 3 3 4 2" xfId="342" xr:uid="{CCAB06C6-7B5D-434E-828D-3D700B4AF187}"/>
    <cellStyle name="Normal 10 3 3 4 2 2" xfId="4628" xr:uid="{6FC54027-7D76-4E86-AD9D-E3823552859C}"/>
    <cellStyle name="Normal 10 3 3 4 3" xfId="343" xr:uid="{33409D22-24EF-4A00-99D6-368F237046EF}"/>
    <cellStyle name="Normal 10 3 3 4 4" xfId="344" xr:uid="{02E4B9F5-8DEA-4E9F-B27B-4CEE7CB443FE}"/>
    <cellStyle name="Normal 10 3 3 5" xfId="345" xr:uid="{1CBAA100-C068-4ABB-91DB-598F8B0E94E0}"/>
    <cellStyle name="Normal 10 3 3 5 2" xfId="346" xr:uid="{D94FB17B-7D94-4154-9255-5ECC7E9B463F}"/>
    <cellStyle name="Normal 10 3 3 5 3" xfId="347" xr:uid="{DA63C3AC-948A-4441-8A5C-E3301024A384}"/>
    <cellStyle name="Normal 10 3 3 5 4" xfId="348" xr:uid="{18980564-0EEB-487D-9968-E6334B60B839}"/>
    <cellStyle name="Normal 10 3 3 6" xfId="349" xr:uid="{736B4872-43F8-4D71-82D3-A10028071725}"/>
    <cellStyle name="Normal 10 3 3 7" xfId="350" xr:uid="{9E8560D4-00D3-4AD3-AD6F-C9F019AFDDC5}"/>
    <cellStyle name="Normal 10 3 3 8" xfId="351" xr:uid="{4D037E7A-F2C9-48AF-B79D-BE413BBD9F7E}"/>
    <cellStyle name="Normal 10 3 4" xfId="352" xr:uid="{94E04C8B-B3EC-4C82-8801-3FCDCB09B8D0}"/>
    <cellStyle name="Normal 10 3 4 2" xfId="353" xr:uid="{4E2A5932-8520-4F6B-8F9C-F99599E43B5A}"/>
    <cellStyle name="Normal 10 3 4 2 2" xfId="354" xr:uid="{DC1322EA-131F-44DC-98B9-95E8C57D8BC7}"/>
    <cellStyle name="Normal 10 3 4 2 2 2" xfId="355" xr:uid="{1C090FC3-3E9D-45EE-BC68-8A14B51879CC}"/>
    <cellStyle name="Normal 10 3 4 2 2 2 2" xfId="3821" xr:uid="{84D17A7C-422C-473A-B60F-72A8726FB6A0}"/>
    <cellStyle name="Normal 10 3 4 2 2 3" xfId="356" xr:uid="{386B38A1-7B46-4E1C-A650-DF9B63CA6169}"/>
    <cellStyle name="Normal 10 3 4 2 2 4" xfId="357" xr:uid="{8EE17698-50EA-4C45-A66D-8FAA0BCFC65E}"/>
    <cellStyle name="Normal 10 3 4 2 3" xfId="358" xr:uid="{B57BCB01-4A13-4CB8-8316-ABE13FCFCE84}"/>
    <cellStyle name="Normal 10 3 4 2 3 2" xfId="3822" xr:uid="{595BA7A5-3720-4288-8358-66F96BE344AE}"/>
    <cellStyle name="Normal 10 3 4 2 4" xfId="359" xr:uid="{A01A462D-8252-4B7E-8FE7-F2F71B85BAFB}"/>
    <cellStyle name="Normal 10 3 4 2 5" xfId="360" xr:uid="{32B47078-A25F-4452-BB67-B9154563C20B}"/>
    <cellStyle name="Normal 10 3 4 3" xfId="361" xr:uid="{7DFB7093-EBC0-4E8E-BDD2-7120136485FC}"/>
    <cellStyle name="Normal 10 3 4 3 2" xfId="362" xr:uid="{F77C880F-1F9E-48C2-B1C2-68D15DA92865}"/>
    <cellStyle name="Normal 10 3 4 3 2 2" xfId="3823" xr:uid="{CF9D4F32-7D91-49FD-B813-E2AE94DE6D09}"/>
    <cellStyle name="Normal 10 3 4 3 3" xfId="363" xr:uid="{9968D306-76F7-4A35-A703-52C28E4D3040}"/>
    <cellStyle name="Normal 10 3 4 3 4" xfId="364" xr:uid="{F5C2A36E-2D06-401F-9F33-295059434FA2}"/>
    <cellStyle name="Normal 10 3 4 4" xfId="365" xr:uid="{99156432-3520-4B41-9941-730A3495F448}"/>
    <cellStyle name="Normal 10 3 4 4 2" xfId="366" xr:uid="{B814AD53-5142-4453-A87D-14ADD90A20E6}"/>
    <cellStyle name="Normal 10 3 4 4 3" xfId="367" xr:uid="{E503F374-3E47-4092-BB10-27E22889B3D8}"/>
    <cellStyle name="Normal 10 3 4 4 4" xfId="368" xr:uid="{7001DE1C-F181-4095-B8CC-64D20E508435}"/>
    <cellStyle name="Normal 10 3 4 5" xfId="369" xr:uid="{897CE2C8-AF33-4CF1-B74F-3F83371A0229}"/>
    <cellStyle name="Normal 10 3 4 6" xfId="370" xr:uid="{A17F2B48-7364-45E5-B71A-C8C13451AF8F}"/>
    <cellStyle name="Normal 10 3 4 7" xfId="371" xr:uid="{E4A2F66D-BA6D-442D-95C4-F3C30866806D}"/>
    <cellStyle name="Normal 10 3 5" xfId="372" xr:uid="{A5DD1890-3EEE-47DD-991C-3AAB4EC136A6}"/>
    <cellStyle name="Normal 10 3 5 2" xfId="373" xr:uid="{72E5710C-0761-4E3F-828F-46F69ADC2AEC}"/>
    <cellStyle name="Normal 10 3 5 2 2" xfId="374" xr:uid="{06D01A8F-0455-4C80-9A08-D8CB889F1A4D}"/>
    <cellStyle name="Normal 10 3 5 2 2 2" xfId="3824" xr:uid="{363A4044-BFA7-44C1-A347-1B7C5588474E}"/>
    <cellStyle name="Normal 10 3 5 2 3" xfId="375" xr:uid="{D0743152-2A07-4788-8894-98968AA94084}"/>
    <cellStyle name="Normal 10 3 5 2 4" xfId="376" xr:uid="{A81AC458-D580-4D90-93AA-676258B64C99}"/>
    <cellStyle name="Normal 10 3 5 3" xfId="377" xr:uid="{B14BE388-CBE7-44F2-AB59-6B159A5C8020}"/>
    <cellStyle name="Normal 10 3 5 3 2" xfId="378" xr:uid="{ECC66403-5BF7-47A3-88FA-A44312375416}"/>
    <cellStyle name="Normal 10 3 5 3 3" xfId="379" xr:uid="{43577C79-C6E9-49CB-ADDF-03C7CF90721B}"/>
    <cellStyle name="Normal 10 3 5 3 4" xfId="380" xr:uid="{32E42851-B747-43B9-B884-9464774AB0DA}"/>
    <cellStyle name="Normal 10 3 5 4" xfId="381" xr:uid="{BF7D3E92-9A94-4B2A-B797-82BB32404DCC}"/>
    <cellStyle name="Normal 10 3 5 5" xfId="382" xr:uid="{64CCC219-D6DB-444B-9B77-0288ABEE12A2}"/>
    <cellStyle name="Normal 10 3 5 6" xfId="383" xr:uid="{27BC6B76-8055-4389-A79E-25F0F194D061}"/>
    <cellStyle name="Normal 10 3 6" xfId="384" xr:uid="{D55AF85B-D117-401E-BEDF-B85A2EF0A0DE}"/>
    <cellStyle name="Normal 10 3 6 2" xfId="385" xr:uid="{58E04D96-14BB-49F7-BF7E-89DAEF976F3B}"/>
    <cellStyle name="Normal 10 3 6 2 2" xfId="386" xr:uid="{D23AD8C0-8D13-4487-A28E-401D96ABBEBF}"/>
    <cellStyle name="Normal 10 3 6 2 3" xfId="387" xr:uid="{F8B42EB8-8076-4079-B1E1-80871BD33BF8}"/>
    <cellStyle name="Normal 10 3 6 2 4" xfId="388" xr:uid="{11FFACF3-A946-4B60-AC3E-C79EDAC434EB}"/>
    <cellStyle name="Normal 10 3 6 3" xfId="389" xr:uid="{E0D9B290-CC48-4D91-AA35-1F33148CC0E8}"/>
    <cellStyle name="Normal 10 3 6 4" xfId="390" xr:uid="{B862D7C8-6FCC-4389-B8BA-3FDA3CEB8984}"/>
    <cellStyle name="Normal 10 3 6 5" xfId="391" xr:uid="{D5B1FA51-36D8-48E0-87D4-FAA8BC75D794}"/>
    <cellStyle name="Normal 10 3 7" xfId="392" xr:uid="{B697ED6D-6410-4648-B144-B0064269DE1D}"/>
    <cellStyle name="Normal 10 3 7 2" xfId="393" xr:uid="{E655F6B0-4386-4846-8B18-4AD12F2BA02B}"/>
    <cellStyle name="Normal 10 3 7 3" xfId="394" xr:uid="{2AFF2D90-E501-4504-A945-A7E950842D61}"/>
    <cellStyle name="Normal 10 3 7 4" xfId="395" xr:uid="{5BA61023-4E57-4686-8FEE-8103FA714839}"/>
    <cellStyle name="Normal 10 3 8" xfId="396" xr:uid="{338403F3-B6FB-475C-9E2D-C87C3A8C155F}"/>
    <cellStyle name="Normal 10 3 8 2" xfId="397" xr:uid="{93D022C2-48C7-43A9-B7C7-B9EE0AF4EA0A}"/>
    <cellStyle name="Normal 10 3 8 3" xfId="398" xr:uid="{C0E18EC6-1EE1-427B-80A9-CD4AF8312408}"/>
    <cellStyle name="Normal 10 3 8 4" xfId="399" xr:uid="{F434B55F-63EA-462A-91C3-6FCD94E83A65}"/>
    <cellStyle name="Normal 10 3 9" xfId="400" xr:uid="{7BFCFEBE-9E88-4AE6-8151-BF89F246E45E}"/>
    <cellStyle name="Normal 10 4" xfId="401" xr:uid="{196A33BE-FEDE-42D5-800F-1198628A0D70}"/>
    <cellStyle name="Normal 10 4 10" xfId="402" xr:uid="{7930ACB8-9707-4D59-B5C7-B27F4F532F73}"/>
    <cellStyle name="Normal 10 4 11" xfId="403" xr:uid="{620423FE-3A34-4660-A4AF-8B3E21C4C756}"/>
    <cellStyle name="Normal 10 4 2" xfId="404" xr:uid="{ECAF49F8-1766-4951-8127-AECC20389105}"/>
    <cellStyle name="Normal 10 4 2 2" xfId="405" xr:uid="{4E043C28-5C35-4494-8938-C641D2276E8A}"/>
    <cellStyle name="Normal 10 4 2 2 2" xfId="406" xr:uid="{B80A8B2E-F856-491F-9178-8B24243F3130}"/>
    <cellStyle name="Normal 10 4 2 2 2 2" xfId="407" xr:uid="{4CA91AB8-F8FF-4198-BE0C-133BFE006ED2}"/>
    <cellStyle name="Normal 10 4 2 2 2 2 2" xfId="408" xr:uid="{14FBE725-1BE3-4515-A63C-15EA3DAFC000}"/>
    <cellStyle name="Normal 10 4 2 2 2 2 3" xfId="409" xr:uid="{771E3B79-76D6-4ABA-8E51-1011B18DBB2F}"/>
    <cellStyle name="Normal 10 4 2 2 2 2 4" xfId="410" xr:uid="{8162006C-6132-447F-AFB3-4C3555D47C7B}"/>
    <cellStyle name="Normal 10 4 2 2 2 3" xfId="411" xr:uid="{DF905B98-E6D1-4AAD-A038-79C456FFFD91}"/>
    <cellStyle name="Normal 10 4 2 2 2 3 2" xfId="412" xr:uid="{A2D27733-1012-4F0D-9A64-246C49603813}"/>
    <cellStyle name="Normal 10 4 2 2 2 3 3" xfId="413" xr:uid="{D1B10942-FCC1-40DB-8C0E-23AE2C250042}"/>
    <cellStyle name="Normal 10 4 2 2 2 3 4" xfId="414" xr:uid="{F321FC27-C9F3-4C67-8763-4C4DBDBAD942}"/>
    <cellStyle name="Normal 10 4 2 2 2 4" xfId="415" xr:uid="{DE19AF93-ECCD-44DF-AF58-9E66851F6253}"/>
    <cellStyle name="Normal 10 4 2 2 2 5" xfId="416" xr:uid="{414EA1E7-5F4F-427E-9EF2-2FDAEB49B7DC}"/>
    <cellStyle name="Normal 10 4 2 2 2 6" xfId="417" xr:uid="{9365AC16-1497-41FA-885D-47935B2FB40E}"/>
    <cellStyle name="Normal 10 4 2 2 3" xfId="418" xr:uid="{8716A5C1-AAA0-4EAF-9EC2-FF93C33CDD18}"/>
    <cellStyle name="Normal 10 4 2 2 3 2" xfId="419" xr:uid="{DFD10589-EB41-4501-AA55-C58B72C12CF1}"/>
    <cellStyle name="Normal 10 4 2 2 3 2 2" xfId="420" xr:uid="{0FC762F8-6A98-4454-BCCF-5CB7B2EF24BC}"/>
    <cellStyle name="Normal 10 4 2 2 3 2 3" xfId="421" xr:uid="{C9921A95-0360-4723-AB64-CC7C05814E34}"/>
    <cellStyle name="Normal 10 4 2 2 3 2 4" xfId="422" xr:uid="{A2AD68FD-FED3-4A8B-BEF3-DF7A707B77EA}"/>
    <cellStyle name="Normal 10 4 2 2 3 3" xfId="423" xr:uid="{10ED5832-7849-4C14-BBEA-A9398A19127F}"/>
    <cellStyle name="Normal 10 4 2 2 3 4" xfId="424" xr:uid="{F8E4DFE4-4DEA-4AE0-A15B-E60FCECB17E2}"/>
    <cellStyle name="Normal 10 4 2 2 3 5" xfId="425" xr:uid="{F6C03AD8-AB6F-44AD-B472-0CB725AE349C}"/>
    <cellStyle name="Normal 10 4 2 2 4" xfId="426" xr:uid="{573C7B73-BC52-496B-A536-9227CA264E31}"/>
    <cellStyle name="Normal 10 4 2 2 4 2" xfId="427" xr:uid="{D5F61568-BDFE-4EA1-9405-3CB7F1F29659}"/>
    <cellStyle name="Normal 10 4 2 2 4 3" xfId="428" xr:uid="{6E1AE1E5-5EF5-48F3-8CF2-12E2F00C2806}"/>
    <cellStyle name="Normal 10 4 2 2 4 4" xfId="429" xr:uid="{7A9FDEC4-01A1-4387-835C-87018D1802F7}"/>
    <cellStyle name="Normal 10 4 2 2 5" xfId="430" xr:uid="{3655AA1A-B65D-4F21-BA52-03BCB8261D68}"/>
    <cellStyle name="Normal 10 4 2 2 5 2" xfId="431" xr:uid="{7DF4E964-1C42-4E56-9F20-232C7CCD85A2}"/>
    <cellStyle name="Normal 10 4 2 2 5 3" xfId="432" xr:uid="{FA4AD45B-2214-437E-B048-81365461D846}"/>
    <cellStyle name="Normal 10 4 2 2 5 4" xfId="433" xr:uid="{0013019D-602E-4F5C-95D4-33CEF5EA15B3}"/>
    <cellStyle name="Normal 10 4 2 2 6" xfId="434" xr:uid="{895027A8-51D1-460E-8E3C-024B19F7D069}"/>
    <cellStyle name="Normal 10 4 2 2 7" xfId="435" xr:uid="{514C21D0-1B96-4209-AC52-5C9070F4EC6E}"/>
    <cellStyle name="Normal 10 4 2 2 8" xfId="436" xr:uid="{DF9F00DB-8F7F-4257-8961-E2F6CA875A7E}"/>
    <cellStyle name="Normal 10 4 2 3" xfId="437" xr:uid="{66D99461-85CE-46B5-85A2-F819E041039E}"/>
    <cellStyle name="Normal 10 4 2 3 2" xfId="438" xr:uid="{EFD12D6E-9FBC-4E2E-86E0-AA278649F90A}"/>
    <cellStyle name="Normal 10 4 2 3 2 2" xfId="439" xr:uid="{463471B8-6095-4C82-BD72-6483E9A2372F}"/>
    <cellStyle name="Normal 10 4 2 3 2 3" xfId="440" xr:uid="{2F8CBC98-0A04-4CBF-9FD0-55B229EE9F10}"/>
    <cellStyle name="Normal 10 4 2 3 2 4" xfId="441" xr:uid="{AB59308D-8FDD-4AAC-951E-B5569EDABD7B}"/>
    <cellStyle name="Normal 10 4 2 3 3" xfId="442" xr:uid="{E93285FF-B83C-428E-AEDA-11D80BD0299C}"/>
    <cellStyle name="Normal 10 4 2 3 3 2" xfId="443" xr:uid="{27C7316D-6BCA-4E59-B429-8E7759A28D77}"/>
    <cellStyle name="Normal 10 4 2 3 3 3" xfId="444" xr:uid="{6F594D9C-39D1-4A45-B9FC-A9A6427B2744}"/>
    <cellStyle name="Normal 10 4 2 3 3 4" xfId="445" xr:uid="{3F464B3B-A548-41DD-8EBE-6B01FD615BDC}"/>
    <cellStyle name="Normal 10 4 2 3 4" xfId="446" xr:uid="{04AE5AE7-3F63-4CA2-8EAB-C6FF6D5A47E4}"/>
    <cellStyle name="Normal 10 4 2 3 5" xfId="447" xr:uid="{542CA6EF-5858-45B9-8205-180905FDC666}"/>
    <cellStyle name="Normal 10 4 2 3 6" xfId="448" xr:uid="{EF899095-E6F9-4843-8F71-0359733ADD54}"/>
    <cellStyle name="Normal 10 4 2 4" xfId="449" xr:uid="{10265299-EC61-4EFC-BBEB-2F91702508EF}"/>
    <cellStyle name="Normal 10 4 2 4 2" xfId="450" xr:uid="{A3AEAD91-81BC-451C-8533-E69F0BE28B5F}"/>
    <cellStyle name="Normal 10 4 2 4 2 2" xfId="451" xr:uid="{F34B6203-CD25-4BCE-AB66-D6A672841A2B}"/>
    <cellStyle name="Normal 10 4 2 4 2 3" xfId="452" xr:uid="{20AEA0F8-5E57-4B39-8826-9A6794FB7D9D}"/>
    <cellStyle name="Normal 10 4 2 4 2 4" xfId="453" xr:uid="{97B6DFB3-1AB7-4A7E-A235-C1709FCBCC5B}"/>
    <cellStyle name="Normal 10 4 2 4 3" xfId="454" xr:uid="{6B7C74E4-8AD4-4224-B393-EA49A74415D5}"/>
    <cellStyle name="Normal 10 4 2 4 4" xfId="455" xr:uid="{6015CE42-B456-4EE7-971D-6EC3B815B02C}"/>
    <cellStyle name="Normal 10 4 2 4 5" xfId="456" xr:uid="{EDE01506-7C06-4962-A9FD-532CEC1BEA4C}"/>
    <cellStyle name="Normal 10 4 2 5" xfId="457" xr:uid="{876547FC-FDDF-4273-89AC-EE24E673904F}"/>
    <cellStyle name="Normal 10 4 2 5 2" xfId="458" xr:uid="{69D9CC2A-C675-4BAD-98E8-09AC5C69FA48}"/>
    <cellStyle name="Normal 10 4 2 5 3" xfId="459" xr:uid="{A535E1FD-9B9E-47FD-B085-31F75BC73CE7}"/>
    <cellStyle name="Normal 10 4 2 5 4" xfId="460" xr:uid="{67DB7554-1DCA-43B2-9B0C-14F3ADD20FA4}"/>
    <cellStyle name="Normal 10 4 2 6" xfId="461" xr:uid="{0989598B-392B-47FF-B716-49548BAD4837}"/>
    <cellStyle name="Normal 10 4 2 6 2" xfId="462" xr:uid="{309EA8F1-46C8-46D0-9443-94B47B19347D}"/>
    <cellStyle name="Normal 10 4 2 6 3" xfId="463" xr:uid="{5834D05F-08F3-41F3-91CF-712E9FFCBCE2}"/>
    <cellStyle name="Normal 10 4 2 6 4" xfId="464" xr:uid="{0F75D30A-393B-4CD6-963E-418E4B45BDDA}"/>
    <cellStyle name="Normal 10 4 2 7" xfId="465" xr:uid="{EAB5CB3A-282B-44E0-BBD8-A8B0DB1F3C57}"/>
    <cellStyle name="Normal 10 4 2 8" xfId="466" xr:uid="{786713AA-557E-441D-BE7F-5A9F3A763156}"/>
    <cellStyle name="Normal 10 4 2 9" xfId="467" xr:uid="{6A65DAEC-11D0-4AC6-A509-35D41FA3C7F5}"/>
    <cellStyle name="Normal 10 4 3" xfId="468" xr:uid="{E1C31C11-FA32-4EE3-BF91-A1FEEE8E9D16}"/>
    <cellStyle name="Normal 10 4 3 2" xfId="469" xr:uid="{A3EAFEAC-8EEC-442A-ACC8-3042940DA387}"/>
    <cellStyle name="Normal 10 4 3 2 2" xfId="470" xr:uid="{B633BF26-230C-4803-9105-FC7A8EE38371}"/>
    <cellStyle name="Normal 10 4 3 2 2 2" xfId="471" xr:uid="{6BB2FA96-7149-4237-B20F-32F921AC7938}"/>
    <cellStyle name="Normal 10 4 3 2 2 2 2" xfId="3825" xr:uid="{0892B2AF-C4FB-429A-A442-DFA2FED25950}"/>
    <cellStyle name="Normal 10 4 3 2 2 3" xfId="472" xr:uid="{DDF6877F-0144-4B66-A598-C0D1B9009E60}"/>
    <cellStyle name="Normal 10 4 3 2 2 4" xfId="473" xr:uid="{DD44EA5B-4C14-4391-BE76-7501F8EFF34B}"/>
    <cellStyle name="Normal 10 4 3 2 3" xfId="474" xr:uid="{69AB1008-D2EF-42CA-98FA-D980485BD22C}"/>
    <cellStyle name="Normal 10 4 3 2 3 2" xfId="475" xr:uid="{870684DA-A955-4E90-899C-30A6968672C5}"/>
    <cellStyle name="Normal 10 4 3 2 3 3" xfId="476" xr:uid="{61E38227-928C-4E43-A55A-A28A38800061}"/>
    <cellStyle name="Normal 10 4 3 2 3 4" xfId="477" xr:uid="{8D05E4C7-4D0B-4EC3-8B44-771C61A17F64}"/>
    <cellStyle name="Normal 10 4 3 2 4" xfId="478" xr:uid="{75AAE3C2-70C7-4DFF-AE77-A41905E6F086}"/>
    <cellStyle name="Normal 10 4 3 2 5" xfId="479" xr:uid="{D4FCAA41-3B45-4E3B-878B-4660EB9B0EA8}"/>
    <cellStyle name="Normal 10 4 3 2 6" xfId="480" xr:uid="{E8DCF119-B0AC-4173-84AB-A59FDD93CD1A}"/>
    <cellStyle name="Normal 10 4 3 3" xfId="481" xr:uid="{D7FBEC81-2D0D-4F77-99B5-56BA7798D476}"/>
    <cellStyle name="Normal 10 4 3 3 2" xfId="482" xr:uid="{11266559-E393-4FF2-ACAE-B3559B80ACE6}"/>
    <cellStyle name="Normal 10 4 3 3 2 2" xfId="483" xr:uid="{C3CD05F1-2F17-4408-92DF-8FE1EE07D753}"/>
    <cellStyle name="Normal 10 4 3 3 2 3" xfId="484" xr:uid="{E02ED996-2BBB-4181-99C4-095FCF16EC3E}"/>
    <cellStyle name="Normal 10 4 3 3 2 4" xfId="485" xr:uid="{31D1D0A6-F1D9-4BAB-AFF0-76EB6295DDB1}"/>
    <cellStyle name="Normal 10 4 3 3 3" xfId="486" xr:uid="{993D8465-BAC5-41E3-9757-CC37B09ABE21}"/>
    <cellStyle name="Normal 10 4 3 3 4" xfId="487" xr:uid="{5C97FE57-395A-434E-BAED-84CA26D0117D}"/>
    <cellStyle name="Normal 10 4 3 3 5" xfId="488" xr:uid="{7D5FC79E-8FF8-497E-B6ED-110AD291C06E}"/>
    <cellStyle name="Normal 10 4 3 4" xfId="489" xr:uid="{329485DD-0502-4724-A19E-C7E6FADFD66F}"/>
    <cellStyle name="Normal 10 4 3 4 2" xfId="490" xr:uid="{63A7CF6E-4EA5-4107-A592-D57A659598F6}"/>
    <cellStyle name="Normal 10 4 3 4 3" xfId="491" xr:uid="{D47918F6-41C8-4FFA-9E5D-AE3DC8477EDD}"/>
    <cellStyle name="Normal 10 4 3 4 4" xfId="492" xr:uid="{8DA588FD-5723-4141-8A5C-B18390CD5BE9}"/>
    <cellStyle name="Normal 10 4 3 5" xfId="493" xr:uid="{2C7568B2-FB57-421F-899A-B1F7946113C9}"/>
    <cellStyle name="Normal 10 4 3 5 2" xfId="494" xr:uid="{5436D5CF-3819-4855-9C7F-1ED3338BA9BE}"/>
    <cellStyle name="Normal 10 4 3 5 3" xfId="495" xr:uid="{E709C0C3-D9B3-445E-BABD-82894175B8D6}"/>
    <cellStyle name="Normal 10 4 3 5 4" xfId="496" xr:uid="{3D285ACC-9949-4E11-9F6B-D3B742BC78DD}"/>
    <cellStyle name="Normal 10 4 3 6" xfId="497" xr:uid="{29FAB2B7-5FDE-40BD-9F8B-A30648E4A7F5}"/>
    <cellStyle name="Normal 10 4 3 7" xfId="498" xr:uid="{B7A91BBF-B175-4327-B432-763484A1E925}"/>
    <cellStyle name="Normal 10 4 3 8" xfId="499" xr:uid="{D49DEB1D-41A9-4EC6-A261-49D5C005262E}"/>
    <cellStyle name="Normal 10 4 4" xfId="500" xr:uid="{3931A4DA-A8B4-4993-A4E6-8CDBDB9EF872}"/>
    <cellStyle name="Normal 10 4 4 2" xfId="501" xr:uid="{8FD61A50-4B54-4F6A-A418-BEB2D54A5F2C}"/>
    <cellStyle name="Normal 10 4 4 2 2" xfId="502" xr:uid="{25E0255E-EE4C-48B9-9FA5-6F0EED6237A3}"/>
    <cellStyle name="Normal 10 4 4 2 2 2" xfId="503" xr:uid="{7D4198F0-44CD-4C17-A26B-3BDA24C8E337}"/>
    <cellStyle name="Normal 10 4 4 2 2 3" xfId="504" xr:uid="{F7083ACD-9756-423A-9524-CFB8B1DBE9CE}"/>
    <cellStyle name="Normal 10 4 4 2 2 4" xfId="505" xr:uid="{1BCB73FF-DA27-441B-BFB0-AC79B20A334F}"/>
    <cellStyle name="Normal 10 4 4 2 3" xfId="506" xr:uid="{A4EEF3C8-1C89-4A40-9E20-4C8B60C60C19}"/>
    <cellStyle name="Normal 10 4 4 2 4" xfId="507" xr:uid="{A8A61601-BC07-47BB-83FA-AE425C73C944}"/>
    <cellStyle name="Normal 10 4 4 2 5" xfId="508" xr:uid="{0D39CD5A-3DCB-4AF2-9A3F-5F6D1AA24267}"/>
    <cellStyle name="Normal 10 4 4 3" xfId="509" xr:uid="{08E869A5-8A51-4C38-81B5-25C12EC81421}"/>
    <cellStyle name="Normal 10 4 4 3 2" xfId="510" xr:uid="{7BA6931E-A400-4452-B358-9B675180CF02}"/>
    <cellStyle name="Normal 10 4 4 3 3" xfId="511" xr:uid="{4E10D792-65A8-4BD1-9044-522C8885976C}"/>
    <cellStyle name="Normal 10 4 4 3 4" xfId="512" xr:uid="{8C23926B-D7E4-4B25-8FC1-46C14507871D}"/>
    <cellStyle name="Normal 10 4 4 4" xfId="513" xr:uid="{AB9BE2B7-A422-4A78-B3D9-C37D822503C9}"/>
    <cellStyle name="Normal 10 4 4 4 2" xfId="514" xr:uid="{D8BF8852-72CD-43DF-893A-462C454BAD9F}"/>
    <cellStyle name="Normal 10 4 4 4 3" xfId="515" xr:uid="{6789BDDD-628C-4DF6-B145-40C38B74C2D7}"/>
    <cellStyle name="Normal 10 4 4 4 4" xfId="516" xr:uid="{A41334C4-64FB-49DE-8251-884229DF85F8}"/>
    <cellStyle name="Normal 10 4 4 5" xfId="517" xr:uid="{1CFA1288-00B2-42C0-B8B4-9E3CA9AB641C}"/>
    <cellStyle name="Normal 10 4 4 6" xfId="518" xr:uid="{B4A3B53E-5DCB-41A6-8E67-62B11058E78E}"/>
    <cellStyle name="Normal 10 4 4 7" xfId="519" xr:uid="{070C6213-9221-40D7-B461-3783139FA5B1}"/>
    <cellStyle name="Normal 10 4 5" xfId="520" xr:uid="{8B6FEA64-2003-4D7F-ADED-BB729D4800DD}"/>
    <cellStyle name="Normal 10 4 5 2" xfId="521" xr:uid="{A4936427-DDFC-490D-B0AE-1B63C670301F}"/>
    <cellStyle name="Normal 10 4 5 2 2" xfId="522" xr:uid="{07A8524A-A0BA-4724-BA45-9FD2C0B3841C}"/>
    <cellStyle name="Normal 10 4 5 2 3" xfId="523" xr:uid="{830EF7EC-38A9-49A2-920B-F7140BADBEFF}"/>
    <cellStyle name="Normal 10 4 5 2 4" xfId="524" xr:uid="{242BCCFB-1FC9-4DB8-BFEF-74CD189225FE}"/>
    <cellStyle name="Normal 10 4 5 3" xfId="525" xr:uid="{08698B93-34C7-49DB-95EE-5BA8B143484E}"/>
    <cellStyle name="Normal 10 4 5 3 2" xfId="526" xr:uid="{F4F05BD4-1CE5-43CA-8BE4-87204DACA0D2}"/>
    <cellStyle name="Normal 10 4 5 3 3" xfId="527" xr:uid="{C42EAD1B-0B27-411D-AC37-1F3129A43E17}"/>
    <cellStyle name="Normal 10 4 5 3 4" xfId="528" xr:uid="{09A51716-93EE-4FEB-A9FC-C36759C40461}"/>
    <cellStyle name="Normal 10 4 5 4" xfId="529" xr:uid="{DB1FB8FA-A640-47D0-871B-B74DD066DCA5}"/>
    <cellStyle name="Normal 10 4 5 5" xfId="530" xr:uid="{7A9A61CF-2FCA-44F7-915D-AE245A715EA7}"/>
    <cellStyle name="Normal 10 4 5 6" xfId="531" xr:uid="{81B35ED6-BA51-44D9-ACFF-B1DA40D8A13F}"/>
    <cellStyle name="Normal 10 4 6" xfId="532" xr:uid="{B9C5CF88-C02F-424F-8A6E-1FD0CB05AFAD}"/>
    <cellStyle name="Normal 10 4 6 2" xfId="533" xr:uid="{AF1940C0-66C0-455D-AD42-A416489C4F30}"/>
    <cellStyle name="Normal 10 4 6 2 2" xfId="534" xr:uid="{65AA396A-419C-49A1-B21D-2DCB22F69256}"/>
    <cellStyle name="Normal 10 4 6 2 3" xfId="535" xr:uid="{4E93DD6B-6C0B-485D-B53C-8F2410C38415}"/>
    <cellStyle name="Normal 10 4 6 2 4" xfId="536" xr:uid="{BBC9AB6A-0BE0-4B3C-83C6-46F5695B4B52}"/>
    <cellStyle name="Normal 10 4 6 3" xfId="537" xr:uid="{B6D971F9-DC8F-4800-8932-79EBF4D048B4}"/>
    <cellStyle name="Normal 10 4 6 4" xfId="538" xr:uid="{596AF4B4-D0CC-4180-9690-1855CECD8D77}"/>
    <cellStyle name="Normal 10 4 6 5" xfId="539" xr:uid="{9F9614B6-B1C5-4201-8B97-5E13DA47665D}"/>
    <cellStyle name="Normal 10 4 7" xfId="540" xr:uid="{11B58DE6-66C2-481B-BAC9-34F82A2F9964}"/>
    <cellStyle name="Normal 10 4 7 2" xfId="541" xr:uid="{E6CC2790-B149-497D-8738-DB7552B3542A}"/>
    <cellStyle name="Normal 10 4 7 3" xfId="542" xr:uid="{55013457-E0DA-4BA9-9494-1F2BD516ABC2}"/>
    <cellStyle name="Normal 10 4 7 4" xfId="543" xr:uid="{D0FE303A-143D-4EB1-A397-BD3F4F40873F}"/>
    <cellStyle name="Normal 10 4 8" xfId="544" xr:uid="{A09FDF6A-F794-41C2-938C-60100AC636A0}"/>
    <cellStyle name="Normal 10 4 8 2" xfId="545" xr:uid="{AD2F41B1-4793-423E-9D2E-2B1D90DD7014}"/>
    <cellStyle name="Normal 10 4 8 3" xfId="546" xr:uid="{FA00E0B1-AA60-4EA4-B727-94D861D2497C}"/>
    <cellStyle name="Normal 10 4 8 4" xfId="547" xr:uid="{6975AAF4-3662-4B4A-8489-2DAD086FB114}"/>
    <cellStyle name="Normal 10 4 9" xfId="548" xr:uid="{931BF0E8-DF33-41EC-B0B5-C00955F38320}"/>
    <cellStyle name="Normal 10 5" xfId="549" xr:uid="{136F09D6-F4A4-4309-BE60-7F7B7B4E8330}"/>
    <cellStyle name="Normal 10 5 2" xfId="550" xr:uid="{18277CC5-C106-4419-B649-E0D56C83F89F}"/>
    <cellStyle name="Normal 10 5 2 2" xfId="551" xr:uid="{75A6CC05-2645-46E1-BD37-31A5EAE74240}"/>
    <cellStyle name="Normal 10 5 2 2 2" xfId="552" xr:uid="{250B88BA-1745-408D-AFC5-99D596BBAB9F}"/>
    <cellStyle name="Normal 10 5 2 2 2 2" xfId="553" xr:uid="{EB5A5804-CF2C-4350-9281-9F7E653D5832}"/>
    <cellStyle name="Normal 10 5 2 2 2 3" xfId="554" xr:uid="{88CB2997-EC42-4D59-B8E1-A39A16ACE2CF}"/>
    <cellStyle name="Normal 10 5 2 2 2 4" xfId="555" xr:uid="{F99CD848-2384-4B56-A638-56922E7C28B5}"/>
    <cellStyle name="Normal 10 5 2 2 3" xfId="556" xr:uid="{B8BDB318-C72F-426E-A332-E2CF9952F129}"/>
    <cellStyle name="Normal 10 5 2 2 3 2" xfId="557" xr:uid="{6DE8F3DF-55D2-4D2D-A3FD-5DEE49B3F48F}"/>
    <cellStyle name="Normal 10 5 2 2 3 3" xfId="558" xr:uid="{37488A4C-5540-4A56-9147-322E4C9A8C0C}"/>
    <cellStyle name="Normal 10 5 2 2 3 4" xfId="559" xr:uid="{DE5AF044-518E-4355-BF57-78DC733ED862}"/>
    <cellStyle name="Normal 10 5 2 2 4" xfId="560" xr:uid="{F1A766F9-1ADA-4A42-BBFF-E6B094EDBD10}"/>
    <cellStyle name="Normal 10 5 2 2 5" xfId="561" xr:uid="{D85C73BE-2550-4134-B068-F68EDC432A74}"/>
    <cellStyle name="Normal 10 5 2 2 6" xfId="562" xr:uid="{17E1EB70-E7A5-41AE-AD10-989BE01B326B}"/>
    <cellStyle name="Normal 10 5 2 3" xfId="563" xr:uid="{A977614E-3435-420E-B18C-0C57C15429DD}"/>
    <cellStyle name="Normal 10 5 2 3 2" xfId="564" xr:uid="{1CB1E595-27DF-4EBC-9D06-9AB6841DBF5A}"/>
    <cellStyle name="Normal 10 5 2 3 2 2" xfId="565" xr:uid="{1DFA33E7-971E-44CF-906F-FD96688AD9CC}"/>
    <cellStyle name="Normal 10 5 2 3 2 3" xfId="566" xr:uid="{63B5D409-F76D-4F9D-8916-7753F77923EA}"/>
    <cellStyle name="Normal 10 5 2 3 2 4" xfId="567" xr:uid="{AFF518EC-9D98-4A4A-8CDE-3C6DAD31753E}"/>
    <cellStyle name="Normal 10 5 2 3 3" xfId="568" xr:uid="{7C10E586-9FF0-4BE8-A606-4D70DBE9085D}"/>
    <cellStyle name="Normal 10 5 2 3 4" xfId="569" xr:uid="{82E43505-1EA9-4A40-9BD3-0E25689825A3}"/>
    <cellStyle name="Normal 10 5 2 3 5" xfId="570" xr:uid="{8FD26534-9AC9-4E1E-A0D7-3527A752CCA3}"/>
    <cellStyle name="Normal 10 5 2 4" xfId="571" xr:uid="{E32B0B25-0E27-4426-8750-309C4DC5AF8F}"/>
    <cellStyle name="Normal 10 5 2 4 2" xfId="572" xr:uid="{1D660787-7160-47B8-8F8F-847820097E84}"/>
    <cellStyle name="Normal 10 5 2 4 3" xfId="573" xr:uid="{2A00E765-A55F-4E0D-A7CD-1B81D14673DE}"/>
    <cellStyle name="Normal 10 5 2 4 4" xfId="574" xr:uid="{FA90949B-31EE-4807-8C81-7D1DE45871A2}"/>
    <cellStyle name="Normal 10 5 2 5" xfId="575" xr:uid="{AA7E2F77-FEF7-430F-92D4-00626DE018D0}"/>
    <cellStyle name="Normal 10 5 2 5 2" xfId="576" xr:uid="{B65B9433-EDEC-497D-88AB-DE1D60858F04}"/>
    <cellStyle name="Normal 10 5 2 5 3" xfId="577" xr:uid="{62D2E84C-B049-454B-A64E-52A099949D19}"/>
    <cellStyle name="Normal 10 5 2 5 4" xfId="578" xr:uid="{BB447EA4-7B85-4BE1-9E2C-60C6F14D9EA0}"/>
    <cellStyle name="Normal 10 5 2 6" xfId="579" xr:uid="{60DA1AE5-98BC-478D-9A8F-7595781202F2}"/>
    <cellStyle name="Normal 10 5 2 7" xfId="580" xr:uid="{BD8A0B4B-8475-4B9C-8A18-1F4888801AAD}"/>
    <cellStyle name="Normal 10 5 2 8" xfId="581" xr:uid="{75AEE7D7-29C3-4960-9B55-DEB9C1292F5D}"/>
    <cellStyle name="Normal 10 5 3" xfId="582" xr:uid="{D6476A51-39A8-4CB0-9D58-A2A10DFA0D88}"/>
    <cellStyle name="Normal 10 5 3 2" xfId="583" xr:uid="{E5E74CB5-E2A4-444C-96B3-C7B57BBBBA73}"/>
    <cellStyle name="Normal 10 5 3 2 2" xfId="584" xr:uid="{A028D443-850F-42EB-AE23-7535B734DFA8}"/>
    <cellStyle name="Normal 10 5 3 2 3" xfId="585" xr:uid="{0324F89B-4DA8-4B04-BE48-64385EDAABDE}"/>
    <cellStyle name="Normal 10 5 3 2 4" xfId="586" xr:uid="{4FDE07D2-E609-4EB3-80C4-74B9DE5ACDF2}"/>
    <cellStyle name="Normal 10 5 3 3" xfId="587" xr:uid="{CCBB9897-209E-4E65-91B1-C0AB99D31184}"/>
    <cellStyle name="Normal 10 5 3 3 2" xfId="588" xr:uid="{5F7D08BE-B7D0-4E18-A540-A801504E40B2}"/>
    <cellStyle name="Normal 10 5 3 3 3" xfId="589" xr:uid="{7695188B-9ADE-4F58-A9BC-811535742B75}"/>
    <cellStyle name="Normal 10 5 3 3 4" xfId="590" xr:uid="{89872408-F0CE-40A2-BA48-CBDDF9FB95A2}"/>
    <cellStyle name="Normal 10 5 3 4" xfId="591" xr:uid="{5B1BE5F4-09EE-4AE1-8061-6BCE654F0A19}"/>
    <cellStyle name="Normal 10 5 3 5" xfId="592" xr:uid="{6EFF34CD-D47F-4ACE-A1FF-119807343694}"/>
    <cellStyle name="Normal 10 5 3 6" xfId="593" xr:uid="{274F3B6A-B977-480D-81A8-EA79441D521A}"/>
    <cellStyle name="Normal 10 5 4" xfId="594" xr:uid="{322512B3-4220-431B-9FFA-7DF45EC87315}"/>
    <cellStyle name="Normal 10 5 4 2" xfId="595" xr:uid="{52458B1F-E40B-4150-8AD7-28D3F99910CD}"/>
    <cellStyle name="Normal 10 5 4 2 2" xfId="596" xr:uid="{942A97EB-44AE-4CC8-BDE7-EEF584F2DCDD}"/>
    <cellStyle name="Normal 10 5 4 2 3" xfId="597" xr:uid="{C3D3A758-9DF5-4D14-844D-A5BB5E629BF3}"/>
    <cellStyle name="Normal 10 5 4 2 4" xfId="598" xr:uid="{92B2A440-66D3-4BC6-911B-9138B3221598}"/>
    <cellStyle name="Normal 10 5 4 3" xfId="599" xr:uid="{064AEAB8-C2C9-4529-A612-BC137288C2D6}"/>
    <cellStyle name="Normal 10 5 4 4" xfId="600" xr:uid="{0920A946-DA9D-4F88-9E49-357102B6D42D}"/>
    <cellStyle name="Normal 10 5 4 5" xfId="601" xr:uid="{159711FA-3F60-4A1F-AA05-131F3C519144}"/>
    <cellStyle name="Normal 10 5 5" xfId="602" xr:uid="{5300A110-589B-4970-A221-B1B055AD02CA}"/>
    <cellStyle name="Normal 10 5 5 2" xfId="603" xr:uid="{05857291-468E-4148-BD79-D979A4715EEA}"/>
    <cellStyle name="Normal 10 5 5 3" xfId="604" xr:uid="{A2CE12AE-C46D-492F-BAAF-B5178E0B4552}"/>
    <cellStyle name="Normal 10 5 5 4" xfId="605" xr:uid="{82A897F4-E7C4-4A41-8A5C-CB54DF629CB7}"/>
    <cellStyle name="Normal 10 5 6" xfId="606" xr:uid="{342C4AA2-555D-4BC4-823B-FFC6B193AA1F}"/>
    <cellStyle name="Normal 10 5 6 2" xfId="607" xr:uid="{3FD64351-AB01-4797-8147-C42C5378365E}"/>
    <cellStyle name="Normal 10 5 6 3" xfId="608" xr:uid="{EFBC437B-EF58-4537-8D31-4EE95F465E57}"/>
    <cellStyle name="Normal 10 5 6 4" xfId="609" xr:uid="{8EC07138-E9B0-494F-AF57-64376C5A1404}"/>
    <cellStyle name="Normal 10 5 7" xfId="610" xr:uid="{BA2E7D43-945B-44DB-BF4C-448530F73373}"/>
    <cellStyle name="Normal 10 5 8" xfId="611" xr:uid="{F42D3D73-08CE-49E2-B522-F793B6B162F9}"/>
    <cellStyle name="Normal 10 5 9" xfId="612" xr:uid="{8008DAD2-BD5B-418C-AB4B-0C64BA0BFE1E}"/>
    <cellStyle name="Normal 10 6" xfId="613" xr:uid="{836C490A-C67F-4BB6-88C6-0E766DA1B9FB}"/>
    <cellStyle name="Normal 10 6 2" xfId="614" xr:uid="{A59425C9-53C3-4D01-80FF-B2184CDFB9E3}"/>
    <cellStyle name="Normal 10 6 2 2" xfId="615" xr:uid="{FA5AB1C6-C515-4A96-B3B3-EF396AB85128}"/>
    <cellStyle name="Normal 10 6 2 2 2" xfId="616" xr:uid="{D4F67A78-29D9-4F7D-A26A-43D8928E170F}"/>
    <cellStyle name="Normal 10 6 2 2 2 2" xfId="3826" xr:uid="{D5CA1C1B-6A16-4ED9-A9CC-C198EF742501}"/>
    <cellStyle name="Normal 10 6 2 2 3" xfId="617" xr:uid="{9E17483E-9248-4A6C-B7F8-2C0035D52B2C}"/>
    <cellStyle name="Normal 10 6 2 2 4" xfId="618" xr:uid="{3E690391-ED53-4200-AC15-617444D6FB43}"/>
    <cellStyle name="Normal 10 6 2 3" xfId="619" xr:uid="{C1DDE8F5-25F4-474D-93E9-7E848E121244}"/>
    <cellStyle name="Normal 10 6 2 3 2" xfId="620" xr:uid="{9F097734-DCEE-4BD4-84C5-63347B3C1DD1}"/>
    <cellStyle name="Normal 10 6 2 3 3" xfId="621" xr:uid="{DAEA04D5-8444-4E39-8788-713735D74E96}"/>
    <cellStyle name="Normal 10 6 2 3 4" xfId="622" xr:uid="{C753F359-B32D-4B7D-BCBF-DE9CA5334505}"/>
    <cellStyle name="Normal 10 6 2 4" xfId="623" xr:uid="{9D5EB31C-3B54-412E-90DC-318D4219A821}"/>
    <cellStyle name="Normal 10 6 2 5" xfId="624" xr:uid="{E3DB5BB4-D021-47E2-965E-4A4E18DEA374}"/>
    <cellStyle name="Normal 10 6 2 6" xfId="625" xr:uid="{643E4647-E4B2-4B21-AD27-267EB220CA8E}"/>
    <cellStyle name="Normal 10 6 3" xfId="626" xr:uid="{AE4251F1-6BF1-44F4-90D1-D39DF03A53F7}"/>
    <cellStyle name="Normal 10 6 3 2" xfId="627" xr:uid="{0AC7C388-27EA-455F-8518-689D5CBAE44A}"/>
    <cellStyle name="Normal 10 6 3 2 2" xfId="628" xr:uid="{6C28443E-48FA-479F-8E2C-BEE7A1593A37}"/>
    <cellStyle name="Normal 10 6 3 2 3" xfId="629" xr:uid="{B7617627-57BF-46ED-A538-819DE7366832}"/>
    <cellStyle name="Normal 10 6 3 2 4" xfId="630" xr:uid="{F12A70B9-C53D-44FC-A99E-FB42D7EE6658}"/>
    <cellStyle name="Normal 10 6 3 3" xfId="631" xr:uid="{77DD69A0-9D5A-4082-8459-A472FFC8F442}"/>
    <cellStyle name="Normal 10 6 3 4" xfId="632" xr:uid="{4CBBC071-6CD6-4975-9CDA-5831271DB841}"/>
    <cellStyle name="Normal 10 6 3 5" xfId="633" xr:uid="{BB376D7A-A2BF-4596-8E69-9D6DEE04E00B}"/>
    <cellStyle name="Normal 10 6 4" xfId="634" xr:uid="{AA05B00E-A16D-4182-A1F5-85A8F879CA58}"/>
    <cellStyle name="Normal 10 6 4 2" xfId="635" xr:uid="{D3BC8CB1-3798-457B-82B2-7848B9E3B51F}"/>
    <cellStyle name="Normal 10 6 4 3" xfId="636" xr:uid="{73CD8629-0130-4919-A85D-02453A6F73A4}"/>
    <cellStyle name="Normal 10 6 4 4" xfId="637" xr:uid="{3C4FC6A0-BDCC-47CB-89B5-9B5B7AC1F065}"/>
    <cellStyle name="Normal 10 6 5" xfId="638" xr:uid="{D0269C0A-E8C3-4E47-8347-E48998C74D28}"/>
    <cellStyle name="Normal 10 6 5 2" xfId="639" xr:uid="{4F6F5171-1F9E-4972-8814-19F15707B114}"/>
    <cellStyle name="Normal 10 6 5 3" xfId="640" xr:uid="{5DBDDBB3-925F-474C-8464-9B5FD108F2FD}"/>
    <cellStyle name="Normal 10 6 5 4" xfId="641" xr:uid="{000CC91F-8CD9-44C0-8150-072CEC88377D}"/>
    <cellStyle name="Normal 10 6 6" xfId="642" xr:uid="{4284565C-8DEE-4FFF-88CC-D899F2B3F944}"/>
    <cellStyle name="Normal 10 6 7" xfId="643" xr:uid="{20ED9AD3-DFA7-4745-9B79-CEFDBE811AF2}"/>
    <cellStyle name="Normal 10 6 8" xfId="644" xr:uid="{1D21D2D9-1307-47A7-A0E9-720F855E3D7D}"/>
    <cellStyle name="Normal 10 7" xfId="645" xr:uid="{01A3BC8D-93A2-4AA1-A5B7-EC9074D4F536}"/>
    <cellStyle name="Normal 10 7 2" xfId="646" xr:uid="{438869EE-0019-4BA6-9B12-BC34D58B15C5}"/>
    <cellStyle name="Normal 10 7 2 2" xfId="647" xr:uid="{C3C5879A-5918-4738-BEBE-3C8451313E9F}"/>
    <cellStyle name="Normal 10 7 2 2 2" xfId="648" xr:uid="{6A944926-2154-4B1E-86F9-C4C342FEA57B}"/>
    <cellStyle name="Normal 10 7 2 2 3" xfId="649" xr:uid="{C5E1B6F5-1214-442D-83F5-297DFA3A7559}"/>
    <cellStyle name="Normal 10 7 2 2 4" xfId="650" xr:uid="{EB5ECD72-73EB-4837-900B-831543229281}"/>
    <cellStyle name="Normal 10 7 2 3" xfId="651" xr:uid="{04FAA3FB-41A7-4B58-829C-92B770A75D04}"/>
    <cellStyle name="Normal 10 7 2 4" xfId="652" xr:uid="{E77407C9-E1CA-4B84-849B-7C710F3150ED}"/>
    <cellStyle name="Normal 10 7 2 5" xfId="653" xr:uid="{DDF98A55-D211-4F37-B394-3BBD4A21EA38}"/>
    <cellStyle name="Normal 10 7 3" xfId="654" xr:uid="{0C5A445A-2676-4DDA-96DC-6623514FBE27}"/>
    <cellStyle name="Normal 10 7 3 2" xfId="655" xr:uid="{886F4EDF-0A3F-446C-A485-50E8E0D68389}"/>
    <cellStyle name="Normal 10 7 3 3" xfId="656" xr:uid="{923F2C96-FD03-4B23-85D8-9D219C52BF4A}"/>
    <cellStyle name="Normal 10 7 3 4" xfId="657" xr:uid="{774AE087-2C71-49FF-A985-2B52B57BAB45}"/>
    <cellStyle name="Normal 10 7 4" xfId="658" xr:uid="{E99DA1AC-E496-4307-9177-581A7FF07ECE}"/>
    <cellStyle name="Normal 10 7 4 2" xfId="659" xr:uid="{BB25A04B-5E18-4494-931E-97C91ABAFD81}"/>
    <cellStyle name="Normal 10 7 4 3" xfId="660" xr:uid="{FEECE3C6-6D35-4A35-953C-D81DCFC2CE34}"/>
    <cellStyle name="Normal 10 7 4 4" xfId="661" xr:uid="{D0568C84-840D-4206-A9E5-E25A9C622C66}"/>
    <cellStyle name="Normal 10 7 5" xfId="662" xr:uid="{3EB8CBDC-EABE-4256-BF9D-FAD62D3F62A4}"/>
    <cellStyle name="Normal 10 7 6" xfId="663" xr:uid="{5DECF90E-A256-408D-942B-A7FEB61BAF79}"/>
    <cellStyle name="Normal 10 7 7" xfId="664" xr:uid="{3F47D017-DF3E-4BEC-89AF-D7BC18006016}"/>
    <cellStyle name="Normal 10 8" xfId="665" xr:uid="{C6DB40EE-1552-42C5-AD6C-A00454761254}"/>
    <cellStyle name="Normal 10 8 2" xfId="666" xr:uid="{1BFABF16-528F-44FF-89A6-0F1234FAF5CC}"/>
    <cellStyle name="Normal 10 8 2 2" xfId="667" xr:uid="{69BD7A76-D103-4912-9A7E-B6AA6A872DC3}"/>
    <cellStyle name="Normal 10 8 2 3" xfId="668" xr:uid="{CE223EEB-C02A-49A6-B8B5-90661AE96694}"/>
    <cellStyle name="Normal 10 8 2 4" xfId="669" xr:uid="{FD977E67-64B8-4C19-AE81-93A8A4318782}"/>
    <cellStyle name="Normal 10 8 3" xfId="670" xr:uid="{C34AA264-F4A0-437C-880C-89A39E1AFCEA}"/>
    <cellStyle name="Normal 10 8 3 2" xfId="671" xr:uid="{4A5A86CA-CE88-427D-B8BA-CBD58339E943}"/>
    <cellStyle name="Normal 10 8 3 3" xfId="672" xr:uid="{F9CCABF1-812E-47E9-B933-390803536F46}"/>
    <cellStyle name="Normal 10 8 3 4" xfId="673" xr:uid="{30EE2538-DB9A-4C0C-8EDA-F2768E54B00A}"/>
    <cellStyle name="Normal 10 8 4" xfId="674" xr:uid="{7587C17D-A8DC-4174-A346-C8916C3C0F22}"/>
    <cellStyle name="Normal 10 8 5" xfId="675" xr:uid="{DCBBDE1C-77EC-41C5-B8A0-7F6EA8FB4C77}"/>
    <cellStyle name="Normal 10 8 6" xfId="676" xr:uid="{DE2B8AB6-2E92-41D1-BA70-336BD7E90225}"/>
    <cellStyle name="Normal 10 9" xfId="677" xr:uid="{4C62C905-74DA-4531-8BCB-F4FC3978248B}"/>
    <cellStyle name="Normal 10 9 2" xfId="678" xr:uid="{CD314342-0115-4CC6-A484-2594055CF4FB}"/>
    <cellStyle name="Normal 10 9 2 2" xfId="679" xr:uid="{CDDD7348-4BC4-4A2A-A3E5-B221161FC08B}"/>
    <cellStyle name="Normal 10 9 2 2 2" xfId="4301" xr:uid="{21D9D9A6-7A5A-4E20-A8C7-8CD93355CCB2}"/>
    <cellStyle name="Normal 10 9 2 2 3" xfId="4602" xr:uid="{17FDACDC-29FD-4637-8A65-282405595AEF}"/>
    <cellStyle name="Normal 10 9 2 3" xfId="680" xr:uid="{E8FD9A7A-3F35-403B-ACCF-52653D428D1E}"/>
    <cellStyle name="Normal 10 9 2 4" xfId="681" xr:uid="{F25A20CB-8730-4967-9035-E3CB44E791A2}"/>
    <cellStyle name="Normal 10 9 3" xfId="682" xr:uid="{14EDC0FF-61E5-4A2E-9054-0560B417A56C}"/>
    <cellStyle name="Normal 10 9 4" xfId="683" xr:uid="{32838069-B673-451D-8C26-807E0A14171F}"/>
    <cellStyle name="Normal 10 9 4 2" xfId="4738" xr:uid="{2E92C170-8729-4237-90C2-C8D8DB5A3328}"/>
    <cellStyle name="Normal 10 9 4 3" xfId="4603" xr:uid="{2F64B79E-A429-438F-B5AF-CD8C11E72381}"/>
    <cellStyle name="Normal 10 9 4 4" xfId="4445" xr:uid="{B5DFADA7-3425-475E-A5C2-D8A00F0B193D}"/>
    <cellStyle name="Normal 10 9 5" xfId="684" xr:uid="{9F855115-0DD6-428F-BE5F-B178E53315E0}"/>
    <cellStyle name="Normal 11" xfId="46" xr:uid="{E9858014-DC3C-42A3-8FC2-518A99250D62}"/>
    <cellStyle name="Normal 11 2" xfId="3697" xr:uid="{9A3B9AE0-5ED9-455C-8910-477D5B236C80}"/>
    <cellStyle name="Normal 11 2 2" xfId="4545" xr:uid="{626E3A23-5EC1-4AE3-B4E5-4E357FA4BB23}"/>
    <cellStyle name="Normal 11 3" xfId="4306" xr:uid="{1AB010D0-D554-492C-8576-491CFF7F675A}"/>
    <cellStyle name="Normal 11 3 2" xfId="4546" xr:uid="{03A8406E-EFAD-4E1F-AFF2-C6B4F6B6DEB5}"/>
    <cellStyle name="Normal 11 3 3" xfId="4715" xr:uid="{D29C1EC7-B1DC-41C1-A77E-246927B0D6C5}"/>
    <cellStyle name="Normal 11 3 4" xfId="4692" xr:uid="{D2BD3797-8DC5-49A2-99EB-B496AF02359A}"/>
    <cellStyle name="Normal 12" xfId="47" xr:uid="{4A909B2B-E190-460F-9306-48D3D8B6B175}"/>
    <cellStyle name="Normal 12 2" xfId="3698" xr:uid="{0C15DB3A-362B-44B0-89F6-7109380433FE}"/>
    <cellStyle name="Normal 12 2 2" xfId="4547" xr:uid="{ABE4A3DD-18E8-4D1B-BB7F-6957CF595EE5}"/>
    <cellStyle name="Normal 12 3" xfId="4548" xr:uid="{32705CB6-900F-4BFF-BE34-18DDC24B75B3}"/>
    <cellStyle name="Normal 13" xfId="48" xr:uid="{68156257-82ED-4EF0-AADB-9EBBB598E4BD}"/>
    <cellStyle name="Normal 13 2" xfId="49" xr:uid="{0C32AF99-AB33-4BCD-9254-9658B235787E}"/>
    <cellStyle name="Normal 13 2 2" xfId="3699" xr:uid="{20C1FB0F-B08F-453B-9883-B85C011C26DB}"/>
    <cellStyle name="Normal 13 2 2 2" xfId="4549" xr:uid="{B6FD7DEA-AD99-4D2A-B53E-C1F275B2A14C}"/>
    <cellStyle name="Normal 13 2 3" xfId="4308" xr:uid="{EA900D5E-BC9C-4B7C-99E3-4C316118ACD4}"/>
    <cellStyle name="Normal 13 2 3 2" xfId="4550" xr:uid="{C2A6B3D6-2881-4204-A778-B691EA1CD58B}"/>
    <cellStyle name="Normal 13 2 3 3" xfId="4716" xr:uid="{BE178966-DC9F-403F-BE64-05B5A10817FA}"/>
    <cellStyle name="Normal 13 2 3 4" xfId="4693" xr:uid="{05A2D863-9B90-4156-9BF0-500A0BE839E0}"/>
    <cellStyle name="Normal 13 3" xfId="3700" xr:uid="{38F0C14C-5E8D-4EAB-B338-64DB7917884D}"/>
    <cellStyle name="Normal 13 3 2" xfId="4392" xr:uid="{61A66261-6A04-42E7-8EFE-1DE758F92ACD}"/>
    <cellStyle name="Normal 13 3 3" xfId="4309" xr:uid="{B89C9A80-4559-41F4-BF3D-88CAEEDD75CC}"/>
    <cellStyle name="Normal 13 3 4" xfId="4449" xr:uid="{72C8B55A-F74D-4192-9EE7-A35B6A4E64C0}"/>
    <cellStyle name="Normal 13 3 5" xfId="4717" xr:uid="{52C708C5-2472-4F58-8764-1956F8DD0097}"/>
    <cellStyle name="Normal 13 4" xfId="4310" xr:uid="{776254EF-FC81-4695-8B2C-8A8168BB6467}"/>
    <cellStyle name="Normal 13 5" xfId="4307" xr:uid="{9CF4EEDE-ED13-4EAA-8C96-64770D020222}"/>
    <cellStyle name="Normal 14" xfId="50" xr:uid="{8375FE3C-5D7F-4B90-A411-789E1AB90273}"/>
    <cellStyle name="Normal 14 18" xfId="4312" xr:uid="{F4CF5FD9-6124-4161-8CCB-71E0969B141B}"/>
    <cellStyle name="Normal 14 2" xfId="51" xr:uid="{2DF7E761-38E1-4BBA-903B-E6964BCE61C0}"/>
    <cellStyle name="Normal 14 2 2" xfId="52" xr:uid="{177C0985-87C3-4CCA-AA42-B399A3891190}"/>
    <cellStyle name="Normal 14 2 2 2" xfId="3701" xr:uid="{97213303-A143-4289-98E3-2D44AFE92BD1}"/>
    <cellStyle name="Normal 14 2 3" xfId="3702" xr:uid="{1918D971-CA82-4AAE-B4D6-274E3F57D780}"/>
    <cellStyle name="Normal 14 3" xfId="3703" xr:uid="{3135E1EC-81AC-4C0C-B21F-96CCE546D2A3}"/>
    <cellStyle name="Normal 14 3 2" xfId="4551" xr:uid="{BC02FF20-84CE-4031-A6A5-35A7244FAD8C}"/>
    <cellStyle name="Normal 14 4" xfId="4311" xr:uid="{CD8FEEED-B832-41FB-B5F4-C0A7011D4E0D}"/>
    <cellStyle name="Normal 14 4 2" xfId="4552" xr:uid="{4E926F5F-2F47-4E26-8634-21BDD21C7275}"/>
    <cellStyle name="Normal 14 4 3" xfId="4718" xr:uid="{4C5E5BDB-D60F-4F4D-ABF9-0ACBD8532E79}"/>
    <cellStyle name="Normal 14 4 4" xfId="4694" xr:uid="{D2D8D00E-B374-47B2-9EB8-A857070E2C87}"/>
    <cellStyle name="Normal 15" xfId="53" xr:uid="{104125CA-FC11-4E8E-AFB6-9BF125C377BD}"/>
    <cellStyle name="Normal 15 2" xfId="54" xr:uid="{3AE2A253-D949-4A66-832C-E61A35157B76}"/>
    <cellStyle name="Normal 15 2 2" xfId="3704" xr:uid="{0319730A-2689-42B7-AEE9-F2270A31314E}"/>
    <cellStyle name="Normal 15 2 2 2" xfId="4553" xr:uid="{C446182E-1144-4FE9-89E6-D5E06A4C8144}"/>
    <cellStyle name="Normal 15 2 3" xfId="4554" xr:uid="{53C2AEFD-BE53-4234-A787-EC6C5B306EB9}"/>
    <cellStyle name="Normal 15 3" xfId="3705" xr:uid="{828FBDB1-013D-4981-A370-19F9B055AC59}"/>
    <cellStyle name="Normal 15 3 2" xfId="4393" xr:uid="{47766DD6-2F8B-47E6-8DB9-6870E2F9801B}"/>
    <cellStyle name="Normal 15 3 3" xfId="4314" xr:uid="{F70102B8-82EE-4B73-B858-A96BB43E0AE8}"/>
    <cellStyle name="Normal 15 3 4" xfId="4450" xr:uid="{C4A5D809-7D9B-4448-9C83-8CD7FA7E5F03}"/>
    <cellStyle name="Normal 15 3 5" xfId="4720" xr:uid="{74192E1A-103D-421C-9FCA-14C893310419}"/>
    <cellStyle name="Normal 15 4" xfId="4313" xr:uid="{4511E755-B3FB-4858-A5A3-7E4B008155DE}"/>
    <cellStyle name="Normal 15 4 2" xfId="4555" xr:uid="{2C9CC52D-43F4-4463-99B6-F9F74EFA634B}"/>
    <cellStyle name="Normal 15 4 3" xfId="4719" xr:uid="{2CBB4203-9073-4F07-9B55-4DA42A195F15}"/>
    <cellStyle name="Normal 15 4 4" xfId="4695" xr:uid="{C61116CB-BAF4-4048-8100-BDA993F6D6B3}"/>
    <cellStyle name="Normal 16" xfId="55" xr:uid="{9D4AC1BD-F086-4E3C-9F69-9B40B233BB6D}"/>
    <cellStyle name="Normal 16 2" xfId="3706" xr:uid="{F94D9211-0BC0-4B29-AD8E-235888ECC8D5}"/>
    <cellStyle name="Normal 16 2 2" xfId="4394" xr:uid="{5BD4D581-2434-4F9C-AE47-A3B91DCACBC2}"/>
    <cellStyle name="Normal 16 2 3" xfId="4315" xr:uid="{CF4BE7EC-1A2F-4DDB-A243-14B417BE81A1}"/>
    <cellStyle name="Normal 16 2 4" xfId="4451" xr:uid="{79645740-6B11-4BF6-BB48-224F100619D4}"/>
    <cellStyle name="Normal 16 2 5" xfId="4721" xr:uid="{C534D3CD-EEF3-47EF-B6C6-483E4568855C}"/>
    <cellStyle name="Normal 16 3" xfId="4422" xr:uid="{21F70302-CF1D-4EC6-9A15-0D41807D7FE8}"/>
    <cellStyle name="Normal 17" xfId="56" xr:uid="{AC1F0AC4-DA2E-4BFE-83B4-0CF383032B85}"/>
    <cellStyle name="Normal 17 2" xfId="3707" xr:uid="{8396B56F-0945-49C5-A63D-4254774BAAB8}"/>
    <cellStyle name="Normal 17 2 2" xfId="4395" xr:uid="{E852F650-0891-458E-BAD3-64DD8F7EFCEB}"/>
    <cellStyle name="Normal 17 2 3" xfId="4317" xr:uid="{AA70E05F-E7E7-445F-A7EA-4619758AF67B}"/>
    <cellStyle name="Normal 17 2 4" xfId="4452" xr:uid="{FD962CA5-B600-472B-962F-7A080FC4F15C}"/>
    <cellStyle name="Normal 17 2 5" xfId="4722" xr:uid="{09D7F8D8-3205-4290-8E71-CDA85EF5F913}"/>
    <cellStyle name="Normal 17 3" xfId="4318" xr:uid="{36E59412-5255-41A7-8444-79D6EA1BA686}"/>
    <cellStyle name="Normal 17 4" xfId="4316" xr:uid="{227B1D3D-FE07-4986-8ED9-076EB28D9A0E}"/>
    <cellStyle name="Normal 18" xfId="57" xr:uid="{7FEA0F84-B44B-4FEB-BEF7-48A4EEFEA3C9}"/>
    <cellStyle name="Normal 18 2" xfId="3708" xr:uid="{8B47CF72-D2EB-44BE-81AD-18B39FD53EE8}"/>
    <cellStyle name="Normal 18 2 2" xfId="4556" xr:uid="{CE0BEAB1-C388-44D7-B47A-DC8E19FD1FF0}"/>
    <cellStyle name="Normal 18 3" xfId="4319" xr:uid="{C3A8F514-BF12-42C0-8D95-44BC966A6C91}"/>
    <cellStyle name="Normal 18 3 2" xfId="4557" xr:uid="{F4E22369-0A55-47A9-BA11-CDBB866D14C8}"/>
    <cellStyle name="Normal 18 3 3" xfId="4723" xr:uid="{1358E7F0-A8EE-44D6-9365-C2396DAD69D9}"/>
    <cellStyle name="Normal 18 3 4" xfId="4696" xr:uid="{5BAF8F1F-E178-4F4E-B357-BCCD2B7E3C3A}"/>
    <cellStyle name="Normal 19" xfId="58" xr:uid="{B9ADD202-27F7-47A9-8928-80603377CCA9}"/>
    <cellStyle name="Normal 19 2" xfId="59" xr:uid="{3C634D4F-4300-4A1C-BEDA-FD8B4B8A067F}"/>
    <cellStyle name="Normal 19 2 2" xfId="3709" xr:uid="{4BD58F76-3D72-4EFF-A810-55897FFE82AF}"/>
    <cellStyle name="Normal 19 2 2 2" xfId="4558" xr:uid="{BF64A0B7-A447-44EA-B811-48F28AA2FF20}"/>
    <cellStyle name="Normal 19 2 3" xfId="4559" xr:uid="{03B35754-C01D-4B60-BACD-733BAF9B38C2}"/>
    <cellStyle name="Normal 19 3" xfId="3710" xr:uid="{274064D0-1BBB-45A0-900E-D8C98187B91B}"/>
    <cellStyle name="Normal 19 3 2" xfId="4560" xr:uid="{6C836781-FB7E-4F0B-B103-D1245C106F8E}"/>
    <cellStyle name="Normal 19 4" xfId="4561" xr:uid="{553E7645-7FBE-4CE6-809E-9ED54B2FCD06}"/>
    <cellStyle name="Normal 2" xfId="3" xr:uid="{0035700C-F3A5-4A6F-B63A-5CE25669DEE2}"/>
    <cellStyle name="Normal 2 2" xfId="60" xr:uid="{E534604F-15A2-400F-A26A-F474FCEDDC8A}"/>
    <cellStyle name="Normal 2 2 2" xfId="61" xr:uid="{50D21167-060A-4890-BE36-289D9002DE40}"/>
    <cellStyle name="Normal 2 2 2 2" xfId="3711" xr:uid="{9B433C96-8431-492F-8E71-B87BC542E7E7}"/>
    <cellStyle name="Normal 2 2 2 2 2" xfId="4564" xr:uid="{3FE1DCCD-1D98-4B13-944C-539A457A2AEE}"/>
    <cellStyle name="Normal 2 2 2 3" xfId="4565" xr:uid="{08C9F466-8380-4B57-92F5-A4FD483FC772}"/>
    <cellStyle name="Normal 2 2 3" xfId="3712" xr:uid="{0EC4FF43-4B10-4310-957B-5509583309FF}"/>
    <cellStyle name="Normal 2 2 3 2" xfId="4472" xr:uid="{5016BCDC-CD61-45C9-B72F-D31BD86DF827}"/>
    <cellStyle name="Normal 2 2 3 2 2" xfId="4566" xr:uid="{A8AD8810-88A7-4760-AC5B-D39E2412ADF2}"/>
    <cellStyle name="Normal 2 2 3 2 3" xfId="4751" xr:uid="{252F7E8C-EBED-4FEA-B618-605BECDE9FC7}"/>
    <cellStyle name="Normal 2 2 3 2 4" xfId="5306" xr:uid="{7EC05BA4-3DB5-42B9-93B2-0842698B8830}"/>
    <cellStyle name="Normal 2 2 3 3" xfId="4595" xr:uid="{2B782A08-241F-45EF-A338-14D52BF75A71}"/>
    <cellStyle name="Normal 2 2 3 4" xfId="4697" xr:uid="{430148BB-17E7-4AB2-A9EF-C31E20E6EF89}"/>
    <cellStyle name="Normal 2 2 3 5" xfId="4686" xr:uid="{487EC474-8C98-46F3-B8AE-FDAD58A0B524}"/>
    <cellStyle name="Normal 2 2 4" xfId="4320" xr:uid="{282F51A3-52DA-4EB0-8427-054FFA0F0A81}"/>
    <cellStyle name="Normal 2 2 4 2" xfId="4479" xr:uid="{37629AA7-67DD-4AC9-83B3-FF96569D8F31}"/>
    <cellStyle name="Normal 2 2 4 3" xfId="4724" xr:uid="{A864A409-C88F-4265-B5E8-67672A249381}"/>
    <cellStyle name="Normal 2 2 4 4" xfId="4698" xr:uid="{02AFF5A4-37DC-4D02-8F0A-4E22E0A6B64C}"/>
    <cellStyle name="Normal 2 2 5" xfId="4563" xr:uid="{636243B0-038F-4109-991D-34D4680227FB}"/>
    <cellStyle name="Normal 2 2 6" xfId="4754" xr:uid="{EC752A8C-9696-446C-91D9-18723EA4319F}"/>
    <cellStyle name="Normal 2 3" xfId="62" xr:uid="{AAFC8195-F89D-4044-9CE8-5D79857DF357}"/>
    <cellStyle name="Normal 2 3 2" xfId="63" xr:uid="{A1BC3D50-C288-430C-A477-B17C86B27720}"/>
    <cellStyle name="Normal 2 3 2 2" xfId="3713" xr:uid="{258DE9A3-C6FF-45DA-A1AB-1CB005C9EDDA}"/>
    <cellStyle name="Normal 2 3 2 2 2" xfId="4567" xr:uid="{0E50E9DF-90F0-4D0D-897A-A23698B134CB}"/>
    <cellStyle name="Normal 2 3 2 3" xfId="4322" xr:uid="{3930F7BE-ECA6-434B-B335-50290B8AEE6A}"/>
    <cellStyle name="Normal 2 3 2 3 2" xfId="4568" xr:uid="{CF6518BC-C599-41F6-861C-DB3838FF76E2}"/>
    <cellStyle name="Normal 2 3 2 3 3" xfId="4726" xr:uid="{E5506086-F0C4-44AB-B32D-08A962310A5F}"/>
    <cellStyle name="Normal 2 3 2 3 4" xfId="4699" xr:uid="{0DE99909-5804-48EE-BBE5-BB1C88C528CF}"/>
    <cellStyle name="Normal 2 3 3" xfId="64" xr:uid="{7D790792-FE5B-4D9B-9F48-ABF8E09CD270}"/>
    <cellStyle name="Normal 2 3 4" xfId="65" xr:uid="{5DF5A916-E25A-41CA-ADBD-70C9FF3371DD}"/>
    <cellStyle name="Normal 2 3 5" xfId="3714" xr:uid="{8B66E98E-2195-4A55-99B6-CFFDF8DCF403}"/>
    <cellStyle name="Normal 2 3 5 2" xfId="4569" xr:uid="{A2EB6803-34D6-467A-9AF8-C4E1F1C0B99B}"/>
    <cellStyle name="Normal 2 3 6" xfId="4321" xr:uid="{39C36198-33B3-4BE2-92C1-C7739E746586}"/>
    <cellStyle name="Normal 2 3 6 2" xfId="4570" xr:uid="{C6BBDDB2-85CC-4CB2-BC38-F0273FB09736}"/>
    <cellStyle name="Normal 2 3 6 3" xfId="4725" xr:uid="{A4B756FB-C4F8-4BFD-A689-4C1C996A405F}"/>
    <cellStyle name="Normal 2 3 6 4" xfId="4700" xr:uid="{12B38B5C-EA50-403C-A1C5-DE682DA6EB68}"/>
    <cellStyle name="Normal 2 3 7" xfId="5319" xr:uid="{7624D124-00A8-46AD-B9E4-0472DFDA64AD}"/>
    <cellStyle name="Normal 2 4" xfId="66" xr:uid="{3CE6580F-770A-4708-B2D1-2F277E5930F1}"/>
    <cellStyle name="Normal 2 4 2" xfId="67" xr:uid="{C4D57F16-DEBF-4E70-94C4-3AD886CF620F}"/>
    <cellStyle name="Normal 2 4 3" xfId="3715" xr:uid="{EBB0FAE9-871C-487A-AC4A-205B09293853}"/>
    <cellStyle name="Normal 2 4 3 2" xfId="4571" xr:uid="{357A4423-3C12-450C-A815-6BA498001C62}"/>
    <cellStyle name="Normal 2 4 3 3" xfId="4596" xr:uid="{CC15CBB0-A0E7-43FF-86F8-B59106E2781E}"/>
    <cellStyle name="Normal 2 4 4" xfId="4572" xr:uid="{0129E4EE-0E36-46FD-BACF-C9D91D0EB221}"/>
    <cellStyle name="Normal 2 4 5" xfId="4755" xr:uid="{5A23D01E-ED6B-4490-A347-C2531BCB7C1D}"/>
    <cellStyle name="Normal 2 4 6" xfId="4753" xr:uid="{DF1D7978-747A-4C5E-84F9-33AE8BC72780}"/>
    <cellStyle name="Normal 2 5" xfId="3716" xr:uid="{25ABB8AE-4B23-4756-8FCC-2554046371AF}"/>
    <cellStyle name="Normal 2 5 2" xfId="3731" xr:uid="{9AD97EC3-D5FD-47F2-A9A1-E0771FFB8758}"/>
    <cellStyle name="Normal 2 5 2 2" xfId="4430" xr:uid="{85C8AC4A-5BA9-4915-9E1D-520EE3187A17}"/>
    <cellStyle name="Normal 2 5 3" xfId="4423" xr:uid="{DEDF3238-8A7A-40ED-97F0-1A838B95897D}"/>
    <cellStyle name="Normal 2 5 3 2" xfId="4475" xr:uid="{07F0BBBA-2E5F-4FA1-B397-03A61ACD68FE}"/>
    <cellStyle name="Normal 2 5 3 3" xfId="4737" xr:uid="{226D813D-DEAC-4757-BB12-5BE64375FADA}"/>
    <cellStyle name="Normal 2 5 3 4" xfId="5303" xr:uid="{286813D5-1979-447A-A4BD-B31C589E877A}"/>
    <cellStyle name="Normal 2 5 4" xfId="4573" xr:uid="{BE628D76-99FA-4AB1-B0A9-28B27B57A657}"/>
    <cellStyle name="Normal 2 5 5" xfId="4481" xr:uid="{706BBE0B-2ACE-43B1-82D3-6D8865247DA0}"/>
    <cellStyle name="Normal 2 5 6" xfId="4480" xr:uid="{1A4CEEC5-8F36-45C0-9264-D271B9CA51A8}"/>
    <cellStyle name="Normal 2 5 7" xfId="4750" xr:uid="{154B22C0-E8BC-4144-9724-7DA55E577C9C}"/>
    <cellStyle name="Normal 2 5 8" xfId="4710" xr:uid="{AE527A3A-D39D-4E42-ABB2-62B06DAB98FC}"/>
    <cellStyle name="Normal 2 6" xfId="3732" xr:uid="{9943CFDB-7BB0-4612-9C69-0A58424E82D8}"/>
    <cellStyle name="Normal 2 6 2" xfId="4425" xr:uid="{E7B1F87E-B489-4AF0-8CF2-84A7939DF97F}"/>
    <cellStyle name="Normal 2 6 3" xfId="4428" xr:uid="{2C236A30-62EF-4182-87D5-6AFE2F784A61}"/>
    <cellStyle name="Normal 2 6 4" xfId="4574" xr:uid="{B0427348-0D3C-453C-B0C1-4133EB0B32C5}"/>
    <cellStyle name="Normal 2 6 5" xfId="4471" xr:uid="{D68AA3D8-5536-4244-8F9C-19219F0B21F2}"/>
    <cellStyle name="Normal 2 6 5 2" xfId="4701" xr:uid="{E148D36F-AC63-41A4-A02D-3A59C59EF006}"/>
    <cellStyle name="Normal 2 6 6" xfId="4443" xr:uid="{D4BA29B1-5357-46A6-9417-DDA9435DDB4E}"/>
    <cellStyle name="Normal 2 6 7" xfId="4424" xr:uid="{80C33947-C41D-4BAB-8DA7-61E2B8640DFC}"/>
    <cellStyle name="Normal 2 7" xfId="4426" xr:uid="{382CF626-FDD6-42BA-9AF1-073F89EE4CF7}"/>
    <cellStyle name="Normal 2 7 2" xfId="4576" xr:uid="{C4202BD1-0243-4778-B886-0486F1253C81}"/>
    <cellStyle name="Normal 2 7 3" xfId="4575" xr:uid="{2D0D776D-4A1D-4651-B7CE-00593345D91B}"/>
    <cellStyle name="Normal 2 7 4" xfId="5304" xr:uid="{A3C1E602-23FB-4415-9131-15FC8B0238C4}"/>
    <cellStyle name="Normal 2 8" xfId="4577" xr:uid="{A1E18AE1-ED82-40DD-9910-7AF56C15D82B}"/>
    <cellStyle name="Normal 2 9" xfId="4562" xr:uid="{F75D81E8-97EA-4AE2-8E06-03BE05A700F8}"/>
    <cellStyle name="Normal 20" xfId="68" xr:uid="{CAF5DC11-1E1F-4295-BBF7-069F92C7AA3C}"/>
    <cellStyle name="Normal 20 2" xfId="3717" xr:uid="{E520EF79-C9E2-4437-A335-5C6ADFCA9CAA}"/>
    <cellStyle name="Normal 20 2 2" xfId="3718" xr:uid="{984F7D8E-4269-4481-A24D-41D9A57FD26E}"/>
    <cellStyle name="Normal 20 2 2 2" xfId="4396" xr:uid="{335CA097-FD02-4DC9-B2A8-1D541A5624AB}"/>
    <cellStyle name="Normal 20 2 2 3" xfId="4388" xr:uid="{9B8AD72E-3420-41AE-9F51-07E22E6C423D}"/>
    <cellStyle name="Normal 20 2 2 4" xfId="4468" xr:uid="{EEACDEFF-AD05-4AE4-9C72-F0F122BF477C}"/>
    <cellStyle name="Normal 20 2 2 5" xfId="4735" xr:uid="{8A470572-351F-4D40-BA5F-50432CF82102}"/>
    <cellStyle name="Normal 20 2 3" xfId="4391" xr:uid="{ED0D0DA3-6E4E-4E88-8ED5-5FAAFBEFFD15}"/>
    <cellStyle name="Normal 20 2 4" xfId="4387" xr:uid="{FDB08D43-6774-4584-860F-A7247A38C850}"/>
    <cellStyle name="Normal 20 2 5" xfId="4467" xr:uid="{3017F4A7-29C6-480E-B188-040C9E93595A}"/>
    <cellStyle name="Normal 20 2 6" xfId="4734" xr:uid="{2FE1FB1A-541C-43EB-B969-E7D03147E472}"/>
    <cellStyle name="Normal 20 3" xfId="3827" xr:uid="{C36FB0B0-A570-42B5-9A0A-91D79220A28B}"/>
    <cellStyle name="Normal 20 3 2" xfId="4629" xr:uid="{560624D8-AB93-45AC-9C23-067171616564}"/>
    <cellStyle name="Normal 20 4" xfId="4323" xr:uid="{CBDBAF06-270C-4BA4-9ED8-21D9156CA1C6}"/>
    <cellStyle name="Normal 20 4 2" xfId="4473" xr:uid="{A445ECE4-E05A-4121-AEF5-2B22997447CA}"/>
    <cellStyle name="Normal 20 4 3" xfId="4727" xr:uid="{A0CB62D0-2F7D-4717-A440-7D410B1316CE}"/>
    <cellStyle name="Normal 20 4 4" xfId="4702" xr:uid="{4293963F-9482-46DC-98EB-B9C696D97238}"/>
    <cellStyle name="Normal 20 5" xfId="4478" xr:uid="{F2BBDDE9-6D2F-4D2E-B273-64EA7342993C}"/>
    <cellStyle name="Normal 20 6" xfId="4476" xr:uid="{72D00DC3-FD4F-4C56-86A5-92A9EEB2C990}"/>
    <cellStyle name="Normal 20 7" xfId="4687" xr:uid="{20A8D4AB-AE56-40A1-B9E7-B0992757A4D6}"/>
    <cellStyle name="Normal 20 8" xfId="4708" xr:uid="{F4B1929A-443F-4616-931C-8F15529F014F}"/>
    <cellStyle name="Normal 20 9" xfId="4707" xr:uid="{E8FC1833-6ADC-4206-9AD1-1E12C75C61B1}"/>
    <cellStyle name="Normal 21" xfId="69" xr:uid="{C4430C68-8CA4-463A-B423-123F6C317BA8}"/>
    <cellStyle name="Normal 21 2" xfId="3719" xr:uid="{0A8A87B6-FD13-4FF1-94BA-2E42DBA672A7}"/>
    <cellStyle name="Normal 21 2 2" xfId="3720" xr:uid="{A6FA3748-C51E-4A34-A750-548D4449DCCF}"/>
    <cellStyle name="Normal 21 3" xfId="4324" xr:uid="{064BE7F1-CE5A-49D4-B28F-1D649C4290B3}"/>
    <cellStyle name="Normal 21 3 2" xfId="4631" xr:uid="{A0B4FCFE-A8B4-4D44-A051-4EF1AC4A1496}"/>
    <cellStyle name="Normal 21 3 3" xfId="4630" xr:uid="{BC1EF74F-A809-4AC2-855C-7718A91AB221}"/>
    <cellStyle name="Normal 21 4" xfId="4453" xr:uid="{00D93F43-F18E-4FC4-AE84-955FA34ADBF6}"/>
    <cellStyle name="Normal 21 5" xfId="4728" xr:uid="{70BCFE59-2920-4777-9F79-32CE267A9126}"/>
    <cellStyle name="Normal 22" xfId="685" xr:uid="{DEE204EA-3F2F-4E13-A74E-CEB74B30A226}"/>
    <cellStyle name="Normal 22 2" xfId="3661" xr:uid="{FF78B33F-AC78-4271-AFD1-1B6AD41C36D6}"/>
    <cellStyle name="Normal 22 3" xfId="3660" xr:uid="{76775A77-D6B2-4E7B-B0EE-2E48E0E4C25E}"/>
    <cellStyle name="Normal 22 3 2" xfId="4325" xr:uid="{54233DE2-1577-4BDB-85B7-DA6F8C9C6B85}"/>
    <cellStyle name="Normal 22 3 2 2" xfId="4633" xr:uid="{0702D311-5A5F-4130-A87B-D53A659851F8}"/>
    <cellStyle name="Normal 22 3 3" xfId="4632" xr:uid="{0F6B8412-5B41-49A0-A666-39F4B5331FCB}"/>
    <cellStyle name="Normal 22 3 4" xfId="4615" xr:uid="{7C32D1A3-2957-403A-8B30-ABF2F34A66B0}"/>
    <cellStyle name="Normal 22 4" xfId="3664" xr:uid="{F3DAC7B5-22DE-49F4-A672-70D3FDDB18B8}"/>
    <cellStyle name="Normal 22 4 2" xfId="4401" xr:uid="{ACD62CD9-ADCB-414D-837E-CB5C922F0D14}"/>
    <cellStyle name="Normal 22 4 3" xfId="4742" xr:uid="{9DDEC7C1-09EB-4D52-9CD3-592FF5C37E3E}"/>
    <cellStyle name="Normal 22 4 4" xfId="4616" xr:uid="{309894E4-4CB9-4975-804E-936F093B17A4}"/>
    <cellStyle name="Normal 22 4 5" xfId="4454" xr:uid="{B1AC3700-CECD-40F4-83A1-6256BBF6C827}"/>
    <cellStyle name="Normal 22 4 6" xfId="4440" xr:uid="{90771B62-B935-4D17-A1AF-5F40221B72B0}"/>
    <cellStyle name="Normal 22 4 7" xfId="4439" xr:uid="{C5104A90-1714-4886-9B37-B674A1A9C8BF}"/>
    <cellStyle name="Normal 22 4 8" xfId="4438" xr:uid="{9F185D71-DE58-4768-89A6-4D9EFFB61B07}"/>
    <cellStyle name="Normal 22 4 9" xfId="4437" xr:uid="{9084A060-5DF1-4E8E-9950-AA0E0FC97A1E}"/>
    <cellStyle name="Normal 22 5" xfId="4729" xr:uid="{992F4C88-8938-4BD3-8402-CB71D088AFA5}"/>
    <cellStyle name="Normal 23" xfId="3721" xr:uid="{3833AA05-3C02-4A12-8438-7E4F3321D65D}"/>
    <cellStyle name="Normal 23 2" xfId="4282" xr:uid="{27B26860-D25F-4B14-8169-4ACC66C3DC83}"/>
    <cellStyle name="Normal 23 2 2" xfId="4327" xr:uid="{2784F386-144B-4AA5-A2C7-24C571586C64}"/>
    <cellStyle name="Normal 23 2 2 2" xfId="4752" xr:uid="{26CCB795-7858-45E6-8E71-E5A7C63140CA}"/>
    <cellStyle name="Normal 23 2 2 3" xfId="4617" xr:uid="{18AFC458-CE82-4F47-A536-E0F2222364B9}"/>
    <cellStyle name="Normal 23 2 2 4" xfId="4578" xr:uid="{2FC134D8-BA80-4282-82D1-4D033E00C1A0}"/>
    <cellStyle name="Normal 23 2 3" xfId="4456" xr:uid="{CF231D4D-5C03-44A1-B8B6-5DEFABA513DA}"/>
    <cellStyle name="Normal 23 2 4" xfId="4703" xr:uid="{BCA75B40-9C92-41E6-963B-410C5C3643FA}"/>
    <cellStyle name="Normal 23 3" xfId="4397" xr:uid="{5798604E-8212-4EBC-9BF3-BDD5CB7345A3}"/>
    <cellStyle name="Normal 23 4" xfId="4326" xr:uid="{BD23C95F-B244-44CE-8EC1-2C773F3D7B75}"/>
    <cellStyle name="Normal 23 5" xfId="4455" xr:uid="{7A60C335-F834-460F-A98D-8D7B91967746}"/>
    <cellStyle name="Normal 23 6" xfId="4730" xr:uid="{D2664C1A-4BBA-4559-8E15-1410FA12D9B2}"/>
    <cellStyle name="Normal 24" xfId="3722" xr:uid="{42E765B1-BF3F-43E5-8C2C-F2967842DC6B}"/>
    <cellStyle name="Normal 24 2" xfId="3723" xr:uid="{539312F7-3ADF-4D9B-AA76-E9D92F3F6FE1}"/>
    <cellStyle name="Normal 24 2 2" xfId="4399" xr:uid="{A66BF573-DE74-43F9-8EB8-78554B2048FC}"/>
    <cellStyle name="Normal 24 2 3" xfId="4329" xr:uid="{D266EC8B-6081-4E8A-A133-540D52EB7F6E}"/>
    <cellStyle name="Normal 24 2 4" xfId="4458" xr:uid="{5FA8745D-6E81-448C-BB89-BBD551B73D9D}"/>
    <cellStyle name="Normal 24 2 5" xfId="4732" xr:uid="{93EE7297-BFA6-4639-8931-FDE3FBD8DA81}"/>
    <cellStyle name="Normal 24 3" xfId="4398" xr:uid="{62A6E08D-BEC7-40AE-AA38-A1BC8B6A8BA9}"/>
    <cellStyle name="Normal 24 4" xfId="4328" xr:uid="{8F2A0FA4-D41B-4056-9311-957D8E762A1A}"/>
    <cellStyle name="Normal 24 5" xfId="4457" xr:uid="{04DB965C-F7C9-4AB7-B88F-2CCF90D952AE}"/>
    <cellStyle name="Normal 24 6" xfId="4731" xr:uid="{BA9E7AE2-042A-4EC5-BDF6-7291AB8F79D3}"/>
    <cellStyle name="Normal 25" xfId="3730" xr:uid="{9DE9AB5E-B332-4D06-994A-D7A3F551AED5}"/>
    <cellStyle name="Normal 25 2" xfId="4331" xr:uid="{4BD106D8-F5D1-40D3-8C13-8906EDBC381E}"/>
    <cellStyle name="Normal 25 3" xfId="4400" xr:uid="{8EB0FE0C-F828-473F-884F-CF2C0AD70B94}"/>
    <cellStyle name="Normal 25 4" xfId="4330" xr:uid="{D65F0837-B69E-442C-8E66-CAC07CD1BA8A}"/>
    <cellStyle name="Normal 25 5" xfId="4459" xr:uid="{194C42DC-23E6-46F4-8B11-12BE135069AC}"/>
    <cellStyle name="Normal 26" xfId="4280" xr:uid="{9677E530-7424-48EC-BCCE-631E12C637E5}"/>
    <cellStyle name="Normal 26 2" xfId="4281" xr:uid="{176BBB80-D288-4558-8535-300C7F894289}"/>
    <cellStyle name="Normal 26 2 2" xfId="4333" xr:uid="{56C1A678-6AF7-4ABB-A796-D401D53E2FEC}"/>
    <cellStyle name="Normal 26 3" xfId="4332" xr:uid="{FA234B9F-941A-4226-9A2F-31C0DE38DA09}"/>
    <cellStyle name="Normal 26 3 2" xfId="4619" xr:uid="{FED768BF-4609-4E7E-AA5C-E95C0D1CEFA5}"/>
    <cellStyle name="Normal 27" xfId="4334" xr:uid="{7D74357C-4925-4B7B-A378-E9F282ACBE5B}"/>
    <cellStyle name="Normal 27 2" xfId="4335" xr:uid="{40D2E50E-0631-41A0-A539-A11CC65A62DD}"/>
    <cellStyle name="Normal 27 3" xfId="4460" xr:uid="{D247E156-AE7B-49FE-838B-A8B67797395B}"/>
    <cellStyle name="Normal 27 4" xfId="4444" xr:uid="{0F3C804A-DD98-42BB-9BBF-3115F38E86C8}"/>
    <cellStyle name="Normal 27 5" xfId="4435" xr:uid="{EC3D5833-D1AC-4561-9627-5810775BE81B}"/>
    <cellStyle name="Normal 27 6" xfId="4432" xr:uid="{B19B4D40-0DFC-42D9-B4AF-8245F800F2C7}"/>
    <cellStyle name="Normal 28" xfId="4336" xr:uid="{B9DF5B8A-F2DC-47B9-8879-AD07D8B42835}"/>
    <cellStyle name="Normal 28 2" xfId="4337" xr:uid="{A1A5B3A8-6536-40C0-AE14-DC4697F3BA67}"/>
    <cellStyle name="Normal 28 3" xfId="4338" xr:uid="{C8AC0292-B938-4BD5-970F-D686F1E1601B}"/>
    <cellStyle name="Normal 29" xfId="4339" xr:uid="{5B73B983-A562-44CF-96B7-9AA38A92D095}"/>
    <cellStyle name="Normal 29 2" xfId="4340" xr:uid="{2EF8DF13-6FBC-4F6F-8C1C-550DBEED2072}"/>
    <cellStyle name="Normal 3" xfId="2" xr:uid="{665067A7-73F8-4B7E-BFD2-7BB3B9468366}"/>
    <cellStyle name="Normal 3 2" xfId="70" xr:uid="{806DE7A5-3423-4B5F-972F-F48CA067C24B}"/>
    <cellStyle name="Normal 3 2 2" xfId="71" xr:uid="{33E6A8A1-3D42-4538-BD65-CCC929B11724}"/>
    <cellStyle name="Normal 3 2 2 2" xfId="3724" xr:uid="{D4185EBD-4FBF-4857-ACCA-20C011F640DE}"/>
    <cellStyle name="Normal 3 2 2 2 2" xfId="4580" xr:uid="{F4498839-064B-4753-9489-F1F58D422F2D}"/>
    <cellStyle name="Normal 3 2 2 3" xfId="4581" xr:uid="{7DD0CC1B-09DD-4216-B7D5-CC7616575A9B}"/>
    <cellStyle name="Normal 3 2 3" xfId="72" xr:uid="{8F05920C-5154-436E-BEBC-CE2B2C3E1B24}"/>
    <cellStyle name="Normal 3 2 4" xfId="3725" xr:uid="{E0BB590D-A3C5-401A-B5A9-9911E58A2236}"/>
    <cellStyle name="Normal 3 2 4 2" xfId="4582" xr:uid="{5261E5EE-1820-4F1B-84B4-0FB10D6C3B86}"/>
    <cellStyle name="Normal 3 2 5" xfId="4431" xr:uid="{1588D024-A294-4381-98F5-4B9114D6B74A}"/>
    <cellStyle name="Normal 3 2 5 2" xfId="4583" xr:uid="{8ED5C839-CE2B-4693-B309-19AADF36F104}"/>
    <cellStyle name="Normal 3 2 5 3" xfId="5305" xr:uid="{A02C33DC-F0D5-4F0E-A900-5EF40E24A192}"/>
    <cellStyle name="Normal 3 3" xfId="73" xr:uid="{354DCF59-AC17-4F50-B4CA-42F7206DB7E5}"/>
    <cellStyle name="Normal 3 3 2" xfId="3726" xr:uid="{295011BE-BB71-4325-A0D8-4FDCF05B3705}"/>
    <cellStyle name="Normal 3 3 2 2" xfId="4584" xr:uid="{5C76EE12-F958-4E23-B01E-4B9ABD8FC263}"/>
    <cellStyle name="Normal 3 3 3" xfId="4585" xr:uid="{86E3C799-2D60-4007-B0AB-9D88780F1E38}"/>
    <cellStyle name="Normal 3 4" xfId="3733" xr:uid="{A40B7312-CCB1-4ABE-80A6-4068D23D07DE}"/>
    <cellStyle name="Normal 3 4 2" xfId="4284" xr:uid="{3888AC2E-E309-4473-8E0B-30988A0B15A0}"/>
    <cellStyle name="Normal 3 4 2 2" xfId="4586" xr:uid="{58A8F0EE-3D1E-4C1C-B627-3B50168B6B20}"/>
    <cellStyle name="Normal 3 5" xfId="4283" xr:uid="{65D0A3FD-8619-414C-9285-9CD29CDB2948}"/>
    <cellStyle name="Normal 3 5 2" xfId="4587" xr:uid="{331BE1FE-3983-4013-B61C-9C31B593B577}"/>
    <cellStyle name="Normal 3 5 3" xfId="4736" xr:uid="{96634D0F-CA8C-4AFC-97BF-CBCA9CF6731A}"/>
    <cellStyle name="Normal 3 5 4" xfId="4704" xr:uid="{5AD7FF76-36A1-4E20-85F0-A8F1B253A210}"/>
    <cellStyle name="Normal 3 6" xfId="4579" xr:uid="{46BE673D-7835-4722-A064-07CBA9630885}"/>
    <cellStyle name="Normal 30" xfId="4341" xr:uid="{C4B2CC90-FA00-44C0-94B4-A93B7A6730D2}"/>
    <cellStyle name="Normal 30 2" xfId="4342" xr:uid="{609A0C74-CD4B-4D0A-A1A6-A865673493B2}"/>
    <cellStyle name="Normal 31" xfId="4343" xr:uid="{1F8A40BD-00C7-4D45-8FDC-D06A6AD3F57A}"/>
    <cellStyle name="Normal 31 2" xfId="4344" xr:uid="{9E06F576-7258-4B9E-A2CF-A0160D339A24}"/>
    <cellStyle name="Normal 32" xfId="4345" xr:uid="{46580176-0C9A-4DBE-976E-76008A946D21}"/>
    <cellStyle name="Normal 33" xfId="4346" xr:uid="{B70E69A1-7918-4512-A5F5-055F6B33A891}"/>
    <cellStyle name="Normal 33 2" xfId="4347" xr:uid="{C02BFAD4-64EF-413C-9C0D-0BEF081D102C}"/>
    <cellStyle name="Normal 34" xfId="4348" xr:uid="{675759CE-A16B-49B9-8925-9ECB630919A1}"/>
    <cellStyle name="Normal 34 2" xfId="4349" xr:uid="{3E9F587E-697E-430E-BF94-8EF6A183DE27}"/>
    <cellStyle name="Normal 35" xfId="4350" xr:uid="{9913B4DC-D11F-49EF-A983-758908D6998E}"/>
    <cellStyle name="Normal 35 2" xfId="4351" xr:uid="{531003EE-3447-485C-AF69-2C341303C004}"/>
    <cellStyle name="Normal 36" xfId="4352" xr:uid="{42A2CB9D-FF34-4613-9991-B1728984E371}"/>
    <cellStyle name="Normal 36 2" xfId="4353" xr:uid="{A3324EF6-754F-4BDB-A8CC-9373084BCC35}"/>
    <cellStyle name="Normal 37" xfId="4354" xr:uid="{F15C6471-79E6-4867-A304-91D93AE98994}"/>
    <cellStyle name="Normal 37 2" xfId="4355" xr:uid="{BAD7CB79-CFA4-4E2F-A473-37169BC35A3B}"/>
    <cellStyle name="Normal 38" xfId="4356" xr:uid="{D0E99C5E-E7B2-4DCF-A6F1-A37DD3C61B40}"/>
    <cellStyle name="Normal 38 2" xfId="4357" xr:uid="{952F511C-5137-4EF6-9119-85E404EC5E78}"/>
    <cellStyle name="Normal 39" xfId="4358" xr:uid="{65B45B63-0105-42F0-932A-65B281BBA8FB}"/>
    <cellStyle name="Normal 39 2" xfId="4359" xr:uid="{1B115ADC-5C51-4D86-92D0-D0859552AD8F}"/>
    <cellStyle name="Normal 39 2 2" xfId="4360" xr:uid="{89059599-73E7-40F8-B671-84809B54550F}"/>
    <cellStyle name="Normal 39 3" xfId="4361" xr:uid="{0092D60E-9487-407E-879D-DFFC09931984}"/>
    <cellStyle name="Normal 4" xfId="74" xr:uid="{29E43FC4-2753-4EB8-80D7-B6B0AD473DC4}"/>
    <cellStyle name="Normal 4 2" xfId="75" xr:uid="{E01E51D1-316E-415F-B675-677239A96633}"/>
    <cellStyle name="Normal 4 2 2" xfId="686" xr:uid="{23AF8CAD-5105-4A82-85E2-12C7557A5300}"/>
    <cellStyle name="Normal 4 2 2 2" xfId="687" xr:uid="{C3150758-B6D8-4899-9C48-823302E46C2A}"/>
    <cellStyle name="Normal 4 2 2 3" xfId="688" xr:uid="{AEAFB2F3-F088-404F-B4BA-95829773B9E3}"/>
    <cellStyle name="Normal 4 2 2 4" xfId="689" xr:uid="{A38FB2C0-CFE4-4EC9-A966-C2D3C9685B07}"/>
    <cellStyle name="Normal 4 2 2 4 2" xfId="690" xr:uid="{2B071716-6A28-41DF-ADF9-A8CB73BF3C2F}"/>
    <cellStyle name="Normal 4 2 2 4 3" xfId="691" xr:uid="{93104C6B-FAEC-429A-924B-587F84D7AF33}"/>
    <cellStyle name="Normal 4 2 2 4 3 2" xfId="692" xr:uid="{F6B99C15-F410-4A02-A62D-495EF9B0412C}"/>
    <cellStyle name="Normal 4 2 2 4 3 3" xfId="3663" xr:uid="{0B8981CD-7D60-4772-8D67-ECB20950E742}"/>
    <cellStyle name="Normal 4 2 3" xfId="4275" xr:uid="{107661D7-5C2D-42CF-96BE-981FED23CC04}"/>
    <cellStyle name="Normal 4 2 3 2" xfId="4286" xr:uid="{F9610ADC-2146-48B6-AA3C-B900D22EFA8B}"/>
    <cellStyle name="Normal 4 2 3 2 2" xfId="4588" xr:uid="{AECBB592-92DD-49DC-92A9-89002EEC15E4}"/>
    <cellStyle name="Normal 4 2 3 3" xfId="4634" xr:uid="{0FC2B838-B931-4C1C-8D0A-DE490BD67A05}"/>
    <cellStyle name="Normal 4 2 3 3 2" xfId="4635" xr:uid="{0A692098-7B93-4519-A865-CA304C7978C4}"/>
    <cellStyle name="Normal 4 2 3 4" xfId="4636" xr:uid="{2ACE38A7-028C-4518-8EAA-B05A7283F9F1}"/>
    <cellStyle name="Normal 4 2 3 5" xfId="4637" xr:uid="{DA1A7ECB-B02F-4EB6-A382-C8695F7DD2DA}"/>
    <cellStyle name="Normal 4 2 4" xfId="4276" xr:uid="{CE89FFBB-4780-4DA6-8B0A-6C1AF87A82FE}"/>
    <cellStyle name="Normal 4 2 4 2" xfId="4363" xr:uid="{A2D9F882-542B-4052-972B-E61C5855E3D3}"/>
    <cellStyle name="Normal 4 2 4 2 2" xfId="4638" xr:uid="{CDBB7953-1DB3-449F-B931-87102BDFE030}"/>
    <cellStyle name="Normal 4 2 4 2 3" xfId="4618" xr:uid="{921AC68D-CDBC-408B-943E-E1FFE1C4E2E8}"/>
    <cellStyle name="Normal 4 2 4 2 4" xfId="4474" xr:uid="{7F96603B-668E-41E6-A250-17D6DC4F513F}"/>
    <cellStyle name="Normal 4 2 4 3" xfId="4461" xr:uid="{E029EA56-87AB-43C9-884D-DC620A6B0284}"/>
    <cellStyle name="Normal 4 2 4 4" xfId="4705" xr:uid="{993E3B94-BDA9-4D5D-885D-3CF587DEE339}"/>
    <cellStyle name="Normal 4 2 5" xfId="3828" xr:uid="{68942B02-9243-472C-A016-1C564ADB1338}"/>
    <cellStyle name="Normal 4 2 6" xfId="4477" xr:uid="{BA2E5A77-CEBD-4A20-AC39-306A22681253}"/>
    <cellStyle name="Normal 4 2 7" xfId="4433" xr:uid="{57ADC8B3-F659-4F6C-AF02-125E2755170F}"/>
    <cellStyle name="Normal 4 3" xfId="76" xr:uid="{3F37CA37-E113-49F0-8A0A-0C8DEB68A959}"/>
    <cellStyle name="Normal 4 3 2" xfId="77" xr:uid="{C1E0A2D1-FA90-4008-8D90-21E30AFB97E7}"/>
    <cellStyle name="Normal 4 3 2 2" xfId="693" xr:uid="{3D7E3F29-FA71-415E-A357-AFEEDC1E33D1}"/>
    <cellStyle name="Normal 4 3 2 3" xfId="3829" xr:uid="{CC211CDE-FF55-470A-AB2F-5A58AA211498}"/>
    <cellStyle name="Normal 4 3 3" xfId="694" xr:uid="{F7D9470D-A409-4414-89B6-FC7AEB9B9B0E}"/>
    <cellStyle name="Normal 4 3 3 2" xfId="4482" xr:uid="{E4D208E6-5BBC-4FBD-8DD2-3FED068EEE28}"/>
    <cellStyle name="Normal 4 3 4" xfId="695" xr:uid="{95B0F0CC-8A96-49E3-A5B4-C107FF7C228B}"/>
    <cellStyle name="Normal 4 3 5" xfId="696" xr:uid="{EAD09F0D-6321-444A-B3CF-476877215FD3}"/>
    <cellStyle name="Normal 4 3 5 2" xfId="697" xr:uid="{92253E37-8815-4D02-BFF1-CCF7B3309EEB}"/>
    <cellStyle name="Normal 4 3 5 3" xfId="698" xr:uid="{54B1A9F5-8A44-47BC-8483-3ED774D2F87B}"/>
    <cellStyle name="Normal 4 3 5 3 2" xfId="699" xr:uid="{ACE49C3C-1A5B-4F40-ADB5-80C43D6A7C9D}"/>
    <cellStyle name="Normal 4 3 5 3 3" xfId="3662" xr:uid="{1FE89193-BC73-4C63-A501-324980780494}"/>
    <cellStyle name="Normal 4 3 6" xfId="3735" xr:uid="{065FDCD4-5D3A-4146-A2E9-A4202A3DACB4}"/>
    <cellStyle name="Normal 4 4" xfId="3734" xr:uid="{AD16A274-916A-40B8-B87A-FA21B36EE68A}"/>
    <cellStyle name="Normal 4 4 2" xfId="4277" xr:uid="{616F2ABC-7B6B-4423-8250-4CB1ACBD6B18}"/>
    <cellStyle name="Normal 4 4 3" xfId="4285" xr:uid="{56ECE851-0072-4F7A-8655-20285645D0FE}"/>
    <cellStyle name="Normal 4 4 3 2" xfId="4288" xr:uid="{C37641C2-4832-4710-840B-0EDEDE469C45}"/>
    <cellStyle name="Normal 4 4 3 3" xfId="4287" xr:uid="{D6066AC6-2B1B-47E6-BEB2-82488DE58643}"/>
    <cellStyle name="Normal 4 4 4" xfId="4743" xr:uid="{812289B0-5C7E-470B-ABCF-7EE644BEF784}"/>
    <cellStyle name="Normal 4 5" xfId="4278" xr:uid="{DC5DED3D-1A0A-4197-9327-0A1ED1E3C70C}"/>
    <cellStyle name="Normal 4 5 2" xfId="4362" xr:uid="{1304C4B3-103F-4433-A9EE-DB98B2130ECC}"/>
    <cellStyle name="Normal 4 6" xfId="4279" xr:uid="{E32F06A7-C612-4EB1-B0CB-1A6B0C539CE8}"/>
    <cellStyle name="Normal 4 7" xfId="3737" xr:uid="{607045ED-0A66-46D5-BA7D-A81A20733937}"/>
    <cellStyle name="Normal 4 8" xfId="4429" xr:uid="{A6009D84-081F-45D0-83FF-F387EBCBC619}"/>
    <cellStyle name="Normal 40" xfId="4364" xr:uid="{BBFE41C6-F659-4006-8196-7C7584B41E7F}"/>
    <cellStyle name="Normal 40 2" xfId="4365" xr:uid="{FE56BFF1-6595-4BA7-B584-7E416699F85A}"/>
    <cellStyle name="Normal 40 2 2" xfId="4366" xr:uid="{5A6896FF-F8AA-4994-980F-3201234604F6}"/>
    <cellStyle name="Normal 40 3" xfId="4367" xr:uid="{A01AF2A0-7A85-4979-A0AD-E4C4C75BFF57}"/>
    <cellStyle name="Normal 41" xfId="4368" xr:uid="{C9EB741A-66EA-4FF4-BE21-E54A1C794AB5}"/>
    <cellStyle name="Normal 41 2" xfId="4369" xr:uid="{8B4BBBDB-B35D-4190-B024-AA511DDD4791}"/>
    <cellStyle name="Normal 42" xfId="4370" xr:uid="{CA2D887B-B2E9-417C-BFF5-DFFADE47D081}"/>
    <cellStyle name="Normal 42 2" xfId="4371" xr:uid="{DBE9AAA8-A690-4C7C-B190-6ED9801515B6}"/>
    <cellStyle name="Normal 43" xfId="4372" xr:uid="{2A1611DF-C8CE-4572-920F-B43D61112DBB}"/>
    <cellStyle name="Normal 43 2" xfId="4373" xr:uid="{ED1A320E-1681-4048-8FC0-43E035132149}"/>
    <cellStyle name="Normal 44" xfId="4383" xr:uid="{49D05F4A-55E8-4279-B9EF-12D3877A07F8}"/>
    <cellStyle name="Normal 44 2" xfId="4384" xr:uid="{77CE073B-E615-42D3-AA49-6DFBEE1540F5}"/>
    <cellStyle name="Normal 45" xfId="4597" xr:uid="{A0164575-E446-437D-A006-586103BE8294}"/>
    <cellStyle name="Normal 5" xfId="78" xr:uid="{A70129DC-BF18-4222-8875-C6ACFA64E6EA}"/>
    <cellStyle name="Normal 5 10" xfId="700" xr:uid="{7DBE407B-D26F-4436-B981-5AA9F96CDFBC}"/>
    <cellStyle name="Normal 5 10 2" xfId="701" xr:uid="{F9E1863A-38B9-4561-8CCF-AA9662CDBA8B}"/>
    <cellStyle name="Normal 5 10 2 2" xfId="702" xr:uid="{946555CA-EB69-4F91-B790-9B27352A4FF9}"/>
    <cellStyle name="Normal 5 10 2 3" xfId="703" xr:uid="{FC593D37-4477-47FD-9009-7750DF8EEC11}"/>
    <cellStyle name="Normal 5 10 2 4" xfId="704" xr:uid="{493EB625-A053-4BB5-AF7D-73E10D5A83BC}"/>
    <cellStyle name="Normal 5 10 3" xfId="705" xr:uid="{EAF0305C-6ADF-4C87-BCCD-C980C8845161}"/>
    <cellStyle name="Normal 5 10 3 2" xfId="706" xr:uid="{0F276D21-F42D-4A55-AC44-7960D95E4DBD}"/>
    <cellStyle name="Normal 5 10 3 3" xfId="707" xr:uid="{21A09CED-1E89-40EC-BB0C-9C1ED60681EF}"/>
    <cellStyle name="Normal 5 10 3 4" xfId="708" xr:uid="{D943D01C-3034-4EDF-B534-24B31B598BE7}"/>
    <cellStyle name="Normal 5 10 4" xfId="709" xr:uid="{4CEDB694-F145-476A-8595-0245D58B0A74}"/>
    <cellStyle name="Normal 5 10 5" xfId="710" xr:uid="{CCFC8B7B-F582-470D-BCFB-4E2DC16A6DC3}"/>
    <cellStyle name="Normal 5 10 6" xfId="711" xr:uid="{7F22F2FA-C035-4F82-A9FF-13732EAD2438}"/>
    <cellStyle name="Normal 5 11" xfId="712" xr:uid="{811AAD6B-2B38-4963-954D-A865BC0BEBB2}"/>
    <cellStyle name="Normal 5 11 2" xfId="713" xr:uid="{A950EF0A-9158-4398-BCB3-761925DB7FDD}"/>
    <cellStyle name="Normal 5 11 2 2" xfId="714" xr:uid="{4DCDA64D-23A3-41EC-A27C-963F15BFBA0A}"/>
    <cellStyle name="Normal 5 11 2 2 2" xfId="4374" xr:uid="{10839C52-1004-4E7E-9082-2BABBA3AD78E}"/>
    <cellStyle name="Normal 5 11 2 2 3" xfId="4604" xr:uid="{446C20A7-A566-4BBA-BDB7-84C423965566}"/>
    <cellStyle name="Normal 5 11 2 3" xfId="715" xr:uid="{C2963DB3-0EC2-4E56-9493-C383D47A260A}"/>
    <cellStyle name="Normal 5 11 2 4" xfId="716" xr:uid="{EB37F6B0-BD91-47DD-ACD7-A3E4B475BF79}"/>
    <cellStyle name="Normal 5 11 3" xfId="717" xr:uid="{62E0F03D-3961-40AA-8DC9-98FA10E85D51}"/>
    <cellStyle name="Normal 5 11 4" xfId="718" xr:uid="{681158D9-41B8-4CF9-AED3-F56F89F76DA1}"/>
    <cellStyle name="Normal 5 11 4 2" xfId="4744" xr:uid="{2EE55CB5-CE27-4BE2-B85B-DD36B5787275}"/>
    <cellStyle name="Normal 5 11 4 3" xfId="4605" xr:uid="{093B2258-98FB-4B4B-AFB4-87297E009806}"/>
    <cellStyle name="Normal 5 11 4 4" xfId="4462" xr:uid="{959E21F4-ED90-4888-95CE-2A1E6B5BD563}"/>
    <cellStyle name="Normal 5 11 5" xfId="719" xr:uid="{A812F0F3-BAF7-4ED5-A990-39329B06C4DB}"/>
    <cellStyle name="Normal 5 12" xfId="720" xr:uid="{E104AC87-5143-423E-99CD-C94E9223FF86}"/>
    <cellStyle name="Normal 5 12 2" xfId="721" xr:uid="{7B197500-E2FC-4264-9536-ECA8826B9657}"/>
    <cellStyle name="Normal 5 12 3" xfId="722" xr:uid="{5B9AB15C-F853-434E-92C8-6E225D5D1449}"/>
    <cellStyle name="Normal 5 12 4" xfId="723" xr:uid="{1255A38C-E0E5-4FB3-A64F-C2342B1B1A72}"/>
    <cellStyle name="Normal 5 13" xfId="724" xr:uid="{145E4449-90C5-4CAB-ACD2-231FA87D1517}"/>
    <cellStyle name="Normal 5 13 2" xfId="725" xr:uid="{89B5FAD2-093A-46A6-9A78-403B23552AAA}"/>
    <cellStyle name="Normal 5 13 3" xfId="726" xr:uid="{1220CC3F-FBE0-4E7D-A3F7-F2016870856C}"/>
    <cellStyle name="Normal 5 13 4" xfId="727" xr:uid="{E16557FC-B5BF-4C64-BDE5-2D264F4F4F34}"/>
    <cellStyle name="Normal 5 14" xfId="728" xr:uid="{C0B4C7C5-199A-4D63-B77D-951D5A6E6282}"/>
    <cellStyle name="Normal 5 14 2" xfId="729" xr:uid="{396BC443-E924-40D9-A4B6-B22F4415A47C}"/>
    <cellStyle name="Normal 5 15" xfId="730" xr:uid="{50515419-E5BB-46C7-B574-63C58BFCD785}"/>
    <cellStyle name="Normal 5 16" xfId="731" xr:uid="{BDA89074-0374-45E9-B6E0-01D4A41E8937}"/>
    <cellStyle name="Normal 5 17" xfId="732" xr:uid="{72E3BA8D-90C9-4822-9AB6-2646EB17F1B6}"/>
    <cellStyle name="Normal 5 2" xfId="79" xr:uid="{1254754C-FAE9-42B5-AD22-96D5E87A534A}"/>
    <cellStyle name="Normal 5 2 2" xfId="3727" xr:uid="{F8B37421-E6CF-46EB-BAEE-E6E35440C7F3}"/>
    <cellStyle name="Normal 5 2 2 2" xfId="4404" xr:uid="{D6FEDFC8-8488-4094-AE2C-F46796E03A08}"/>
    <cellStyle name="Normal 5 2 2 2 2" xfId="4405" xr:uid="{675C260A-1F49-4513-8B55-5C9B1010DCEF}"/>
    <cellStyle name="Normal 5 2 2 2 2 2" xfId="4406" xr:uid="{77060EE8-4EB9-49D0-8E53-26B17C9063EA}"/>
    <cellStyle name="Normal 5 2 2 2 3" xfId="4407" xr:uid="{958D153A-4313-4307-A48E-A2AAA72A781D}"/>
    <cellStyle name="Normal 5 2 2 2 4" xfId="4589" xr:uid="{AFD29D04-DDE2-4FE1-B92E-EF9A19DA4D40}"/>
    <cellStyle name="Normal 5 2 2 2 5" xfId="5301" xr:uid="{97199E2C-DCDA-4CAF-9743-4159E8F8A2BF}"/>
    <cellStyle name="Normal 5 2 2 3" xfId="4408" xr:uid="{65871242-6D89-4842-9563-337483E0BFA6}"/>
    <cellStyle name="Normal 5 2 2 3 2" xfId="4409" xr:uid="{07B696D4-0D7A-42F0-959B-93B3469F5E99}"/>
    <cellStyle name="Normal 5 2 2 4" xfId="4410" xr:uid="{939C280F-231A-4F40-9676-14DF8A81BB84}"/>
    <cellStyle name="Normal 5 2 2 5" xfId="4427" xr:uid="{1E396625-4D51-4627-9374-C6FCCF5FAA76}"/>
    <cellStyle name="Normal 5 2 2 6" xfId="4441" xr:uid="{2FE3BAC4-8D46-40CA-A488-744136BF2BF4}"/>
    <cellStyle name="Normal 5 2 2 7" xfId="4403" xr:uid="{1E84413C-7E1A-4F3F-B9D0-BEC8F92EA35B}"/>
    <cellStyle name="Normal 5 2 3" xfId="4375" xr:uid="{E5D545CC-E947-4DBD-8755-4DE35D975B38}"/>
    <cellStyle name="Normal 5 2 3 2" xfId="4412" xr:uid="{FD8375C8-FCEA-47D7-9721-6E3D5AE7AEFB}"/>
    <cellStyle name="Normal 5 2 3 2 2" xfId="4413" xr:uid="{B81BC659-F84D-4D4C-B5F0-79E202E5E7E7}"/>
    <cellStyle name="Normal 5 2 3 2 3" xfId="4590" xr:uid="{3D268E0F-4A72-47F0-A4E9-36A74CF4A13B}"/>
    <cellStyle name="Normal 5 2 3 2 4" xfId="5302" xr:uid="{423CC82C-ED03-4FFD-A4A7-5EFD2DA19EC2}"/>
    <cellStyle name="Normal 5 2 3 3" xfId="4414" xr:uid="{183492F9-E95B-44CA-801A-29BF8995AD3E}"/>
    <cellStyle name="Normal 5 2 3 3 2" xfId="4733" xr:uid="{F13303E1-DADA-4000-B787-1E00D16DE257}"/>
    <cellStyle name="Normal 5 2 3 4" xfId="4463" xr:uid="{5852A634-A2A8-463C-8167-6F98AFA207C7}"/>
    <cellStyle name="Normal 5 2 3 4 2" xfId="4706" xr:uid="{460081EB-C523-49EF-A8B1-075A448715F4}"/>
    <cellStyle name="Normal 5 2 3 5" xfId="4442" xr:uid="{DD903E1B-E544-45BD-BC4F-074A202DFFB0}"/>
    <cellStyle name="Normal 5 2 3 6" xfId="4436" xr:uid="{1E9D8671-5444-472E-8AAE-D05DF97C1292}"/>
    <cellStyle name="Normal 5 2 3 7" xfId="4411" xr:uid="{104EDE63-1EE4-4503-B171-E09864326CF3}"/>
    <cellStyle name="Normal 5 2 4" xfId="4415" xr:uid="{406DF4B5-0D26-49F3-AC9D-6D95809D39F2}"/>
    <cellStyle name="Normal 5 2 4 2" xfId="4416" xr:uid="{4CF186A9-5BE2-44A0-8995-B11FFD365666}"/>
    <cellStyle name="Normal 5 2 5" xfId="4417" xr:uid="{3ED3B5D2-7183-4BD4-ABD8-A5CDA7C3CB8D}"/>
    <cellStyle name="Normal 5 2 6" xfId="4402" xr:uid="{C533527E-1072-45F4-9C96-B7AD3A292E00}"/>
    <cellStyle name="Normal 5 3" xfId="80" xr:uid="{EFFC7A42-B58C-4D57-BBCF-08208256CBCD}"/>
    <cellStyle name="Normal 5 3 2" xfId="4377" xr:uid="{57F5FC18-CBE9-4FB1-A23A-49289549C107}"/>
    <cellStyle name="Normal 5 3 3" xfId="4376" xr:uid="{3D326E6D-96B4-45C6-A8FB-6FD20CBA8A81}"/>
    <cellStyle name="Normal 5 4" xfId="81" xr:uid="{8047F823-8A25-46E0-90D6-C748B2ED4FC1}"/>
    <cellStyle name="Normal 5 4 10" xfId="733" xr:uid="{A44C32D9-B3EB-4252-BAFB-E9365C137232}"/>
    <cellStyle name="Normal 5 4 11" xfId="734" xr:uid="{FADA1BBE-5585-413B-B803-3D19BA691C75}"/>
    <cellStyle name="Normal 5 4 2" xfId="735" xr:uid="{87A92822-7F2B-4C0E-965B-A70B60E42731}"/>
    <cellStyle name="Normal 5 4 2 2" xfId="736" xr:uid="{48FF9C6E-635A-43FE-823C-9BA1484F92AB}"/>
    <cellStyle name="Normal 5 4 2 2 2" xfId="737" xr:uid="{D5343123-B940-4CBC-9447-159127C0BBA1}"/>
    <cellStyle name="Normal 5 4 2 2 2 2" xfId="738" xr:uid="{B33FEF94-2E06-40BF-B934-9BC60127808D}"/>
    <cellStyle name="Normal 5 4 2 2 2 2 2" xfId="739" xr:uid="{B1C67914-40F2-4BC7-831B-8B2A55878499}"/>
    <cellStyle name="Normal 5 4 2 2 2 2 2 2" xfId="3830" xr:uid="{6194875A-9CFF-4ED6-9FFD-F0CC426C7D48}"/>
    <cellStyle name="Normal 5 4 2 2 2 2 2 2 2" xfId="3831" xr:uid="{ED1EB34B-CEC3-4A08-B081-36514AF03B21}"/>
    <cellStyle name="Normal 5 4 2 2 2 2 2 3" xfId="3832" xr:uid="{8D46012C-6882-4067-A410-BC13119CD6B4}"/>
    <cellStyle name="Normal 5 4 2 2 2 2 3" xfId="740" xr:uid="{78EDFBD6-5C43-4F49-9FC4-389B12CFB5DB}"/>
    <cellStyle name="Normal 5 4 2 2 2 2 3 2" xfId="3833" xr:uid="{7E68047A-F23E-41FE-B4B1-C0B52C014694}"/>
    <cellStyle name="Normal 5 4 2 2 2 2 4" xfId="741" xr:uid="{37569549-1645-4B47-BE40-A112A39D6112}"/>
    <cellStyle name="Normal 5 4 2 2 2 3" xfId="742" xr:uid="{12992C88-7458-4B2D-83CD-14CE15FF9072}"/>
    <cellStyle name="Normal 5 4 2 2 2 3 2" xfId="743" xr:uid="{7EFAF250-E279-46A2-8B93-59F07706D834}"/>
    <cellStyle name="Normal 5 4 2 2 2 3 2 2" xfId="3834" xr:uid="{04CDB874-9B38-4C47-A117-9189A101AAFB}"/>
    <cellStyle name="Normal 5 4 2 2 2 3 3" xfId="744" xr:uid="{60DC6EFD-C6FA-4D0C-8529-ED502637CCFB}"/>
    <cellStyle name="Normal 5 4 2 2 2 3 4" xfId="745" xr:uid="{15B5FDEB-EABE-4C67-B085-1F8945EB5B88}"/>
    <cellStyle name="Normal 5 4 2 2 2 4" xfId="746" xr:uid="{EA62932F-F10C-4423-80AE-00748FFA0C3D}"/>
    <cellStyle name="Normal 5 4 2 2 2 4 2" xfId="3835" xr:uid="{00B980A3-CB85-421C-A8C9-FAED484798F7}"/>
    <cellStyle name="Normal 5 4 2 2 2 5" xfId="747" xr:uid="{F5C77BAD-7F20-4CD8-8377-F0AA3F0E4E74}"/>
    <cellStyle name="Normal 5 4 2 2 2 6" xfId="748" xr:uid="{41A95D9B-3E27-4640-8C8D-701164F4914A}"/>
    <cellStyle name="Normal 5 4 2 2 3" xfId="749" xr:uid="{1022A715-9FB7-42DF-B4C7-05DE3CFCCB17}"/>
    <cellStyle name="Normal 5 4 2 2 3 2" xfId="750" xr:uid="{B66521B4-80EE-4709-94E6-1E1082C9808C}"/>
    <cellStyle name="Normal 5 4 2 2 3 2 2" xfId="751" xr:uid="{E0E23738-9750-42D4-8903-9DE76AF1E23A}"/>
    <cellStyle name="Normal 5 4 2 2 3 2 2 2" xfId="3836" xr:uid="{E6ADE9C8-A584-44FE-9A53-DFE144B1417D}"/>
    <cellStyle name="Normal 5 4 2 2 3 2 2 2 2" xfId="3837" xr:uid="{08F91E40-B510-40ED-8C71-B1F9DC71D4D9}"/>
    <cellStyle name="Normal 5 4 2 2 3 2 2 3" xfId="3838" xr:uid="{12964870-B41A-45D2-A5F2-B2C580283DCE}"/>
    <cellStyle name="Normal 5 4 2 2 3 2 3" xfId="752" xr:uid="{D93DC1E8-F610-4237-9B8E-59AD53EEDCEF}"/>
    <cellStyle name="Normal 5 4 2 2 3 2 3 2" xfId="3839" xr:uid="{4CEB3796-EBC8-47FD-A921-9BED7CA4FB37}"/>
    <cellStyle name="Normal 5 4 2 2 3 2 4" xfId="753" xr:uid="{8584DACB-E290-429A-BFB2-6FF039825323}"/>
    <cellStyle name="Normal 5 4 2 2 3 3" xfId="754" xr:uid="{B1BEC10B-5B52-4928-A5E6-35187B10B270}"/>
    <cellStyle name="Normal 5 4 2 2 3 3 2" xfId="3840" xr:uid="{77F532FD-7459-40EC-AAD5-B0FA140C1872}"/>
    <cellStyle name="Normal 5 4 2 2 3 3 2 2" xfId="3841" xr:uid="{92B92611-1791-402E-AB35-D386DB6C64D7}"/>
    <cellStyle name="Normal 5 4 2 2 3 3 3" xfId="3842" xr:uid="{6A6BB5A9-F486-4B0B-88C5-6238BB4C1158}"/>
    <cellStyle name="Normal 5 4 2 2 3 4" xfId="755" xr:uid="{51E87312-9C8B-4E65-9715-3F5079802C31}"/>
    <cellStyle name="Normal 5 4 2 2 3 4 2" xfId="3843" xr:uid="{9FD1484F-F163-40C9-99A1-963ED4E1DF3C}"/>
    <cellStyle name="Normal 5 4 2 2 3 5" xfId="756" xr:uid="{B63E060D-6F27-4645-8B30-9E6F5E47BB79}"/>
    <cellStyle name="Normal 5 4 2 2 4" xfId="757" xr:uid="{B8AF839B-AFC3-4556-B5DB-B9DC500113D4}"/>
    <cellStyle name="Normal 5 4 2 2 4 2" xfId="758" xr:uid="{14BEBEC9-2418-4C27-AFE1-EAB242E3DB2A}"/>
    <cellStyle name="Normal 5 4 2 2 4 2 2" xfId="3844" xr:uid="{0B96D60A-3EAE-437A-9E38-9C5539072AA5}"/>
    <cellStyle name="Normal 5 4 2 2 4 2 2 2" xfId="3845" xr:uid="{2E486CCC-76B2-4856-9021-EE611FA48492}"/>
    <cellStyle name="Normal 5 4 2 2 4 2 3" xfId="3846" xr:uid="{9D7FDAFD-F434-499B-AE57-9E3947C68645}"/>
    <cellStyle name="Normal 5 4 2 2 4 3" xfId="759" xr:uid="{FE39B60D-8814-4C2B-9307-A20BCD5B0E50}"/>
    <cellStyle name="Normal 5 4 2 2 4 3 2" xfId="3847" xr:uid="{2C47FE5F-059F-4FC3-9EF5-AF11E8DF0FE9}"/>
    <cellStyle name="Normal 5 4 2 2 4 4" xfId="760" xr:uid="{890322A6-6927-43A7-8249-588352810F8E}"/>
    <cellStyle name="Normal 5 4 2 2 5" xfId="761" xr:uid="{7E14ED2B-F525-4253-B6E3-AE1989512494}"/>
    <cellStyle name="Normal 5 4 2 2 5 2" xfId="762" xr:uid="{FA9512DE-6527-4C3B-82D3-BA7A26117D38}"/>
    <cellStyle name="Normal 5 4 2 2 5 2 2" xfId="3848" xr:uid="{D8EC0DC3-3271-4545-99FD-FE8B3956CB26}"/>
    <cellStyle name="Normal 5 4 2 2 5 3" xfId="763" xr:uid="{3C3F0952-A891-4242-B657-2ED23D88FF10}"/>
    <cellStyle name="Normal 5 4 2 2 5 4" xfId="764" xr:uid="{5A7BBCE7-1DA6-45D9-959A-BB9574A57645}"/>
    <cellStyle name="Normal 5 4 2 2 6" xfId="765" xr:uid="{FFC60EAD-8F15-4FB7-9575-68181E6AF36A}"/>
    <cellStyle name="Normal 5 4 2 2 6 2" xfId="3849" xr:uid="{357FE6CA-5665-479A-94AA-E900A4AE392C}"/>
    <cellStyle name="Normal 5 4 2 2 7" xfId="766" xr:uid="{68539917-2C58-4465-A688-721B3F9750A7}"/>
    <cellStyle name="Normal 5 4 2 2 8" xfId="767" xr:uid="{1E2C8262-CCE2-4F9D-AC45-06A769D4F3A8}"/>
    <cellStyle name="Normal 5 4 2 3" xfId="768" xr:uid="{95C1F02E-ACF6-4CF4-8CC2-39E9F9C713BD}"/>
    <cellStyle name="Normal 5 4 2 3 2" xfId="769" xr:uid="{EC284951-C7BA-46E8-87A6-D48060AFA5C6}"/>
    <cellStyle name="Normal 5 4 2 3 2 2" xfId="770" xr:uid="{5A26675A-6C77-4406-AF46-B863371AF342}"/>
    <cellStyle name="Normal 5 4 2 3 2 2 2" xfId="3850" xr:uid="{084671F4-EE04-4C2F-995E-84581E16D2A4}"/>
    <cellStyle name="Normal 5 4 2 3 2 2 2 2" xfId="3851" xr:uid="{44809D00-E2A7-4690-BACD-DBACCF1852F8}"/>
    <cellStyle name="Normal 5 4 2 3 2 2 3" xfId="3852" xr:uid="{BC2E4381-039B-45B5-AD7A-A1CD06D022DD}"/>
    <cellStyle name="Normal 5 4 2 3 2 3" xfId="771" xr:uid="{1AD54AC3-3288-49E6-A301-9FB4214220B2}"/>
    <cellStyle name="Normal 5 4 2 3 2 3 2" xfId="3853" xr:uid="{C90BE209-0D35-495B-992A-ED1E0D392A45}"/>
    <cellStyle name="Normal 5 4 2 3 2 4" xfId="772" xr:uid="{AB6B69A7-2A6A-4154-A06E-297A575412EC}"/>
    <cellStyle name="Normal 5 4 2 3 3" xfId="773" xr:uid="{F126ECD5-D722-4AF4-BD56-6AF5364B53CF}"/>
    <cellStyle name="Normal 5 4 2 3 3 2" xfId="774" xr:uid="{45EF67A3-EC5C-4CD7-943C-D18F8C782C81}"/>
    <cellStyle name="Normal 5 4 2 3 3 2 2" xfId="3854" xr:uid="{A43E5E73-6D3D-4ED7-872E-3E079BC69120}"/>
    <cellStyle name="Normal 5 4 2 3 3 3" xfId="775" xr:uid="{0B947CA5-B37A-41BD-BDEC-95D2730FB37E}"/>
    <cellStyle name="Normal 5 4 2 3 3 4" xfId="776" xr:uid="{B984DFF9-F515-43CE-A18D-85255C55BBA4}"/>
    <cellStyle name="Normal 5 4 2 3 4" xfId="777" xr:uid="{E31F72B2-B567-4391-B28A-961E21856C65}"/>
    <cellStyle name="Normal 5 4 2 3 4 2" xfId="3855" xr:uid="{D10FC5C0-1E9B-4013-86AD-5641432B850D}"/>
    <cellStyle name="Normal 5 4 2 3 5" xfId="778" xr:uid="{83BF11FD-9F66-4D97-8587-CD13200FC686}"/>
    <cellStyle name="Normal 5 4 2 3 6" xfId="779" xr:uid="{1BADD0D7-C28B-453A-8401-FE64012FD6A6}"/>
    <cellStyle name="Normal 5 4 2 4" xfId="780" xr:uid="{249DB4C7-A2A2-459A-8018-F0408AFEF505}"/>
    <cellStyle name="Normal 5 4 2 4 2" xfId="781" xr:uid="{1D8EBE0E-49B4-48AF-BCFB-4EB808EBC42D}"/>
    <cellStyle name="Normal 5 4 2 4 2 2" xfId="782" xr:uid="{D1D5B75F-D883-41E5-92D7-745AFB060D1C}"/>
    <cellStyle name="Normal 5 4 2 4 2 2 2" xfId="3856" xr:uid="{61209881-7371-4EBF-BD91-C0EE70E620F7}"/>
    <cellStyle name="Normal 5 4 2 4 2 2 2 2" xfId="3857" xr:uid="{4FAF7239-87E3-432C-8209-10BEBB4FC79D}"/>
    <cellStyle name="Normal 5 4 2 4 2 2 3" xfId="3858" xr:uid="{915B62EF-BEE6-47D6-B439-9A92B65903DC}"/>
    <cellStyle name="Normal 5 4 2 4 2 3" xfId="783" xr:uid="{353DDED5-EF95-4DA6-9EC6-E50E79CBCC03}"/>
    <cellStyle name="Normal 5 4 2 4 2 3 2" xfId="3859" xr:uid="{709CCFBA-9A85-4856-8C16-C271CF8F4F65}"/>
    <cellStyle name="Normal 5 4 2 4 2 4" xfId="784" xr:uid="{B86D89D2-0CBC-4972-BC71-23902BDCE986}"/>
    <cellStyle name="Normal 5 4 2 4 3" xfId="785" xr:uid="{35002D13-00F1-44D4-A025-A0204A4A7DF7}"/>
    <cellStyle name="Normal 5 4 2 4 3 2" xfId="3860" xr:uid="{5A76A83F-C882-4B65-810C-FD43038AB23B}"/>
    <cellStyle name="Normal 5 4 2 4 3 2 2" xfId="3861" xr:uid="{A4C7F5E0-80BD-4037-9A2B-A4A18C6E10DB}"/>
    <cellStyle name="Normal 5 4 2 4 3 3" xfId="3862" xr:uid="{DA8EAEAC-4B27-4BFB-9373-C1FE59D79F2A}"/>
    <cellStyle name="Normal 5 4 2 4 4" xfId="786" xr:uid="{6837E687-A707-45F2-8441-8A40360B9C4C}"/>
    <cellStyle name="Normal 5 4 2 4 4 2" xfId="3863" xr:uid="{029AF6EA-4669-4DDF-9B29-D9A1B1489066}"/>
    <cellStyle name="Normal 5 4 2 4 5" xfId="787" xr:uid="{5BCDE981-D3AA-4963-8E91-42213EF77547}"/>
    <cellStyle name="Normal 5 4 2 5" xfId="788" xr:uid="{1F19F52B-A8B0-4229-BB93-B8DF27EE275A}"/>
    <cellStyle name="Normal 5 4 2 5 2" xfId="789" xr:uid="{93629BA8-576E-4656-BFCA-A47C2909B975}"/>
    <cellStyle name="Normal 5 4 2 5 2 2" xfId="3864" xr:uid="{3DB62EAE-676D-4EE7-BD4F-E2B96D393AA0}"/>
    <cellStyle name="Normal 5 4 2 5 2 2 2" xfId="3865" xr:uid="{857CB467-48FB-4CDC-B19F-C99B6E7BE4E5}"/>
    <cellStyle name="Normal 5 4 2 5 2 3" xfId="3866" xr:uid="{F3A868B2-73DA-486E-9ABC-BEBAE59A53C0}"/>
    <cellStyle name="Normal 5 4 2 5 3" xfId="790" xr:uid="{0271D0D3-B608-4B53-AF1D-A021F0C69475}"/>
    <cellStyle name="Normal 5 4 2 5 3 2" xfId="3867" xr:uid="{457B3EE7-C411-423D-A3F1-33CAC1005AEA}"/>
    <cellStyle name="Normal 5 4 2 5 4" xfId="791" xr:uid="{17F4EBE3-9357-4A3A-8188-3AA568F2CAF3}"/>
    <cellStyle name="Normal 5 4 2 6" xfId="792" xr:uid="{44D5EF13-5E5F-4BFD-861E-A14E6D21DCC6}"/>
    <cellStyle name="Normal 5 4 2 6 2" xfId="793" xr:uid="{51458760-1DB6-4C64-8C6A-C904FE8C9BC7}"/>
    <cellStyle name="Normal 5 4 2 6 2 2" xfId="3868" xr:uid="{E006880E-DAB2-4FA1-BF9C-D58683A22A7B}"/>
    <cellStyle name="Normal 5 4 2 6 2 3" xfId="4390" xr:uid="{4ECBCE88-0DEE-427A-BB64-79577307A71B}"/>
    <cellStyle name="Normal 5 4 2 6 3" xfId="794" xr:uid="{6283B1D8-96EC-4A10-B059-55C69B896841}"/>
    <cellStyle name="Normal 5 4 2 6 4" xfId="795" xr:uid="{3AF096CF-D273-4899-AB62-6DE37983DA08}"/>
    <cellStyle name="Normal 5 4 2 6 4 2" xfId="4749" xr:uid="{2C154C1C-10D7-4CC1-96DE-214D69B406DC}"/>
    <cellStyle name="Normal 5 4 2 6 4 3" xfId="4606" xr:uid="{D9877059-66B2-49C1-AE86-5F23C0A27830}"/>
    <cellStyle name="Normal 5 4 2 6 4 4" xfId="4470" xr:uid="{23B5F84C-760D-40D1-B197-9610FB65A9F2}"/>
    <cellStyle name="Normal 5 4 2 7" xfId="796" xr:uid="{4DB95497-DAC4-4B0D-A319-F5D3AF9B7BC7}"/>
    <cellStyle name="Normal 5 4 2 7 2" xfId="3869" xr:uid="{A567CA1E-FC15-4FD5-95BF-48BF31F93F5E}"/>
    <cellStyle name="Normal 5 4 2 8" xfId="797" xr:uid="{03946AE7-2102-446E-A810-B0C687DB669E}"/>
    <cellStyle name="Normal 5 4 2 9" xfId="798" xr:uid="{E51DE8ED-F142-4D5F-A136-8590FE3A4859}"/>
    <cellStyle name="Normal 5 4 3" xfId="799" xr:uid="{1425FE04-670C-4993-9231-2A35ABF145FE}"/>
    <cellStyle name="Normal 5 4 3 2" xfId="800" xr:uid="{24CCE151-BF2E-4070-B1F6-D9F4857B4C33}"/>
    <cellStyle name="Normal 5 4 3 2 2" xfId="801" xr:uid="{82B8FC74-EF73-438A-BA28-E7372ABBB65E}"/>
    <cellStyle name="Normal 5 4 3 2 2 2" xfId="802" xr:uid="{8AB4D494-69CB-45A6-9466-BD5AD97BEEB4}"/>
    <cellStyle name="Normal 5 4 3 2 2 2 2" xfId="3870" xr:uid="{DB667D89-AED7-4410-AAC4-61B3DB06F604}"/>
    <cellStyle name="Normal 5 4 3 2 2 2 2 2" xfId="3871" xr:uid="{632E68DE-EBC9-4047-AC05-86017912D206}"/>
    <cellStyle name="Normal 5 4 3 2 2 2 3" xfId="3872" xr:uid="{249C78FF-C78D-486E-831A-B8FA38521692}"/>
    <cellStyle name="Normal 5 4 3 2 2 3" xfId="803" xr:uid="{AC6E95CF-5299-480B-983E-F0D68A863CB9}"/>
    <cellStyle name="Normal 5 4 3 2 2 3 2" xfId="3873" xr:uid="{CA853CCC-660F-4CDD-A300-3B7A1E77766C}"/>
    <cellStyle name="Normal 5 4 3 2 2 4" xfId="804" xr:uid="{EE2781F0-0331-4B51-BCCD-3A7937E4CF28}"/>
    <cellStyle name="Normal 5 4 3 2 3" xfId="805" xr:uid="{66676BB4-D7E2-422A-ACE3-7EF0385BB6D9}"/>
    <cellStyle name="Normal 5 4 3 2 3 2" xfId="806" xr:uid="{CB33254B-CA86-4AC4-96A4-359174DC4C2F}"/>
    <cellStyle name="Normal 5 4 3 2 3 2 2" xfId="3874" xr:uid="{017AC93B-6AE8-455F-9ACB-4154A9F50C7B}"/>
    <cellStyle name="Normal 5 4 3 2 3 3" xfId="807" xr:uid="{C5BAFC41-AE6E-4A62-8B87-A66ED25667DE}"/>
    <cellStyle name="Normal 5 4 3 2 3 4" xfId="808" xr:uid="{C9FD089B-EDD0-4F6C-AE9D-92E73C9C2F5A}"/>
    <cellStyle name="Normal 5 4 3 2 4" xfId="809" xr:uid="{49B231DD-4530-4740-8BD5-8A9F14919327}"/>
    <cellStyle name="Normal 5 4 3 2 4 2" xfId="3875" xr:uid="{F49B8302-DE00-4A78-BECC-4B68B6CB98A9}"/>
    <cellStyle name="Normal 5 4 3 2 5" xfId="810" xr:uid="{091314E3-9EAF-43CA-BE69-4D10CC51F76E}"/>
    <cellStyle name="Normal 5 4 3 2 6" xfId="811" xr:uid="{5EFF2473-63EE-4477-9E99-28A35BD7FBF1}"/>
    <cellStyle name="Normal 5 4 3 3" xfId="812" xr:uid="{81049B38-4435-4E28-BD8E-4C17D195B9E6}"/>
    <cellStyle name="Normal 5 4 3 3 2" xfId="813" xr:uid="{0266B32B-683D-41BB-A1B9-AEC51F3FDB2C}"/>
    <cellStyle name="Normal 5 4 3 3 2 2" xfId="814" xr:uid="{1B30DA3F-957A-4A2C-ACDF-6D1CECF099EC}"/>
    <cellStyle name="Normal 5 4 3 3 2 2 2" xfId="3876" xr:uid="{696C98EE-EB8D-4CCE-9A0B-2FFC13AEE637}"/>
    <cellStyle name="Normal 5 4 3 3 2 2 2 2" xfId="3877" xr:uid="{AE97B535-CB7E-4351-83FE-46544C642669}"/>
    <cellStyle name="Normal 5 4 3 3 2 2 3" xfId="3878" xr:uid="{E3479B9A-B652-4A82-8224-84C1C387DE5A}"/>
    <cellStyle name="Normal 5 4 3 3 2 3" xfId="815" xr:uid="{3077FF44-5917-4FA1-AF5C-B413BB1FF906}"/>
    <cellStyle name="Normal 5 4 3 3 2 3 2" xfId="3879" xr:uid="{41CFB16C-1E79-49B6-B7C9-67620C80C1B0}"/>
    <cellStyle name="Normal 5 4 3 3 2 4" xfId="816" xr:uid="{720F1A0F-3885-4DE3-AADB-44CC9B81E223}"/>
    <cellStyle name="Normal 5 4 3 3 3" xfId="817" xr:uid="{4C0B2AD5-6B3B-4280-8EEA-EB11C93B45CE}"/>
    <cellStyle name="Normal 5 4 3 3 3 2" xfId="3880" xr:uid="{8539AF12-87B4-4CCF-8671-EB7667D8B705}"/>
    <cellStyle name="Normal 5 4 3 3 3 2 2" xfId="3881" xr:uid="{659479C4-29C8-453C-8BF0-E5ED3D3E0C3B}"/>
    <cellStyle name="Normal 5 4 3 3 3 3" xfId="3882" xr:uid="{FEF9857D-B4AE-4810-9642-E743AD33CAFD}"/>
    <cellStyle name="Normal 5 4 3 3 4" xfId="818" xr:uid="{C44E7485-B57D-42DF-BCE7-70AB5F466E48}"/>
    <cellStyle name="Normal 5 4 3 3 4 2" xfId="3883" xr:uid="{2E243DAB-1C43-44EE-9AC4-70AA38DF8B85}"/>
    <cellStyle name="Normal 5 4 3 3 5" xfId="819" xr:uid="{74E0AF64-A019-4C80-80BF-80FC35CF0B94}"/>
    <cellStyle name="Normal 5 4 3 4" xfId="820" xr:uid="{E8B11441-F234-4C6D-A0DD-AC1A2B800250}"/>
    <cellStyle name="Normal 5 4 3 4 2" xfId="821" xr:uid="{C77AA83C-E8A3-4D77-AB2D-84985383B3AD}"/>
    <cellStyle name="Normal 5 4 3 4 2 2" xfId="3884" xr:uid="{6F857693-32AE-42E7-BAA3-E183D10C72BA}"/>
    <cellStyle name="Normal 5 4 3 4 2 2 2" xfId="3885" xr:uid="{49B7CAAE-02D0-458D-AC51-B1256830899B}"/>
    <cellStyle name="Normal 5 4 3 4 2 3" xfId="3886" xr:uid="{832A1394-A683-4441-BCAA-0771386FF2F9}"/>
    <cellStyle name="Normal 5 4 3 4 3" xfId="822" xr:uid="{90FF3465-D0BE-48B4-A1BF-EC30C1FBA299}"/>
    <cellStyle name="Normal 5 4 3 4 3 2" xfId="3887" xr:uid="{37ECB470-D34C-408C-A26A-4B31B4A0579D}"/>
    <cellStyle name="Normal 5 4 3 4 4" xfId="823" xr:uid="{D984A566-6EF7-4CA8-8D73-96974D1DC345}"/>
    <cellStyle name="Normal 5 4 3 5" xfId="824" xr:uid="{293EF7F2-1330-4BBD-ABDE-2884C6E3C681}"/>
    <cellStyle name="Normal 5 4 3 5 2" xfId="825" xr:uid="{475B30A9-913F-4622-A830-2B4E50A0E85C}"/>
    <cellStyle name="Normal 5 4 3 5 2 2" xfId="3888" xr:uid="{362C3321-EDF3-4DB9-ACBD-5277397A75D4}"/>
    <cellStyle name="Normal 5 4 3 5 3" xfId="826" xr:uid="{E8FB7043-3EE9-484D-8C83-946F9B11BAAB}"/>
    <cellStyle name="Normal 5 4 3 5 4" xfId="827" xr:uid="{A4B8B2D8-BE98-4616-AE46-43952FFD0195}"/>
    <cellStyle name="Normal 5 4 3 6" xfId="828" xr:uid="{EE09AC3E-AF9E-4E22-B043-48FD1BD32D2F}"/>
    <cellStyle name="Normal 5 4 3 6 2" xfId="3889" xr:uid="{1855EE63-3719-4BF4-A53E-52693E2ED914}"/>
    <cellStyle name="Normal 5 4 3 7" xfId="829" xr:uid="{D2B34089-6D78-4F73-925C-D79C89C12DD8}"/>
    <cellStyle name="Normal 5 4 3 8" xfId="830" xr:uid="{FFBC3876-2A6F-43EC-853B-A9F2E7E3F1ED}"/>
    <cellStyle name="Normal 5 4 4" xfId="831" xr:uid="{0EA8D655-691B-4268-B993-7FDF733FB6D5}"/>
    <cellStyle name="Normal 5 4 4 2" xfId="832" xr:uid="{489C3B21-B70F-4C81-B60C-C4419386C42E}"/>
    <cellStyle name="Normal 5 4 4 2 2" xfId="833" xr:uid="{CB1CDD53-E13C-4DE0-841D-75897A865486}"/>
    <cellStyle name="Normal 5 4 4 2 2 2" xfId="834" xr:uid="{C70BDAD7-73F6-4847-801E-3A8121D0FFF7}"/>
    <cellStyle name="Normal 5 4 4 2 2 2 2" xfId="3890" xr:uid="{51F68CC5-AF30-47DA-B142-151723811864}"/>
    <cellStyle name="Normal 5 4 4 2 2 3" xfId="835" xr:uid="{7E5FA793-6B42-4758-8B2D-F0AAE05255FE}"/>
    <cellStyle name="Normal 5 4 4 2 2 4" xfId="836" xr:uid="{83DC2510-4B61-4761-B0DD-C05125FE6A5F}"/>
    <cellStyle name="Normal 5 4 4 2 3" xfId="837" xr:uid="{3D84165E-8A53-4B7E-934F-A594D32759F8}"/>
    <cellStyle name="Normal 5 4 4 2 3 2" xfId="3891" xr:uid="{BA1DADCD-7DBE-4F79-9419-8AACDB731B3D}"/>
    <cellStyle name="Normal 5 4 4 2 4" xfId="838" xr:uid="{2183E1B7-26E7-4793-BBE2-D5CABA3C2D12}"/>
    <cellStyle name="Normal 5 4 4 2 5" xfId="839" xr:uid="{08DBDA64-EE82-4E67-8368-5CFD92FA4F73}"/>
    <cellStyle name="Normal 5 4 4 3" xfId="840" xr:uid="{866F1296-653A-4D04-82A1-B88B0E8E15DC}"/>
    <cellStyle name="Normal 5 4 4 3 2" xfId="841" xr:uid="{6A2B11F0-480F-4049-8B5C-36C136D94369}"/>
    <cellStyle name="Normal 5 4 4 3 2 2" xfId="3892" xr:uid="{AD613F9B-D349-4768-8A87-095F4FD3141F}"/>
    <cellStyle name="Normal 5 4 4 3 3" xfId="842" xr:uid="{4E54034A-E60E-4AFC-AF65-CEAE78302A5C}"/>
    <cellStyle name="Normal 5 4 4 3 4" xfId="843" xr:uid="{918A8F4F-6207-4BE6-879F-7C152CD31212}"/>
    <cellStyle name="Normal 5 4 4 4" xfId="844" xr:uid="{F131F3B0-8991-4877-93E1-ABB6D4437CEA}"/>
    <cellStyle name="Normal 5 4 4 4 2" xfId="845" xr:uid="{16A78061-7F02-4350-9CF3-D67A1D3CFA50}"/>
    <cellStyle name="Normal 5 4 4 4 3" xfId="846" xr:uid="{F1867346-4F72-40C1-A0E5-1345256449DB}"/>
    <cellStyle name="Normal 5 4 4 4 4" xfId="847" xr:uid="{8AE28656-3B5B-4BAC-8639-D7E5309BD718}"/>
    <cellStyle name="Normal 5 4 4 5" xfId="848" xr:uid="{15D133F7-3C9B-45A0-9C17-590E7C01C4E8}"/>
    <cellStyle name="Normal 5 4 4 6" xfId="849" xr:uid="{0885B799-2D84-4879-A1D2-FF8EF518DC86}"/>
    <cellStyle name="Normal 5 4 4 7" xfId="850" xr:uid="{EDF67DFE-02A2-4C73-9E7D-BFF4185F5734}"/>
    <cellStyle name="Normal 5 4 5" xfId="851" xr:uid="{B11C0572-2869-4C4D-A6B6-75333F6437F2}"/>
    <cellStyle name="Normal 5 4 5 2" xfId="852" xr:uid="{797831B1-34CB-4402-8913-E362DBD82362}"/>
    <cellStyle name="Normal 5 4 5 2 2" xfId="853" xr:uid="{6E77E777-C4E3-4F0C-8C90-91B7F2FB4B8D}"/>
    <cellStyle name="Normal 5 4 5 2 2 2" xfId="3893" xr:uid="{8DF1A55A-C73A-49D6-B6C2-F03D29DE8AB7}"/>
    <cellStyle name="Normal 5 4 5 2 2 2 2" xfId="3894" xr:uid="{2F7EB91F-74B9-4772-BBD9-FD6860E6F188}"/>
    <cellStyle name="Normal 5 4 5 2 2 3" xfId="3895" xr:uid="{D219773B-AC55-441A-9F3F-4059C770F2DB}"/>
    <cellStyle name="Normal 5 4 5 2 3" xfId="854" xr:uid="{66214AAB-4BFD-407A-9BD9-E0405300A1F6}"/>
    <cellStyle name="Normal 5 4 5 2 3 2" xfId="3896" xr:uid="{5E8C3CDE-B52C-4F6A-AC00-BAFC45FE8CA9}"/>
    <cellStyle name="Normal 5 4 5 2 4" xfId="855" xr:uid="{48499816-9020-46B8-BCDD-E5D922510DA6}"/>
    <cellStyle name="Normal 5 4 5 3" xfId="856" xr:uid="{7468EDAA-AEC0-455C-8A7D-8E30F13ABCDF}"/>
    <cellStyle name="Normal 5 4 5 3 2" xfId="857" xr:uid="{03604DB9-B53D-4C0E-A5C0-C2A60F43EF22}"/>
    <cellStyle name="Normal 5 4 5 3 2 2" xfId="3897" xr:uid="{25501B8B-194C-4374-912D-2A2572F60FA8}"/>
    <cellStyle name="Normal 5 4 5 3 3" xfId="858" xr:uid="{640DD140-B76E-4569-8629-EBA5E29DADC8}"/>
    <cellStyle name="Normal 5 4 5 3 4" xfId="859" xr:uid="{41D3053C-C308-40A1-97DF-0084B9B244A9}"/>
    <cellStyle name="Normal 5 4 5 4" xfId="860" xr:uid="{FBF822CA-6941-4DBB-9B42-08734906C676}"/>
    <cellStyle name="Normal 5 4 5 4 2" xfId="3898" xr:uid="{2028D562-D0CA-4788-9296-A7E22CBCEEB9}"/>
    <cellStyle name="Normal 5 4 5 5" xfId="861" xr:uid="{FF728850-3A0D-40C5-8CAA-E870392FC111}"/>
    <cellStyle name="Normal 5 4 5 6" xfId="862" xr:uid="{3924CF29-D089-495E-9679-7E855C245370}"/>
    <cellStyle name="Normal 5 4 6" xfId="863" xr:uid="{2EB76DE8-0766-475C-A234-91085482461D}"/>
    <cellStyle name="Normal 5 4 6 2" xfId="864" xr:uid="{309CC411-3515-4E88-9450-36100B0164BA}"/>
    <cellStyle name="Normal 5 4 6 2 2" xfId="865" xr:uid="{210F3E46-693B-4816-B400-39321B912D17}"/>
    <cellStyle name="Normal 5 4 6 2 2 2" xfId="3899" xr:uid="{D6815C99-0F87-4EC6-89C7-26C575130783}"/>
    <cellStyle name="Normal 5 4 6 2 3" xfId="866" xr:uid="{65CBDA56-63C0-43CF-BC55-7B328B639AF1}"/>
    <cellStyle name="Normal 5 4 6 2 4" xfId="867" xr:uid="{3B4F464F-4FBA-4A42-AED5-9C51A760B036}"/>
    <cellStyle name="Normal 5 4 6 3" xfId="868" xr:uid="{1BC61DDF-064B-4D2E-8D1D-AFB45C7711B7}"/>
    <cellStyle name="Normal 5 4 6 3 2" xfId="3900" xr:uid="{3A5DCA3C-3739-473F-9248-23A1970D916A}"/>
    <cellStyle name="Normal 5 4 6 4" xfId="869" xr:uid="{AE0E1F8E-A6AA-4EEB-8516-4C8A5DAF4F44}"/>
    <cellStyle name="Normal 5 4 6 5" xfId="870" xr:uid="{AA7BE02C-563A-44CB-94D6-9C39A5504739}"/>
    <cellStyle name="Normal 5 4 7" xfId="871" xr:uid="{A09B90DE-2591-4178-ABB6-419684ACD2FC}"/>
    <cellStyle name="Normal 5 4 7 2" xfId="872" xr:uid="{154A8AC4-DD1B-48E2-9B74-4EB0EB490185}"/>
    <cellStyle name="Normal 5 4 7 2 2" xfId="3901" xr:uid="{02A77578-2322-4DF0-B09E-DBED99C1C95C}"/>
    <cellStyle name="Normal 5 4 7 2 3" xfId="4389" xr:uid="{BD272A16-1B25-4AD3-A2EF-4824925E8CFA}"/>
    <cellStyle name="Normal 5 4 7 3" xfId="873" xr:uid="{FFD6304A-B534-4F03-8CF5-ED3D4D51D1F2}"/>
    <cellStyle name="Normal 5 4 7 4" xfId="874" xr:uid="{8B1A0DE9-0CE1-4BC8-B411-130E5C69AEF1}"/>
    <cellStyle name="Normal 5 4 7 4 2" xfId="4748" xr:uid="{DA93000A-869E-4251-AEF0-24E643DD2046}"/>
    <cellStyle name="Normal 5 4 7 4 3" xfId="4607" xr:uid="{A02BFDCC-976B-4422-9CF2-53DDF6BBA0F8}"/>
    <cellStyle name="Normal 5 4 7 4 4" xfId="4469" xr:uid="{82F829A7-094A-414D-84B7-C831B51D610B}"/>
    <cellStyle name="Normal 5 4 8" xfId="875" xr:uid="{89E2B2DE-3A60-4020-A442-D4BF94E7D1AC}"/>
    <cellStyle name="Normal 5 4 8 2" xfId="876" xr:uid="{E03C25BA-EF14-49AC-ADB3-04F3CBC65A9C}"/>
    <cellStyle name="Normal 5 4 8 3" xfId="877" xr:uid="{3A32B9A7-A050-4D2F-A944-AF6EF4249612}"/>
    <cellStyle name="Normal 5 4 8 4" xfId="878" xr:uid="{B42E64A1-941A-4DFF-AB32-478574A9388E}"/>
    <cellStyle name="Normal 5 4 9" xfId="879" xr:uid="{705991B6-B627-4F20-9167-C61FEE5B62AA}"/>
    <cellStyle name="Normal 5 5" xfId="880" xr:uid="{58830472-327E-4759-87AE-0FBE3CCB8DD9}"/>
    <cellStyle name="Normal 5 5 10" xfId="881" xr:uid="{62B6C508-F80F-44C2-A1BE-9B3438F9D6EE}"/>
    <cellStyle name="Normal 5 5 11" xfId="882" xr:uid="{8C20DFF7-9840-4A92-A5CC-4D670901B4D1}"/>
    <cellStyle name="Normal 5 5 2" xfId="883" xr:uid="{0B6CDA3C-8A9B-4B00-A636-BC49129BE02E}"/>
    <cellStyle name="Normal 5 5 2 2" xfId="884" xr:uid="{496A3ED5-5508-4AC7-A201-DE9A805F80DE}"/>
    <cellStyle name="Normal 5 5 2 2 2" xfId="885" xr:uid="{07C6662D-1CBF-42AF-A1B1-F06BB2B26695}"/>
    <cellStyle name="Normal 5 5 2 2 2 2" xfId="886" xr:uid="{161BFD16-52C6-401F-8585-F52C80D712E1}"/>
    <cellStyle name="Normal 5 5 2 2 2 2 2" xfId="887" xr:uid="{62BC65F9-33A1-4AFD-B333-E89C2ECAF032}"/>
    <cellStyle name="Normal 5 5 2 2 2 2 2 2" xfId="3902" xr:uid="{5C240BC1-55BC-489D-8F2B-A10F8E6A438D}"/>
    <cellStyle name="Normal 5 5 2 2 2 2 3" xfId="888" xr:uid="{C25BE832-8883-4E14-A4EA-97AE6891BD2C}"/>
    <cellStyle name="Normal 5 5 2 2 2 2 4" xfId="889" xr:uid="{3943F1BD-9DFF-4890-9BF9-270139D619BB}"/>
    <cellStyle name="Normal 5 5 2 2 2 3" xfId="890" xr:uid="{0D493CBC-A12F-4019-AB81-42CD0BBBD78C}"/>
    <cellStyle name="Normal 5 5 2 2 2 3 2" xfId="891" xr:uid="{8ED9497B-4D5C-41CA-8B38-B1F6CDF050A7}"/>
    <cellStyle name="Normal 5 5 2 2 2 3 3" xfId="892" xr:uid="{D3048AE6-4E82-47CD-9422-7BD1023D8262}"/>
    <cellStyle name="Normal 5 5 2 2 2 3 4" xfId="893" xr:uid="{718AA840-6A7C-4481-8A77-D070303989D1}"/>
    <cellStyle name="Normal 5 5 2 2 2 4" xfId="894" xr:uid="{5AA095E1-695C-4684-90D5-82E5B504EDFF}"/>
    <cellStyle name="Normal 5 5 2 2 2 5" xfId="895" xr:uid="{E522779E-E8C5-4D1E-8C07-584628906E20}"/>
    <cellStyle name="Normal 5 5 2 2 2 6" xfId="896" xr:uid="{E8C8E6C3-590C-43E0-A5AC-A7714D007810}"/>
    <cellStyle name="Normal 5 5 2 2 3" xfId="897" xr:uid="{5BC1EB45-769F-4C49-8641-6BDE44850D0F}"/>
    <cellStyle name="Normal 5 5 2 2 3 2" xfId="898" xr:uid="{CF2BFEA3-2C5B-4500-BBAD-4B9BF5E71C9C}"/>
    <cellStyle name="Normal 5 5 2 2 3 2 2" xfId="899" xr:uid="{62D433B8-5C93-4E4C-B41A-E94D6074F3A4}"/>
    <cellStyle name="Normal 5 5 2 2 3 2 3" xfId="900" xr:uid="{DE0D3C60-C498-499D-A2B6-4B670B2CEC18}"/>
    <cellStyle name="Normal 5 5 2 2 3 2 4" xfId="901" xr:uid="{B2A98BFD-BDA5-40F4-91F5-C8B444B35F34}"/>
    <cellStyle name="Normal 5 5 2 2 3 3" xfId="902" xr:uid="{6C5D720B-1D70-4741-87A5-9FB5A9C4008D}"/>
    <cellStyle name="Normal 5 5 2 2 3 4" xfId="903" xr:uid="{ED05D3EE-CFC4-4EA7-861F-03775D2CABCC}"/>
    <cellStyle name="Normal 5 5 2 2 3 5" xfId="904" xr:uid="{2589942E-EB5B-4073-9F6C-81A8F4679C20}"/>
    <cellStyle name="Normal 5 5 2 2 4" xfId="905" xr:uid="{B6646654-D064-404F-9DDA-47CB32516F4B}"/>
    <cellStyle name="Normal 5 5 2 2 4 2" xfId="906" xr:uid="{B724486E-400C-47FE-856F-0CC4524F2689}"/>
    <cellStyle name="Normal 5 5 2 2 4 3" xfId="907" xr:uid="{A9CFBC29-A90B-4D8C-B54A-A372014893DF}"/>
    <cellStyle name="Normal 5 5 2 2 4 4" xfId="908" xr:uid="{0409B997-F853-409D-B122-0DF681FF4BF8}"/>
    <cellStyle name="Normal 5 5 2 2 5" xfId="909" xr:uid="{C9B53B5D-2611-4D72-B479-BF564933564A}"/>
    <cellStyle name="Normal 5 5 2 2 5 2" xfId="910" xr:uid="{125B4911-63E2-4BCF-8615-880BCAECBFF2}"/>
    <cellStyle name="Normal 5 5 2 2 5 3" xfId="911" xr:uid="{C0D445BE-AB12-49B2-B58F-5A8267FAADD4}"/>
    <cellStyle name="Normal 5 5 2 2 5 4" xfId="912" xr:uid="{184C4E0F-E19C-4348-B4D5-42A371FD7820}"/>
    <cellStyle name="Normal 5 5 2 2 6" xfId="913" xr:uid="{79CF79E8-70F6-413B-8BD0-F8D27C279BDE}"/>
    <cellStyle name="Normal 5 5 2 2 7" xfId="914" xr:uid="{D4195197-2B46-403D-9E32-B2E99A011935}"/>
    <cellStyle name="Normal 5 5 2 2 8" xfId="915" xr:uid="{6B0FBEE3-5843-4889-9F58-81816BC0EB95}"/>
    <cellStyle name="Normal 5 5 2 3" xfId="916" xr:uid="{F35CF7F6-1A15-47E7-8D7B-30C0DDAAD9A0}"/>
    <cellStyle name="Normal 5 5 2 3 2" xfId="917" xr:uid="{5215FAE0-D6C5-4991-8EAB-36582E684559}"/>
    <cellStyle name="Normal 5 5 2 3 2 2" xfId="918" xr:uid="{77E147F6-EBEA-4666-8515-4E1ECBD478CF}"/>
    <cellStyle name="Normal 5 5 2 3 2 2 2" xfId="3903" xr:uid="{FBB15C5D-4C0C-47F6-B001-CAA0A46161E8}"/>
    <cellStyle name="Normal 5 5 2 3 2 2 2 2" xfId="3904" xr:uid="{1E8FEE2B-94E7-43AF-9577-526A503EE6F4}"/>
    <cellStyle name="Normal 5 5 2 3 2 2 3" xfId="3905" xr:uid="{6DE100DD-BB10-48CC-B304-C8432BEAA0F3}"/>
    <cellStyle name="Normal 5 5 2 3 2 3" xfId="919" xr:uid="{CAAC713C-57B0-45EC-8040-865B1BC56C2B}"/>
    <cellStyle name="Normal 5 5 2 3 2 3 2" xfId="3906" xr:uid="{C74C9189-B175-4031-B027-1B3910366B75}"/>
    <cellStyle name="Normal 5 5 2 3 2 4" xfId="920" xr:uid="{0CACCEA7-46F1-4480-9C9F-3F52B8C66E6F}"/>
    <cellStyle name="Normal 5 5 2 3 3" xfId="921" xr:uid="{077E9D97-5226-4806-A2FF-B21CE46663D8}"/>
    <cellStyle name="Normal 5 5 2 3 3 2" xfId="922" xr:uid="{9500581C-8CA8-4626-88B4-198475C7017C}"/>
    <cellStyle name="Normal 5 5 2 3 3 2 2" xfId="3907" xr:uid="{6B4CE163-3E35-46A1-8B2B-F90AC309B6A5}"/>
    <cellStyle name="Normal 5 5 2 3 3 3" xfId="923" xr:uid="{82937EE2-07F7-44FE-B6F4-AE0B385CFF0E}"/>
    <cellStyle name="Normal 5 5 2 3 3 4" xfId="924" xr:uid="{5FC5F8EA-D9D5-44D7-83D8-2B75B77CF345}"/>
    <cellStyle name="Normal 5 5 2 3 4" xfId="925" xr:uid="{CD59DFA0-EC1C-4492-8079-426FC264973F}"/>
    <cellStyle name="Normal 5 5 2 3 4 2" xfId="3908" xr:uid="{9B513106-5DD8-440F-9BB2-9863C7205CD0}"/>
    <cellStyle name="Normal 5 5 2 3 5" xfId="926" xr:uid="{B7C8EE34-441D-461D-96FB-7DB453ADBDE0}"/>
    <cellStyle name="Normal 5 5 2 3 6" xfId="927" xr:uid="{C3506305-2BE4-4F7E-B60A-7F8CD180E3BC}"/>
    <cellStyle name="Normal 5 5 2 4" xfId="928" xr:uid="{65EF6135-7826-41A8-BD71-E64BF55D9F52}"/>
    <cellStyle name="Normal 5 5 2 4 2" xfId="929" xr:uid="{C919C156-79BC-4696-BB14-19004684D436}"/>
    <cellStyle name="Normal 5 5 2 4 2 2" xfId="930" xr:uid="{60F3FAC8-787E-497B-939F-4A3E40D87C68}"/>
    <cellStyle name="Normal 5 5 2 4 2 2 2" xfId="3909" xr:uid="{8DC02D93-5871-4BA8-B03E-87B021A74D35}"/>
    <cellStyle name="Normal 5 5 2 4 2 3" xfId="931" xr:uid="{8106DD07-B4D0-43FF-BD1E-43442258A629}"/>
    <cellStyle name="Normal 5 5 2 4 2 4" xfId="932" xr:uid="{8161B9F6-90DE-4A9E-810C-95076CF6E7BA}"/>
    <cellStyle name="Normal 5 5 2 4 3" xfId="933" xr:uid="{4514A458-111F-4B87-9926-6B088D291CA9}"/>
    <cellStyle name="Normal 5 5 2 4 3 2" xfId="3910" xr:uid="{3EAF233B-E022-4293-93CE-6C147EE22148}"/>
    <cellStyle name="Normal 5 5 2 4 4" xfId="934" xr:uid="{87980B91-15FC-46D3-A2AB-9F7BE276A098}"/>
    <cellStyle name="Normal 5 5 2 4 5" xfId="935" xr:uid="{72BAF232-09EF-46B4-9164-C369DD944AC7}"/>
    <cellStyle name="Normal 5 5 2 5" xfId="936" xr:uid="{D739EF85-E2E7-40B7-914D-C29E23E3C62A}"/>
    <cellStyle name="Normal 5 5 2 5 2" xfId="937" xr:uid="{887F7F36-F6F9-4BD6-951D-56E53732121A}"/>
    <cellStyle name="Normal 5 5 2 5 2 2" xfId="3911" xr:uid="{DFC2E564-32B3-4D8C-B111-74E0413D6C63}"/>
    <cellStyle name="Normal 5 5 2 5 3" xfId="938" xr:uid="{1EB6A213-2B0F-4922-9788-CD2D56992817}"/>
    <cellStyle name="Normal 5 5 2 5 4" xfId="939" xr:uid="{9B7D3B02-449C-4BB4-9E39-DCA1C1008F44}"/>
    <cellStyle name="Normal 5 5 2 6" xfId="940" xr:uid="{2C87B8C2-2A4B-488A-A48F-B9FF72A02302}"/>
    <cellStyle name="Normal 5 5 2 6 2" xfId="941" xr:uid="{0DC3DC72-E25F-4578-B666-5440F1ABF0A3}"/>
    <cellStyle name="Normal 5 5 2 6 3" xfId="942" xr:uid="{BD17C50D-9D72-48AD-B84D-8A4B8C61D4AE}"/>
    <cellStyle name="Normal 5 5 2 6 4" xfId="943" xr:uid="{4F68AA3F-C74C-461B-B39A-C465C99910FE}"/>
    <cellStyle name="Normal 5 5 2 7" xfId="944" xr:uid="{5C935562-1A7E-4EF7-B68F-C91A91AB035E}"/>
    <cellStyle name="Normal 5 5 2 8" xfId="945" xr:uid="{11731C01-A70D-41E1-83BA-8AFBBF0CD5A1}"/>
    <cellStyle name="Normal 5 5 2 9" xfId="946" xr:uid="{9D452472-7513-4B77-BBC2-D740EF0DD546}"/>
    <cellStyle name="Normal 5 5 3" xfId="947" xr:uid="{BC2FAEF7-696B-416F-8264-0F40F4990223}"/>
    <cellStyle name="Normal 5 5 3 2" xfId="948" xr:uid="{E4D00431-A1E7-41AA-8313-AA2D4F4B8124}"/>
    <cellStyle name="Normal 5 5 3 2 2" xfId="949" xr:uid="{92456FA2-F5E1-4E89-864D-F68564C7B649}"/>
    <cellStyle name="Normal 5 5 3 2 2 2" xfId="950" xr:uid="{200AD5A2-224F-4395-8975-504C3EABD2EF}"/>
    <cellStyle name="Normal 5 5 3 2 2 2 2" xfId="3912" xr:uid="{9EB14FF7-CF72-4BC0-86EB-15FFD2DCC35E}"/>
    <cellStyle name="Normal 5 5 3 2 2 2 2 2" xfId="4639" xr:uid="{761A67D9-4B20-48D6-8E8E-90373F0F4BBC}"/>
    <cellStyle name="Normal 5 5 3 2 2 2 3" xfId="4640" xr:uid="{7FC52DA8-AA69-441C-B3BB-E559EE17A5D6}"/>
    <cellStyle name="Normal 5 5 3 2 2 3" xfId="951" xr:uid="{84637656-6BD3-4EDD-8403-3439F3590FA6}"/>
    <cellStyle name="Normal 5 5 3 2 2 3 2" xfId="4641" xr:uid="{DC14F450-0CF0-4BAB-9F91-1F80BA697A81}"/>
    <cellStyle name="Normal 5 5 3 2 2 4" xfId="952" xr:uid="{E284024E-3D14-49C9-BA1F-B1E5CC273A9D}"/>
    <cellStyle name="Normal 5 5 3 2 3" xfId="953" xr:uid="{44342C5D-A9F3-4E63-AF99-C1B55DA41A22}"/>
    <cellStyle name="Normal 5 5 3 2 3 2" xfId="954" xr:uid="{CC687545-801E-4BC8-8A4C-F31929ABCDEF}"/>
    <cellStyle name="Normal 5 5 3 2 3 2 2" xfId="4642" xr:uid="{FD684AB6-2D44-4EF6-BAE5-EDD76EA19BBB}"/>
    <cellStyle name="Normal 5 5 3 2 3 3" xfId="955" xr:uid="{2AF06F1B-A9DE-49B4-BBAF-B0EF27F2C1DA}"/>
    <cellStyle name="Normal 5 5 3 2 3 4" xfId="956" xr:uid="{D8C5FEBE-EE50-42AB-9FD2-AC237BFA6D3A}"/>
    <cellStyle name="Normal 5 5 3 2 4" xfId="957" xr:uid="{A469C29B-4624-490C-AE9A-A8F4B7831CBC}"/>
    <cellStyle name="Normal 5 5 3 2 4 2" xfId="4643" xr:uid="{38CE1491-491C-4A38-9523-6172FCFC31EF}"/>
    <cellStyle name="Normal 5 5 3 2 5" xfId="958" xr:uid="{80E3CC33-9627-4C0F-9C5A-DE731B057645}"/>
    <cellStyle name="Normal 5 5 3 2 6" xfId="959" xr:uid="{815376D4-1273-4BDF-BDED-C434D7311040}"/>
    <cellStyle name="Normal 5 5 3 3" xfId="960" xr:uid="{732CDB31-F618-400B-9C2C-D25EF8C95E98}"/>
    <cellStyle name="Normal 5 5 3 3 2" xfId="961" xr:uid="{E88875D2-D52D-4B6A-BA01-24795BC62058}"/>
    <cellStyle name="Normal 5 5 3 3 2 2" xfId="962" xr:uid="{5AC13476-A980-40D0-9A0C-1CF46FCE70EE}"/>
    <cellStyle name="Normal 5 5 3 3 2 2 2" xfId="4644" xr:uid="{07B0AFB0-ADF8-476F-BDAA-ACA6FB28FCFB}"/>
    <cellStyle name="Normal 5 5 3 3 2 3" xfId="963" xr:uid="{F1FCD779-FD99-4C4C-9170-C9CD6B1CC906}"/>
    <cellStyle name="Normal 5 5 3 3 2 4" xfId="964" xr:uid="{B0D23987-9AF5-47AF-B09F-6A8DE35404C2}"/>
    <cellStyle name="Normal 5 5 3 3 3" xfId="965" xr:uid="{2F8EF3A0-EE93-4E38-8C80-11258E481D91}"/>
    <cellStyle name="Normal 5 5 3 3 3 2" xfId="4645" xr:uid="{DC57BDA8-A996-4EA3-A26F-C2DCB9BF4DB7}"/>
    <cellStyle name="Normal 5 5 3 3 4" xfId="966" xr:uid="{F1D99E52-23F3-4811-B508-3BDAD2C02C01}"/>
    <cellStyle name="Normal 5 5 3 3 5" xfId="967" xr:uid="{4C3F7E75-4C9C-4294-A7FE-BCC5826297F3}"/>
    <cellStyle name="Normal 5 5 3 4" xfId="968" xr:uid="{DAC1A2B6-FA69-43CF-A568-138D96601951}"/>
    <cellStyle name="Normal 5 5 3 4 2" xfId="969" xr:uid="{26F9D13A-8AB2-413E-A7F9-78898CA634A6}"/>
    <cellStyle name="Normal 5 5 3 4 2 2" xfId="4646" xr:uid="{8D2CCA9D-0D67-44CE-B2B8-C01C395C7D0B}"/>
    <cellStyle name="Normal 5 5 3 4 3" xfId="970" xr:uid="{F7AE8311-3713-4F01-98BD-A060AB356470}"/>
    <cellStyle name="Normal 5 5 3 4 4" xfId="971" xr:uid="{C01EEF67-7361-413E-A13B-E41B65E2D521}"/>
    <cellStyle name="Normal 5 5 3 5" xfId="972" xr:uid="{4A56844D-B87D-49C4-9AC3-A020F8149E6F}"/>
    <cellStyle name="Normal 5 5 3 5 2" xfId="973" xr:uid="{D90F6923-CBC4-4034-A485-3B0D36CBEE6B}"/>
    <cellStyle name="Normal 5 5 3 5 3" xfId="974" xr:uid="{FBF4319A-C70A-4A64-A390-3029F0FD794B}"/>
    <cellStyle name="Normal 5 5 3 5 4" xfId="975" xr:uid="{5B2EDB60-9548-40C0-8A23-8F66D9AF5375}"/>
    <cellStyle name="Normal 5 5 3 6" xfId="976" xr:uid="{7FFB0DE7-391E-46CF-B611-6858F7B0E980}"/>
    <cellStyle name="Normal 5 5 3 7" xfId="977" xr:uid="{7E1A30B0-CB02-45E2-8276-4AE26245A361}"/>
    <cellStyle name="Normal 5 5 3 8" xfId="978" xr:uid="{FA35515A-1016-40B7-B459-B9EEC3D30C8D}"/>
    <cellStyle name="Normal 5 5 4" xfId="979" xr:uid="{530FD45E-E0CD-4C9A-98C4-C98523F9FD0A}"/>
    <cellStyle name="Normal 5 5 4 2" xfId="980" xr:uid="{B31AC3AC-900A-49F6-8658-B2CC2BB972A3}"/>
    <cellStyle name="Normal 5 5 4 2 2" xfId="981" xr:uid="{5AA6E0FE-8F5B-427B-BF38-06286EB8E720}"/>
    <cellStyle name="Normal 5 5 4 2 2 2" xfId="982" xr:uid="{569F811F-63CB-40D4-8CB4-D1A6B4CB5450}"/>
    <cellStyle name="Normal 5 5 4 2 2 2 2" xfId="3913" xr:uid="{A1612F10-8A5D-47A3-A175-57E7547E83F3}"/>
    <cellStyle name="Normal 5 5 4 2 2 3" xfId="983" xr:uid="{AC35EFAC-0CAB-455F-B168-DC50FCCA4599}"/>
    <cellStyle name="Normal 5 5 4 2 2 4" xfId="984" xr:uid="{072F3EB7-6BFD-4B58-8A2E-628F67C70607}"/>
    <cellStyle name="Normal 5 5 4 2 3" xfId="985" xr:uid="{1E79349F-31AE-4607-AEBD-5FAAA8D4A3B5}"/>
    <cellStyle name="Normal 5 5 4 2 3 2" xfId="3914" xr:uid="{91A851C9-5DA1-44DA-AECE-F4B41B806E4B}"/>
    <cellStyle name="Normal 5 5 4 2 4" xfId="986" xr:uid="{FCC9B316-288B-4E6A-8949-5BF26233F5AC}"/>
    <cellStyle name="Normal 5 5 4 2 5" xfId="987" xr:uid="{C97BEEC7-F1BD-44A4-B5D9-2F021C826D6B}"/>
    <cellStyle name="Normal 5 5 4 3" xfId="988" xr:uid="{36D6E1DF-E5AD-4559-B602-FA4C965C514E}"/>
    <cellStyle name="Normal 5 5 4 3 2" xfId="989" xr:uid="{E7C2834D-C3D3-4660-AA2C-3FE212864E95}"/>
    <cellStyle name="Normal 5 5 4 3 2 2" xfId="3915" xr:uid="{37133D26-E102-48BB-A90D-5D5EA8CD7FE6}"/>
    <cellStyle name="Normal 5 5 4 3 3" xfId="990" xr:uid="{D9AC8C7B-8354-434A-B8D4-16433BDD2F5A}"/>
    <cellStyle name="Normal 5 5 4 3 4" xfId="991" xr:uid="{70CA0190-D019-4B83-AE9E-3863FCB23870}"/>
    <cellStyle name="Normal 5 5 4 4" xfId="992" xr:uid="{8B6EC36D-3E0D-4FAB-8332-A2970860C12B}"/>
    <cellStyle name="Normal 5 5 4 4 2" xfId="993" xr:uid="{67225CDD-E03A-4019-9769-A60D8BB55009}"/>
    <cellStyle name="Normal 5 5 4 4 3" xfId="994" xr:uid="{E7899E4F-9513-4AE1-9EB3-216629355271}"/>
    <cellStyle name="Normal 5 5 4 4 4" xfId="995" xr:uid="{EAACDDD0-D63B-4078-94E2-F765B61AB795}"/>
    <cellStyle name="Normal 5 5 4 5" xfId="996" xr:uid="{CA8C0F3F-0C5D-40C9-938D-36AFFDE8895C}"/>
    <cellStyle name="Normal 5 5 4 6" xfId="997" xr:uid="{90A67A0E-9F26-4053-AD51-4598FB7C9FAC}"/>
    <cellStyle name="Normal 5 5 4 7" xfId="998" xr:uid="{2C24314B-7965-4EE0-99EC-3DCF01062E1A}"/>
    <cellStyle name="Normal 5 5 5" xfId="999" xr:uid="{79DC8080-01C2-4272-B099-0DB13517502C}"/>
    <cellStyle name="Normal 5 5 5 2" xfId="1000" xr:uid="{4AA4341F-145D-41EE-8C1E-EE86E00BE961}"/>
    <cellStyle name="Normal 5 5 5 2 2" xfId="1001" xr:uid="{0F387B48-7E03-4BC2-B863-3CFC0F1284B5}"/>
    <cellStyle name="Normal 5 5 5 2 2 2" xfId="3916" xr:uid="{C650C856-A9FD-4F20-A5AA-06C1215423F6}"/>
    <cellStyle name="Normal 5 5 5 2 3" xfId="1002" xr:uid="{3B439A6F-E2D4-4DDE-8997-B5A3BF4BC38B}"/>
    <cellStyle name="Normal 5 5 5 2 4" xfId="1003" xr:uid="{2342799D-EE63-4A50-8FFF-BA372FDF561B}"/>
    <cellStyle name="Normal 5 5 5 3" xfId="1004" xr:uid="{07CE8361-15DB-467F-9F89-A22411649E66}"/>
    <cellStyle name="Normal 5 5 5 3 2" xfId="1005" xr:uid="{6ED9E28B-3666-476C-8C7E-257949E3851C}"/>
    <cellStyle name="Normal 5 5 5 3 3" xfId="1006" xr:uid="{E5EF79A2-8682-45D6-896C-3CE85320D059}"/>
    <cellStyle name="Normal 5 5 5 3 4" xfId="1007" xr:uid="{C2D5F8C5-0362-4BC9-B5BF-D066EDF04385}"/>
    <cellStyle name="Normal 5 5 5 4" xfId="1008" xr:uid="{E36169CE-363B-44C5-B4BA-D89C2AB0AC72}"/>
    <cellStyle name="Normal 5 5 5 5" xfId="1009" xr:uid="{D19AFA8F-CD75-46BC-975D-7F389D309505}"/>
    <cellStyle name="Normal 5 5 5 6" xfId="1010" xr:uid="{BDA378A8-C012-452A-8BA1-4B0276454CB5}"/>
    <cellStyle name="Normal 5 5 6" xfId="1011" xr:uid="{452A024E-4A68-49BE-9052-BD2573A7C029}"/>
    <cellStyle name="Normal 5 5 6 2" xfId="1012" xr:uid="{6C87DC4A-5E0F-4CD5-8149-0C4DD8C283C6}"/>
    <cellStyle name="Normal 5 5 6 2 2" xfId="1013" xr:uid="{CAE31B07-023B-4045-BC9D-96998C3E1297}"/>
    <cellStyle name="Normal 5 5 6 2 3" xfId="1014" xr:uid="{EDDE3B06-00A6-49F3-8F9C-D8D5F80A5D84}"/>
    <cellStyle name="Normal 5 5 6 2 4" xfId="1015" xr:uid="{F476FA06-55E0-4806-853D-01EAB4D03C1A}"/>
    <cellStyle name="Normal 5 5 6 3" xfId="1016" xr:uid="{D37DC80F-AB82-4E48-B47A-D57B21BB0C5A}"/>
    <cellStyle name="Normal 5 5 6 4" xfId="1017" xr:uid="{AFBD4DF3-DD13-44DA-820E-ED6445A6E22E}"/>
    <cellStyle name="Normal 5 5 6 5" xfId="1018" xr:uid="{843D16BA-4438-4344-A178-25639FCC1A57}"/>
    <cellStyle name="Normal 5 5 7" xfId="1019" xr:uid="{C0BFAF36-3044-493D-86F8-A0440131AA4A}"/>
    <cellStyle name="Normal 5 5 7 2" xfId="1020" xr:uid="{2F7E5CA5-BC35-46E8-8597-9A55B02B7217}"/>
    <cellStyle name="Normal 5 5 7 3" xfId="1021" xr:uid="{FE638737-D58E-4845-B990-48004D4044EB}"/>
    <cellStyle name="Normal 5 5 7 4" xfId="1022" xr:uid="{287F7561-E947-4017-9938-8717F31FE40A}"/>
    <cellStyle name="Normal 5 5 8" xfId="1023" xr:uid="{3B287F35-F650-498E-A38B-481C3206B265}"/>
    <cellStyle name="Normal 5 5 8 2" xfId="1024" xr:uid="{7414195A-2BDE-4B8F-B11F-E2C814B2CE1A}"/>
    <cellStyle name="Normal 5 5 8 3" xfId="1025" xr:uid="{FB16933E-37B1-4079-BFFE-72A6CA2E9E05}"/>
    <cellStyle name="Normal 5 5 8 4" xfId="1026" xr:uid="{E238D577-DD10-4C79-8F41-BA1329790001}"/>
    <cellStyle name="Normal 5 5 9" xfId="1027" xr:uid="{27B7F0EA-7638-4D5C-8949-02B671E8B9E6}"/>
    <cellStyle name="Normal 5 6" xfId="1028" xr:uid="{76870CD7-E64A-40B8-862F-A2EB6695B3BA}"/>
    <cellStyle name="Normal 5 6 10" xfId="1029" xr:uid="{2425CB91-2D10-4EDE-A35D-409B4C467C1A}"/>
    <cellStyle name="Normal 5 6 11" xfId="1030" xr:uid="{73E90888-861C-4F51-81D1-2AC0FF4F1593}"/>
    <cellStyle name="Normal 5 6 2" xfId="1031" xr:uid="{9900F464-068A-46A9-A020-787E3E4F4D53}"/>
    <cellStyle name="Normal 5 6 2 2" xfId="1032" xr:uid="{62C406C7-B8F4-484F-B468-B99F0B07D006}"/>
    <cellStyle name="Normal 5 6 2 2 2" xfId="1033" xr:uid="{2C50A6E6-D991-47FB-9E1F-0C5ED9D84816}"/>
    <cellStyle name="Normal 5 6 2 2 2 2" xfId="1034" xr:uid="{B17795FE-723F-4AE5-807B-D8AD7DBAFABA}"/>
    <cellStyle name="Normal 5 6 2 2 2 2 2" xfId="1035" xr:uid="{F24D7682-F00C-4F1C-A663-F68B74B6BCC0}"/>
    <cellStyle name="Normal 5 6 2 2 2 2 3" xfId="1036" xr:uid="{ED060875-C0C3-4AA1-ABC2-D5B34DC084B8}"/>
    <cellStyle name="Normal 5 6 2 2 2 2 4" xfId="1037" xr:uid="{A9D3879B-1A8B-42E8-9D60-A7FE8F0A26A9}"/>
    <cellStyle name="Normal 5 6 2 2 2 3" xfId="1038" xr:uid="{140B830B-CBD2-420B-84F7-B0972B5117D6}"/>
    <cellStyle name="Normal 5 6 2 2 2 3 2" xfId="1039" xr:uid="{78E2CC30-D937-4AE1-A081-EEFE69CB9AA1}"/>
    <cellStyle name="Normal 5 6 2 2 2 3 3" xfId="1040" xr:uid="{3A49A8B7-DD30-4D98-9195-313699C35D3E}"/>
    <cellStyle name="Normal 5 6 2 2 2 3 4" xfId="1041" xr:uid="{02F36320-3543-4E42-968A-9E7DE41F2947}"/>
    <cellStyle name="Normal 5 6 2 2 2 4" xfId="1042" xr:uid="{D0592165-00D7-4E14-B43D-FCF29AA83EFF}"/>
    <cellStyle name="Normal 5 6 2 2 2 5" xfId="1043" xr:uid="{B5376BA7-1ADC-4A66-B014-5F82FFFC5A33}"/>
    <cellStyle name="Normal 5 6 2 2 2 6" xfId="1044" xr:uid="{72A1266F-AC33-4FE8-B043-08281A11A6FC}"/>
    <cellStyle name="Normal 5 6 2 2 3" xfId="1045" xr:uid="{43923EBE-D87B-4701-8A30-40BF25B00DA6}"/>
    <cellStyle name="Normal 5 6 2 2 3 2" xfId="1046" xr:uid="{D37E23A6-043D-49DF-A0D0-4AE81A26C340}"/>
    <cellStyle name="Normal 5 6 2 2 3 2 2" xfId="1047" xr:uid="{C85D02DA-568F-4C8C-8F9C-A36D651F4C37}"/>
    <cellStyle name="Normal 5 6 2 2 3 2 3" xfId="1048" xr:uid="{ABEC5ABB-1A38-4FEF-9E35-3EAD64DC14EF}"/>
    <cellStyle name="Normal 5 6 2 2 3 2 4" xfId="1049" xr:uid="{9653E327-688D-445E-8DAC-E811C9C8253A}"/>
    <cellStyle name="Normal 5 6 2 2 3 3" xfId="1050" xr:uid="{786C1797-466C-486F-9A7F-DD48F3494C70}"/>
    <cellStyle name="Normal 5 6 2 2 3 4" xfId="1051" xr:uid="{579970E5-8010-451A-B8BE-34010C92205E}"/>
    <cellStyle name="Normal 5 6 2 2 3 5" xfId="1052" xr:uid="{8727EB05-54BF-4E00-BE94-C19CF4009DEB}"/>
    <cellStyle name="Normal 5 6 2 2 4" xfId="1053" xr:uid="{D96F5B6E-C3EB-4BDC-B641-3FCE0A5E1AA1}"/>
    <cellStyle name="Normal 5 6 2 2 4 2" xfId="1054" xr:uid="{FAA40EE2-D59A-4D25-A84A-9B43E8547EF7}"/>
    <cellStyle name="Normal 5 6 2 2 4 3" xfId="1055" xr:uid="{BDEC59C9-5BA9-406A-A16A-385195A59BC6}"/>
    <cellStyle name="Normal 5 6 2 2 4 4" xfId="1056" xr:uid="{97E2B3B0-5A7F-454D-891A-2E420005C0E6}"/>
    <cellStyle name="Normal 5 6 2 2 5" xfId="1057" xr:uid="{DDF563B8-B7DA-493D-B99B-E4AA52897030}"/>
    <cellStyle name="Normal 5 6 2 2 5 2" xfId="1058" xr:uid="{013AED31-0E36-4606-8EDB-423C99B8D153}"/>
    <cellStyle name="Normal 5 6 2 2 5 3" xfId="1059" xr:uid="{FABF85FC-DF68-49ED-8CCA-90960EC44DFA}"/>
    <cellStyle name="Normal 5 6 2 2 5 4" xfId="1060" xr:uid="{81B59E6B-3FF7-4832-9611-93137B5567AB}"/>
    <cellStyle name="Normal 5 6 2 2 6" xfId="1061" xr:uid="{01CB2A8E-FE71-4F34-8805-42777A3546A7}"/>
    <cellStyle name="Normal 5 6 2 2 7" xfId="1062" xr:uid="{7594F459-902A-459F-A66C-919CFFCE94F3}"/>
    <cellStyle name="Normal 5 6 2 2 8" xfId="1063" xr:uid="{A4E868AB-A664-43FE-A934-59456D6AD7E9}"/>
    <cellStyle name="Normal 5 6 2 3" xfId="1064" xr:uid="{A3B1A95C-F83B-4698-BC68-6FAE9119E813}"/>
    <cellStyle name="Normal 5 6 2 3 2" xfId="1065" xr:uid="{3D356997-2D42-43EC-85B7-371532C74211}"/>
    <cellStyle name="Normal 5 6 2 3 2 2" xfId="1066" xr:uid="{32321FC4-7EE9-48A0-B969-C063371DEC6B}"/>
    <cellStyle name="Normal 5 6 2 3 2 3" xfId="1067" xr:uid="{1BDEADDE-35A7-4A94-A9B7-66BA68C267CC}"/>
    <cellStyle name="Normal 5 6 2 3 2 4" xfId="1068" xr:uid="{057C6F74-D048-4745-A723-D108D133B37B}"/>
    <cellStyle name="Normal 5 6 2 3 3" xfId="1069" xr:uid="{EDF9604B-2AED-4DA1-8FF8-7162E370B394}"/>
    <cellStyle name="Normal 5 6 2 3 3 2" xfId="1070" xr:uid="{05D51413-7CEF-4C29-B608-48E2C7CD307F}"/>
    <cellStyle name="Normal 5 6 2 3 3 3" xfId="1071" xr:uid="{831558BA-791D-44C5-B777-38B76930640C}"/>
    <cellStyle name="Normal 5 6 2 3 3 4" xfId="1072" xr:uid="{CF18D851-B665-402D-9AB1-C62CB13F994D}"/>
    <cellStyle name="Normal 5 6 2 3 4" xfId="1073" xr:uid="{16A395D9-7B53-45C1-ACD7-809AD87C7A52}"/>
    <cellStyle name="Normal 5 6 2 3 5" xfId="1074" xr:uid="{C5D8CD36-3C26-46AB-A79C-30F05F064269}"/>
    <cellStyle name="Normal 5 6 2 3 6" xfId="1075" xr:uid="{ADA71797-F669-435D-B386-71AFBBA2903D}"/>
    <cellStyle name="Normal 5 6 2 4" xfId="1076" xr:uid="{AC4BE783-7A2A-4CC3-AEAC-F402195A5801}"/>
    <cellStyle name="Normal 5 6 2 4 2" xfId="1077" xr:uid="{D3450DEC-39CE-4389-A608-9DB31E4EE3CE}"/>
    <cellStyle name="Normal 5 6 2 4 2 2" xfId="1078" xr:uid="{DA55D23C-5AD9-4E33-B9C8-0B428800A8E9}"/>
    <cellStyle name="Normal 5 6 2 4 2 3" xfId="1079" xr:uid="{2FC869C6-CECA-4173-9549-F5393FCFB247}"/>
    <cellStyle name="Normal 5 6 2 4 2 4" xfId="1080" xr:uid="{BE0A8891-4D99-400B-8955-51441765FDAA}"/>
    <cellStyle name="Normal 5 6 2 4 3" xfId="1081" xr:uid="{0A4FB55B-491D-43C8-A8C8-A810C13A80E6}"/>
    <cellStyle name="Normal 5 6 2 4 4" xfId="1082" xr:uid="{44BB377F-F2DD-41FC-BD5B-004F871AC5CB}"/>
    <cellStyle name="Normal 5 6 2 4 5" xfId="1083" xr:uid="{ECE5CAFB-0875-4CE2-B020-60101F9354E8}"/>
    <cellStyle name="Normal 5 6 2 5" xfId="1084" xr:uid="{2D304903-7541-4F0E-A940-1C0B8240583C}"/>
    <cellStyle name="Normal 5 6 2 5 2" xfId="1085" xr:uid="{E47D1EC9-617B-4F04-9BCA-27C8848AFE95}"/>
    <cellStyle name="Normal 5 6 2 5 3" xfId="1086" xr:uid="{1A3EE7D1-6AA4-4E07-990F-FF1D2A1848CF}"/>
    <cellStyle name="Normal 5 6 2 5 4" xfId="1087" xr:uid="{66F15864-67F3-4C1B-BD38-A8E1F0BB4B42}"/>
    <cellStyle name="Normal 5 6 2 6" xfId="1088" xr:uid="{B2361C41-C370-43C2-843D-7DFCF714E9A4}"/>
    <cellStyle name="Normal 5 6 2 6 2" xfId="1089" xr:uid="{16FA7DB0-710B-4DC5-809F-EC9A3BB1FD9D}"/>
    <cellStyle name="Normal 5 6 2 6 3" xfId="1090" xr:uid="{2EFA5BCA-A9D9-41BD-BE54-3C6650A05DC9}"/>
    <cellStyle name="Normal 5 6 2 6 4" xfId="1091" xr:uid="{3A4E08DD-4421-4E4A-8BDC-69E51F0FBE18}"/>
    <cellStyle name="Normal 5 6 2 7" xfId="1092" xr:uid="{D50E083C-128D-43B9-BE40-2504DD89FC48}"/>
    <cellStyle name="Normal 5 6 2 8" xfId="1093" xr:uid="{DD6DAC5F-3E9C-4897-BE46-1D368DDAA4D3}"/>
    <cellStyle name="Normal 5 6 2 9" xfId="1094" xr:uid="{7A600E28-6C6E-4CC3-84F9-DC534870DA5B}"/>
    <cellStyle name="Normal 5 6 3" xfId="1095" xr:uid="{10CADA21-8327-4344-914D-38321142E950}"/>
    <cellStyle name="Normal 5 6 3 2" xfId="1096" xr:uid="{B873D9AC-4ABD-4F14-A616-D761A829CAA7}"/>
    <cellStyle name="Normal 5 6 3 2 2" xfId="1097" xr:uid="{C3DA2673-B4AE-4EA8-84FC-EAB52643855B}"/>
    <cellStyle name="Normal 5 6 3 2 2 2" xfId="1098" xr:uid="{794D4127-FFAE-492F-830D-F8ACB1B0C158}"/>
    <cellStyle name="Normal 5 6 3 2 2 2 2" xfId="3917" xr:uid="{EA8473AA-8E92-4BE2-B466-8FD36CCBD4A8}"/>
    <cellStyle name="Normal 5 6 3 2 2 3" xfId="1099" xr:uid="{13BBC2FC-6E77-4A51-9F92-FD0C4B145F00}"/>
    <cellStyle name="Normal 5 6 3 2 2 4" xfId="1100" xr:uid="{09F9AD29-84FF-4F96-B7F5-3A263E6B8085}"/>
    <cellStyle name="Normal 5 6 3 2 3" xfId="1101" xr:uid="{1BD45431-A675-4C77-998A-C45D0FFECEBE}"/>
    <cellStyle name="Normal 5 6 3 2 3 2" xfId="1102" xr:uid="{2D75F26F-1A15-40FB-9E83-71933DC7D0F2}"/>
    <cellStyle name="Normal 5 6 3 2 3 3" xfId="1103" xr:uid="{5AC1439E-BB3C-4575-8E3E-29164ABB37A3}"/>
    <cellStyle name="Normal 5 6 3 2 3 4" xfId="1104" xr:uid="{B091F1FE-518A-4B99-BB7A-B832F15268E0}"/>
    <cellStyle name="Normal 5 6 3 2 4" xfId="1105" xr:uid="{AD8526E9-49AC-4434-AA53-319EA3EA25A7}"/>
    <cellStyle name="Normal 5 6 3 2 5" xfId="1106" xr:uid="{74BECAA9-FE69-4AD6-9D6C-0CF4CBED998E}"/>
    <cellStyle name="Normal 5 6 3 2 6" xfId="1107" xr:uid="{C37DA2BE-C180-43D9-93F3-A29B2C4D8640}"/>
    <cellStyle name="Normal 5 6 3 3" xfId="1108" xr:uid="{5B8A9360-622F-460D-9FAE-8226DC010394}"/>
    <cellStyle name="Normal 5 6 3 3 2" xfId="1109" xr:uid="{440D73E5-0B3C-4DA7-8249-62E6A9C06EAB}"/>
    <cellStyle name="Normal 5 6 3 3 2 2" xfId="1110" xr:uid="{A1D75DCA-D06F-4E56-96A6-FC78FA4F6E88}"/>
    <cellStyle name="Normal 5 6 3 3 2 3" xfId="1111" xr:uid="{AEC3AAE6-9EC8-4512-B93E-1FDF46B8C878}"/>
    <cellStyle name="Normal 5 6 3 3 2 4" xfId="1112" xr:uid="{9704633A-962D-4CC5-81CF-27A990BA923C}"/>
    <cellStyle name="Normal 5 6 3 3 3" xfId="1113" xr:uid="{D595E6D9-5C9F-45DD-822B-5272D655E828}"/>
    <cellStyle name="Normal 5 6 3 3 4" xfId="1114" xr:uid="{348BADF4-AB7D-4036-A8A9-34A95BDFEF8D}"/>
    <cellStyle name="Normal 5 6 3 3 5" xfId="1115" xr:uid="{9B535550-9700-4F92-B78D-C825DDDD1583}"/>
    <cellStyle name="Normal 5 6 3 4" xfId="1116" xr:uid="{5598816F-6144-499C-A6F1-B9D8F0C45CC6}"/>
    <cellStyle name="Normal 5 6 3 4 2" xfId="1117" xr:uid="{8AF97EF9-132C-416E-928D-7F197ABCAA0C}"/>
    <cellStyle name="Normal 5 6 3 4 3" xfId="1118" xr:uid="{DC7A3592-88EE-4D91-96D8-D1A2021CB745}"/>
    <cellStyle name="Normal 5 6 3 4 4" xfId="1119" xr:uid="{258E7292-464C-4DDF-B25F-9223A2935DA8}"/>
    <cellStyle name="Normal 5 6 3 5" xfId="1120" xr:uid="{B004978E-374B-4325-A813-8461EE00B1CB}"/>
    <cellStyle name="Normal 5 6 3 5 2" xfId="1121" xr:uid="{69959BD6-7405-418B-AFF1-8391ED2557AF}"/>
    <cellStyle name="Normal 5 6 3 5 3" xfId="1122" xr:uid="{D5FB15A4-D25A-4D46-81D5-A1C7D4466F15}"/>
    <cellStyle name="Normal 5 6 3 5 4" xfId="1123" xr:uid="{113A5FB8-9C32-4754-834D-75F4131B488B}"/>
    <cellStyle name="Normal 5 6 3 6" xfId="1124" xr:uid="{DF2C134F-FDA2-4CFB-8C02-48778A8C9BDD}"/>
    <cellStyle name="Normal 5 6 3 7" xfId="1125" xr:uid="{1C5DC1ED-16DA-427F-9518-4F576B06E26B}"/>
    <cellStyle name="Normal 5 6 3 8" xfId="1126" xr:uid="{A9C56BED-BB9C-4462-AAF8-8C5A167485E6}"/>
    <cellStyle name="Normal 5 6 4" xfId="1127" xr:uid="{19D456D7-DC37-4422-9F41-4E4070899549}"/>
    <cellStyle name="Normal 5 6 4 2" xfId="1128" xr:uid="{A10E99E5-43A3-45BE-952E-348A69A45B63}"/>
    <cellStyle name="Normal 5 6 4 2 2" xfId="1129" xr:uid="{0BF8A869-149B-46F3-87BD-C3AFFFECA8EC}"/>
    <cellStyle name="Normal 5 6 4 2 2 2" xfId="1130" xr:uid="{5CAE2CC2-7B1E-417C-ADF2-B28E7A57A9F3}"/>
    <cellStyle name="Normal 5 6 4 2 2 3" xfId="1131" xr:uid="{A4052BBD-FF9E-4F9C-B6C1-30288D3432D4}"/>
    <cellStyle name="Normal 5 6 4 2 2 4" xfId="1132" xr:uid="{E7E5CBC7-A6BD-432D-A7C0-9D9340860757}"/>
    <cellStyle name="Normal 5 6 4 2 3" xfId="1133" xr:uid="{EFB2767A-67EA-4294-99E3-68C9EE874478}"/>
    <cellStyle name="Normal 5 6 4 2 4" xfId="1134" xr:uid="{CEED34AB-211E-425D-8E5A-B1DA06836C08}"/>
    <cellStyle name="Normal 5 6 4 2 5" xfId="1135" xr:uid="{BE103AA8-552C-4A78-AB15-942544A0121F}"/>
    <cellStyle name="Normal 5 6 4 3" xfId="1136" xr:uid="{FB9D9590-0C90-4F90-927E-5DEC95072C22}"/>
    <cellStyle name="Normal 5 6 4 3 2" xfId="1137" xr:uid="{E5B19BF8-8272-4FD8-825C-560B46CA5F90}"/>
    <cellStyle name="Normal 5 6 4 3 3" xfId="1138" xr:uid="{28D5FC99-8FC3-47B2-A7B1-E65B18DB56AC}"/>
    <cellStyle name="Normal 5 6 4 3 4" xfId="1139" xr:uid="{8E56FDF7-408A-4BB4-8E60-E12EC79C452C}"/>
    <cellStyle name="Normal 5 6 4 4" xfId="1140" xr:uid="{27C96CC5-3142-4039-A865-B66390C274B8}"/>
    <cellStyle name="Normal 5 6 4 4 2" xfId="1141" xr:uid="{F16693C4-B769-480F-AE29-9415F9719B79}"/>
    <cellStyle name="Normal 5 6 4 4 3" xfId="1142" xr:uid="{2D740B8D-A668-4FD7-9C56-830486B18215}"/>
    <cellStyle name="Normal 5 6 4 4 4" xfId="1143" xr:uid="{3AFE1D75-7512-4E7D-AD1A-BD4B7D026E2C}"/>
    <cellStyle name="Normal 5 6 4 5" xfId="1144" xr:uid="{B5D4AE7A-C668-48BE-853B-68798E3D6446}"/>
    <cellStyle name="Normal 5 6 4 6" xfId="1145" xr:uid="{6A5080CC-6913-46CA-B184-B6DA30398C8A}"/>
    <cellStyle name="Normal 5 6 4 7" xfId="1146" xr:uid="{D69E0E52-071D-4372-B530-ECD92B39C6B2}"/>
    <cellStyle name="Normal 5 6 5" xfId="1147" xr:uid="{1827D012-D818-412B-B169-2318DC83A1A5}"/>
    <cellStyle name="Normal 5 6 5 2" xfId="1148" xr:uid="{25AFAE46-36E0-48D9-82B8-E212B013391D}"/>
    <cellStyle name="Normal 5 6 5 2 2" xfId="1149" xr:uid="{AF5E4137-DA93-4F34-835E-2F3EDA3515BA}"/>
    <cellStyle name="Normal 5 6 5 2 3" xfId="1150" xr:uid="{504F7C4F-A96D-4966-B806-7B9CDB9FD4ED}"/>
    <cellStyle name="Normal 5 6 5 2 4" xfId="1151" xr:uid="{A681D6CF-7360-4683-83D5-3E237853C1E8}"/>
    <cellStyle name="Normal 5 6 5 3" xfId="1152" xr:uid="{EE8CF31C-58D8-4619-B621-7AE3C3005944}"/>
    <cellStyle name="Normal 5 6 5 3 2" xfId="1153" xr:uid="{A2A98841-F823-417D-9807-A33C6F1B4202}"/>
    <cellStyle name="Normal 5 6 5 3 3" xfId="1154" xr:uid="{EE018DEC-B6DA-4A2A-A21E-C57D75711BB7}"/>
    <cellStyle name="Normal 5 6 5 3 4" xfId="1155" xr:uid="{4609CC5B-FEEC-4272-B1EF-410AE5C2E5BE}"/>
    <cellStyle name="Normal 5 6 5 4" xfId="1156" xr:uid="{4B68A957-4064-4912-99DB-1C94B21FE184}"/>
    <cellStyle name="Normal 5 6 5 5" xfId="1157" xr:uid="{0D76489C-E417-4622-B5B4-A7DF60800041}"/>
    <cellStyle name="Normal 5 6 5 6" xfId="1158" xr:uid="{CEDED616-A018-491D-BB19-F4A6A103A317}"/>
    <cellStyle name="Normal 5 6 6" xfId="1159" xr:uid="{CA6AE3D6-430B-4181-869B-0FD7BA699FE7}"/>
    <cellStyle name="Normal 5 6 6 2" xfId="1160" xr:uid="{038B24B4-A51D-4DF4-A2F2-8EE9AA89CB9A}"/>
    <cellStyle name="Normal 5 6 6 2 2" xfId="1161" xr:uid="{4B56E85F-6410-4A87-B685-1EBD4E620DF9}"/>
    <cellStyle name="Normal 5 6 6 2 3" xfId="1162" xr:uid="{07C5E64D-DB0F-4326-A3DC-E4CA2177574A}"/>
    <cellStyle name="Normal 5 6 6 2 4" xfId="1163" xr:uid="{36773A47-7B6C-48C9-9432-377F4BB25960}"/>
    <cellStyle name="Normal 5 6 6 3" xfId="1164" xr:uid="{7FA6A0DB-BE49-49E4-BE16-7A377574CEFE}"/>
    <cellStyle name="Normal 5 6 6 4" xfId="1165" xr:uid="{4A376487-87B6-4712-BBE2-BBEA43ED4BCA}"/>
    <cellStyle name="Normal 5 6 6 5" xfId="1166" xr:uid="{05CF077F-ABD5-4802-AE7C-9A2AA427D5CB}"/>
    <cellStyle name="Normal 5 6 7" xfId="1167" xr:uid="{1AF40CEF-C70B-4DC1-B8AA-35436F016FC2}"/>
    <cellStyle name="Normal 5 6 7 2" xfId="1168" xr:uid="{B19190B7-975F-4F58-8777-258A2DC2776A}"/>
    <cellStyle name="Normal 5 6 7 3" xfId="1169" xr:uid="{9220381F-9F05-4334-BC4B-71C37EE1670F}"/>
    <cellStyle name="Normal 5 6 7 4" xfId="1170" xr:uid="{53670522-AED4-4805-9BFC-4DBA3C73352A}"/>
    <cellStyle name="Normal 5 6 8" xfId="1171" xr:uid="{F2F9E769-B80E-475F-BBFC-424E505182BA}"/>
    <cellStyle name="Normal 5 6 8 2" xfId="1172" xr:uid="{84B79070-CAF1-4D15-8A9B-C946194E2F58}"/>
    <cellStyle name="Normal 5 6 8 3" xfId="1173" xr:uid="{E217A692-3A23-4358-BE84-5B5E43B49906}"/>
    <cellStyle name="Normal 5 6 8 4" xfId="1174" xr:uid="{792A30B0-473E-4A9C-BAD9-AC865360E181}"/>
    <cellStyle name="Normal 5 6 9" xfId="1175" xr:uid="{A5439AE1-17D0-435C-99A1-49A163F6CE15}"/>
    <cellStyle name="Normal 5 7" xfId="1176" xr:uid="{91BAA192-EDBB-4D9B-86C0-A544A822B9EB}"/>
    <cellStyle name="Normal 5 7 2" xfId="1177" xr:uid="{CAE69C77-5ADE-405B-9FBD-96740386C12A}"/>
    <cellStyle name="Normal 5 7 2 2" xfId="1178" xr:uid="{E598138F-A498-430F-8549-085BC515F338}"/>
    <cellStyle name="Normal 5 7 2 2 2" xfId="1179" xr:uid="{E2AAEE44-CD4F-4ADB-8792-B8CF07F0D20A}"/>
    <cellStyle name="Normal 5 7 2 2 2 2" xfId="1180" xr:uid="{F707F447-BA75-440B-92A6-4B6EF23782DB}"/>
    <cellStyle name="Normal 5 7 2 2 2 3" xfId="1181" xr:uid="{AA9E3352-45DE-43C4-94C6-AE48C2458B20}"/>
    <cellStyle name="Normal 5 7 2 2 2 4" xfId="1182" xr:uid="{D07C840F-5423-4675-B19B-3952804CEA35}"/>
    <cellStyle name="Normal 5 7 2 2 3" xfId="1183" xr:uid="{56DC384B-0400-41B7-8222-9EDF3BCA202B}"/>
    <cellStyle name="Normal 5 7 2 2 3 2" xfId="1184" xr:uid="{9F2B6099-2716-42A2-A0D7-D1B8DCA5C303}"/>
    <cellStyle name="Normal 5 7 2 2 3 3" xfId="1185" xr:uid="{0DFB8D0C-3D1C-446F-A9F3-5A7170FF60FA}"/>
    <cellStyle name="Normal 5 7 2 2 3 4" xfId="1186" xr:uid="{5DF46D74-D00D-43D7-8728-F150208EA99B}"/>
    <cellStyle name="Normal 5 7 2 2 4" xfId="1187" xr:uid="{2934ADF1-33A2-480E-9E4A-513ACCB63FF4}"/>
    <cellStyle name="Normal 5 7 2 2 5" xfId="1188" xr:uid="{C0B85963-035E-4A25-878B-BEB428071790}"/>
    <cellStyle name="Normal 5 7 2 2 6" xfId="1189" xr:uid="{52ADFC35-5DE5-4D73-87AF-C26E9613483D}"/>
    <cellStyle name="Normal 5 7 2 3" xfId="1190" xr:uid="{1B9C932D-6955-48A0-AC75-20A46A625C27}"/>
    <cellStyle name="Normal 5 7 2 3 2" xfId="1191" xr:uid="{48EA2CA2-8D43-4FE1-8911-0499DB282010}"/>
    <cellStyle name="Normal 5 7 2 3 2 2" xfId="1192" xr:uid="{2FE81026-2C6B-4D19-B8AE-60F6CC83E890}"/>
    <cellStyle name="Normal 5 7 2 3 2 3" xfId="1193" xr:uid="{53D8C844-7501-4643-9BB8-0D3DCB20AF87}"/>
    <cellStyle name="Normal 5 7 2 3 2 4" xfId="1194" xr:uid="{6767B1B3-5E6A-4961-8353-6B1912D4216D}"/>
    <cellStyle name="Normal 5 7 2 3 3" xfId="1195" xr:uid="{497AA019-B402-4218-95B0-59DC7A85693D}"/>
    <cellStyle name="Normal 5 7 2 3 4" xfId="1196" xr:uid="{FF016BBA-2D49-43B7-9FEB-5D070ED25FDB}"/>
    <cellStyle name="Normal 5 7 2 3 5" xfId="1197" xr:uid="{3FD1A5BA-B961-4F95-8F3B-22D18677A370}"/>
    <cellStyle name="Normal 5 7 2 4" xfId="1198" xr:uid="{10A85586-D445-45AC-A773-DE90275222DC}"/>
    <cellStyle name="Normal 5 7 2 4 2" xfId="1199" xr:uid="{20364BA8-1E1B-4CEE-9D44-BFCFA7901C71}"/>
    <cellStyle name="Normal 5 7 2 4 3" xfId="1200" xr:uid="{D0FFD047-1DCF-480D-8742-2E265D10FDDF}"/>
    <cellStyle name="Normal 5 7 2 4 4" xfId="1201" xr:uid="{0293CC42-91C0-4D4A-A65B-0FB73E173A35}"/>
    <cellStyle name="Normal 5 7 2 5" xfId="1202" xr:uid="{867E1C41-5B52-4C6D-96D0-C340E13F4D7A}"/>
    <cellStyle name="Normal 5 7 2 5 2" xfId="1203" xr:uid="{143E19B0-D790-4F4D-AE73-B0A2F9BB205E}"/>
    <cellStyle name="Normal 5 7 2 5 3" xfId="1204" xr:uid="{609F0CE1-EBC7-4109-8C7C-132DD55D24A8}"/>
    <cellStyle name="Normal 5 7 2 5 4" xfId="1205" xr:uid="{5D3F8C2C-6D97-49B3-B645-54E0F7AC47B6}"/>
    <cellStyle name="Normal 5 7 2 6" xfId="1206" xr:uid="{F0495293-4BA7-483C-9D64-AD76C5833F30}"/>
    <cellStyle name="Normal 5 7 2 7" xfId="1207" xr:uid="{54D5F362-7494-4247-8344-9A0EC4D55215}"/>
    <cellStyle name="Normal 5 7 2 8" xfId="1208" xr:uid="{E86271FC-8810-4785-A8E0-98562F995688}"/>
    <cellStyle name="Normal 5 7 3" xfId="1209" xr:uid="{F17B9DB3-4160-4248-B315-9001CAFD8033}"/>
    <cellStyle name="Normal 5 7 3 2" xfId="1210" xr:uid="{FFABE045-AB3B-4583-9197-29D5BB3AD7EC}"/>
    <cellStyle name="Normal 5 7 3 2 2" xfId="1211" xr:uid="{5E0D6ECF-26E4-45D6-87A2-712F272700D8}"/>
    <cellStyle name="Normal 5 7 3 2 3" xfId="1212" xr:uid="{D38628D3-EA29-4CE8-8D13-D75FE66F7616}"/>
    <cellStyle name="Normal 5 7 3 2 4" xfId="1213" xr:uid="{670C07BD-6CB0-485E-8163-C93E10808297}"/>
    <cellStyle name="Normal 5 7 3 3" xfId="1214" xr:uid="{AEAE2224-1F21-4543-9527-93421E615A97}"/>
    <cellStyle name="Normal 5 7 3 3 2" xfId="1215" xr:uid="{F20834FE-BB4E-4093-829F-4C7D7403972E}"/>
    <cellStyle name="Normal 5 7 3 3 3" xfId="1216" xr:uid="{318BCE66-46F6-4D1D-AA04-0CE286B73F5E}"/>
    <cellStyle name="Normal 5 7 3 3 4" xfId="1217" xr:uid="{D9F4B5A3-05E2-4386-8611-F5543F0DDEFC}"/>
    <cellStyle name="Normal 5 7 3 4" xfId="1218" xr:uid="{4F09CDC2-DBF5-46B4-8ECD-FF92E305F7A1}"/>
    <cellStyle name="Normal 5 7 3 5" xfId="1219" xr:uid="{26E1C297-B7A6-4666-B0EF-357A7F71857E}"/>
    <cellStyle name="Normal 5 7 3 6" xfId="1220" xr:uid="{ECC7A7D5-D86A-4CD6-969B-C3B48015EE51}"/>
    <cellStyle name="Normal 5 7 4" xfId="1221" xr:uid="{8924BC3E-FD8A-495B-AE41-CDEFFAFB1116}"/>
    <cellStyle name="Normal 5 7 4 2" xfId="1222" xr:uid="{D17ABF79-FE6A-4670-9F90-1092C945A900}"/>
    <cellStyle name="Normal 5 7 4 2 2" xfId="1223" xr:uid="{BD1206B8-FAD0-4F50-8188-4EE0E1BCD177}"/>
    <cellStyle name="Normal 5 7 4 2 3" xfId="1224" xr:uid="{632DEDD1-3B83-49B5-9558-39E72063B815}"/>
    <cellStyle name="Normal 5 7 4 2 4" xfId="1225" xr:uid="{86574FD5-AF19-420B-A17B-8525FEDA2DF6}"/>
    <cellStyle name="Normal 5 7 4 3" xfId="1226" xr:uid="{D49F9376-0858-41D7-A4D8-B17C3E219982}"/>
    <cellStyle name="Normal 5 7 4 4" xfId="1227" xr:uid="{DB06F777-E40A-4DA8-AAE0-7AD72186547F}"/>
    <cellStyle name="Normal 5 7 4 5" xfId="1228" xr:uid="{85F83102-46C4-4FDF-B04F-DDB1651470B4}"/>
    <cellStyle name="Normal 5 7 5" xfId="1229" xr:uid="{B63E362F-4C1F-45A5-AA61-7ED607CBD369}"/>
    <cellStyle name="Normal 5 7 5 2" xfId="1230" xr:uid="{D1F01759-C0E3-4D95-8AEE-778778542C40}"/>
    <cellStyle name="Normal 5 7 5 3" xfId="1231" xr:uid="{B1059004-3C8E-4D9F-B451-A005637F470A}"/>
    <cellStyle name="Normal 5 7 5 4" xfId="1232" xr:uid="{89E609AA-E92E-4A80-9DA5-18EBC4A39314}"/>
    <cellStyle name="Normal 5 7 6" xfId="1233" xr:uid="{F015387F-7E7C-47C5-8685-370FD54B73B7}"/>
    <cellStyle name="Normal 5 7 6 2" xfId="1234" xr:uid="{14565736-084C-478C-B870-463B1541032E}"/>
    <cellStyle name="Normal 5 7 6 3" xfId="1235" xr:uid="{90049F56-88A6-47CE-B077-299D8414E700}"/>
    <cellStyle name="Normal 5 7 6 4" xfId="1236" xr:uid="{C3F167E7-6EE2-4A38-B749-88C80D2D3AEA}"/>
    <cellStyle name="Normal 5 7 7" xfId="1237" xr:uid="{05A4177F-2D79-4233-B54B-59BC1DA95FEC}"/>
    <cellStyle name="Normal 5 7 8" xfId="1238" xr:uid="{E867E4EC-EE99-4F23-8C4C-F1E5DF9A1F6E}"/>
    <cellStyle name="Normal 5 7 9" xfId="1239" xr:uid="{E3E73BB7-FCB6-4D2F-83D8-21890C3E983A}"/>
    <cellStyle name="Normal 5 8" xfId="1240" xr:uid="{1AA7A979-6C95-4DC0-AD6D-2CCE1EB66A75}"/>
    <cellStyle name="Normal 5 8 2" xfId="1241" xr:uid="{A192F162-24A0-4081-8BB5-B3D326AC91E7}"/>
    <cellStyle name="Normal 5 8 2 2" xfId="1242" xr:uid="{80192026-35F8-44B5-B893-19E15179A95F}"/>
    <cellStyle name="Normal 5 8 2 2 2" xfId="1243" xr:uid="{14292B3E-627A-462F-8BB7-05A562143974}"/>
    <cellStyle name="Normal 5 8 2 2 2 2" xfId="3918" xr:uid="{6E043556-60CB-487B-9790-CC30AAB26E09}"/>
    <cellStyle name="Normal 5 8 2 2 3" xfId="1244" xr:uid="{97E72CEC-6563-4FCB-81D1-3F63A9E71A34}"/>
    <cellStyle name="Normal 5 8 2 2 4" xfId="1245" xr:uid="{AD6FBDF2-997C-4275-9F07-C6A2E1A505F9}"/>
    <cellStyle name="Normal 5 8 2 3" xfId="1246" xr:uid="{C883F4AC-001C-4FF3-88B8-5A0A873CC7D3}"/>
    <cellStyle name="Normal 5 8 2 3 2" xfId="1247" xr:uid="{DB75B6CF-6CA8-4C2F-A8E7-9AE6FB2BF121}"/>
    <cellStyle name="Normal 5 8 2 3 3" xfId="1248" xr:uid="{FA0200B5-7BDF-42B3-B711-CF97606B09BF}"/>
    <cellStyle name="Normal 5 8 2 3 4" xfId="1249" xr:uid="{E519509E-0913-4763-843D-E78912C12D87}"/>
    <cellStyle name="Normal 5 8 2 4" xfId="1250" xr:uid="{7DE582B8-8313-47AF-9344-1A6CA046E852}"/>
    <cellStyle name="Normal 5 8 2 5" xfId="1251" xr:uid="{7DF16710-8556-49F4-BE3A-B64AA4A8AF26}"/>
    <cellStyle name="Normal 5 8 2 6" xfId="1252" xr:uid="{D81BB67D-98C5-48AC-AD6B-72061F6000B3}"/>
    <cellStyle name="Normal 5 8 3" xfId="1253" xr:uid="{92BEE89F-0156-45EE-8BD0-301C2447CFD2}"/>
    <cellStyle name="Normal 5 8 3 2" xfId="1254" xr:uid="{E05B9D6D-80D6-4DB0-BB78-53FE10868692}"/>
    <cellStyle name="Normal 5 8 3 2 2" xfId="1255" xr:uid="{DA73A602-D611-452B-BDD2-092C9AA9B47D}"/>
    <cellStyle name="Normal 5 8 3 2 3" xfId="1256" xr:uid="{DF0EED38-23AD-460A-AD2A-DF2EE1D2773E}"/>
    <cellStyle name="Normal 5 8 3 2 4" xfId="1257" xr:uid="{9C932FCE-21CD-460F-A472-06A1B0B3D2D5}"/>
    <cellStyle name="Normal 5 8 3 3" xfId="1258" xr:uid="{9061345C-7363-46F4-8F6C-55F5EC5C5FCD}"/>
    <cellStyle name="Normal 5 8 3 4" xfId="1259" xr:uid="{5E5A8239-BE73-4A0F-978F-41BDC1BB5A2F}"/>
    <cellStyle name="Normal 5 8 3 5" xfId="1260" xr:uid="{3BD5ECE0-1743-47E7-8E32-3AB2DED91216}"/>
    <cellStyle name="Normal 5 8 4" xfId="1261" xr:uid="{A6779CED-242E-4967-B049-7360592B8F6B}"/>
    <cellStyle name="Normal 5 8 4 2" xfId="1262" xr:uid="{B47E7C42-F7FC-416E-9CFB-A1FB5BD2DDF3}"/>
    <cellStyle name="Normal 5 8 4 3" xfId="1263" xr:uid="{EF930E46-9BD3-4FC7-A93B-8AFE97389AAE}"/>
    <cellStyle name="Normal 5 8 4 4" xfId="1264" xr:uid="{D84E2D61-4439-41F3-9B6C-5DB3C1AE0249}"/>
    <cellStyle name="Normal 5 8 5" xfId="1265" xr:uid="{5A6FE0D8-BD1A-4534-BF2C-0E42F7BD0A3B}"/>
    <cellStyle name="Normal 5 8 5 2" xfId="1266" xr:uid="{D4C63B6C-B6B7-40EC-8C4D-E0B706627F67}"/>
    <cellStyle name="Normal 5 8 5 3" xfId="1267" xr:uid="{192C3EA6-40A6-48C6-8296-02354174A2B8}"/>
    <cellStyle name="Normal 5 8 5 4" xfId="1268" xr:uid="{1AF65625-802F-4403-AFE9-3DDF795104F3}"/>
    <cellStyle name="Normal 5 8 6" xfId="1269" xr:uid="{FCF03E2B-85E5-4ABB-9B5E-99124D1FF887}"/>
    <cellStyle name="Normal 5 8 7" xfId="1270" xr:uid="{698A2AE7-39A8-4F70-A5D8-169292EEE5E5}"/>
    <cellStyle name="Normal 5 8 8" xfId="1271" xr:uid="{52412FFD-83D2-44B2-9285-E1BB8C9C5300}"/>
    <cellStyle name="Normal 5 9" xfId="1272" xr:uid="{7D1F3C7F-FFDD-43E4-BAB3-35EB2FC67CFC}"/>
    <cellStyle name="Normal 5 9 2" xfId="1273" xr:uid="{905E6E4F-BFEE-40B6-8D31-EE8B7C88E6F1}"/>
    <cellStyle name="Normal 5 9 2 2" xfId="1274" xr:uid="{5B1FFCB6-C36B-444F-A6CC-1E80568109D4}"/>
    <cellStyle name="Normal 5 9 2 2 2" xfId="1275" xr:uid="{18664119-013B-4D96-886E-18E5F93EF090}"/>
    <cellStyle name="Normal 5 9 2 2 3" xfId="1276" xr:uid="{70C11EA1-E544-492E-9C61-A07563AC24B6}"/>
    <cellStyle name="Normal 5 9 2 2 4" xfId="1277" xr:uid="{C9DB6741-1B91-491C-ABB0-24239E6F1585}"/>
    <cellStyle name="Normal 5 9 2 3" xfId="1278" xr:uid="{37B691CB-94A5-4C9D-A7E7-059CEB578CD4}"/>
    <cellStyle name="Normal 5 9 2 4" xfId="1279" xr:uid="{9619DF6C-3544-4DE7-8256-D9AF7749BB3F}"/>
    <cellStyle name="Normal 5 9 2 5" xfId="1280" xr:uid="{7FCEDCE0-5E4C-4BC3-845B-44DCB016A73B}"/>
    <cellStyle name="Normal 5 9 3" xfId="1281" xr:uid="{5BEDF115-C104-4B20-8197-6CF0ABBE4542}"/>
    <cellStyle name="Normal 5 9 3 2" xfId="1282" xr:uid="{8C540CA9-3721-479F-BE12-70F2E9D1BD34}"/>
    <cellStyle name="Normal 5 9 3 3" xfId="1283" xr:uid="{F98F8B11-5C73-4752-963F-29ED2310D356}"/>
    <cellStyle name="Normal 5 9 3 4" xfId="1284" xr:uid="{C3D73970-03B9-4420-874E-7154EFC6BC9A}"/>
    <cellStyle name="Normal 5 9 4" xfId="1285" xr:uid="{5AB9E0D6-CCD0-462E-9A10-9BCB11EAB5E7}"/>
    <cellStyle name="Normal 5 9 4 2" xfId="1286" xr:uid="{91DE6C15-15A6-4AD6-A502-FD0BB623BBD0}"/>
    <cellStyle name="Normal 5 9 4 3" xfId="1287" xr:uid="{3678EB02-B481-466A-8772-A8FA090C625B}"/>
    <cellStyle name="Normal 5 9 4 4" xfId="1288" xr:uid="{9473C1F9-0107-40E8-9F6A-87F991E90268}"/>
    <cellStyle name="Normal 5 9 5" xfId="1289" xr:uid="{B3471357-6AE9-40E0-A7FC-995FEB18A1EC}"/>
    <cellStyle name="Normal 5 9 6" xfId="1290" xr:uid="{1F529ED0-54A8-473E-916D-226D525F7208}"/>
    <cellStyle name="Normal 5 9 7" xfId="1291" xr:uid="{494866DD-BD67-4363-99DE-4DDDA91B0297}"/>
    <cellStyle name="Normal 6" xfId="82" xr:uid="{D6488A84-8233-4987-BB83-08339E898218}"/>
    <cellStyle name="Normal 6 10" xfId="1292" xr:uid="{8860F296-4998-43F7-B173-A34770E245EF}"/>
    <cellStyle name="Normal 6 10 2" xfId="1293" xr:uid="{49F2C365-81CC-4934-80CF-67A6DFCAD91E}"/>
    <cellStyle name="Normal 6 10 2 2" xfId="1294" xr:uid="{B547C976-0DD4-4B3E-8F3C-7439A6FDB8CD}"/>
    <cellStyle name="Normal 6 10 2 3" xfId="1295" xr:uid="{AAE4C7C9-45DF-4266-889D-517DB80B00C3}"/>
    <cellStyle name="Normal 6 10 2 4" xfId="1296" xr:uid="{21F2DBB6-A563-4160-86A1-F32661F1843B}"/>
    <cellStyle name="Normal 6 10 3" xfId="1297" xr:uid="{D45C04D1-70BD-4ECB-BADB-E8F08C5249BD}"/>
    <cellStyle name="Normal 6 10 4" xfId="1298" xr:uid="{1188F495-7F14-430F-A489-AF3C3DFC9C9C}"/>
    <cellStyle name="Normal 6 10 5" xfId="1299" xr:uid="{2C3929BF-D4FF-4511-8629-20745D55DEEF}"/>
    <cellStyle name="Normal 6 11" xfId="1300" xr:uid="{94554C58-D59A-485B-9E2F-E7C422DAF820}"/>
    <cellStyle name="Normal 6 11 2" xfId="1301" xr:uid="{B2FC2FB1-F77B-43EA-AEE0-20BBECBDA015}"/>
    <cellStyle name="Normal 6 11 3" xfId="1302" xr:uid="{EA074A34-55FF-48B9-B757-6975E5DED319}"/>
    <cellStyle name="Normal 6 11 4" xfId="1303" xr:uid="{5A0090BC-307D-4344-9A25-9C42FBA1B8C0}"/>
    <cellStyle name="Normal 6 12" xfId="1304" xr:uid="{E0B35DF1-C14A-40DE-AD9D-C6AEB0A4FAED}"/>
    <cellStyle name="Normal 6 12 2" xfId="1305" xr:uid="{983E45B5-2DA8-4D63-9895-168D0951B8DD}"/>
    <cellStyle name="Normal 6 12 3" xfId="1306" xr:uid="{521DE6FC-4795-4F95-8F1E-C510327F6BFE}"/>
    <cellStyle name="Normal 6 12 4" xfId="1307" xr:uid="{042272EA-94BA-40C7-9925-C927913A9D7A}"/>
    <cellStyle name="Normal 6 13" xfId="1308" xr:uid="{E1DC3742-C5E0-45E9-9FB8-9A78F6DA1A36}"/>
    <cellStyle name="Normal 6 13 2" xfId="1309" xr:uid="{DD49D847-F696-4AA1-B269-C32552CD0A44}"/>
    <cellStyle name="Normal 6 13 3" xfId="3736" xr:uid="{D9870575-9E93-495F-8778-EABF4924427E}"/>
    <cellStyle name="Normal 6 13 4" xfId="4608" xr:uid="{99119C20-13E0-4C28-8B8D-8169FF8B4442}"/>
    <cellStyle name="Normal 6 13 5" xfId="4434" xr:uid="{AE3B373D-D316-4C58-9351-383559E70948}"/>
    <cellStyle name="Normal 6 14" xfId="1310" xr:uid="{3398941D-33F7-4978-9302-85EA5F02C791}"/>
    <cellStyle name="Normal 6 15" xfId="1311" xr:uid="{B9684FE9-9BB8-4CEF-837B-1886F7165302}"/>
    <cellStyle name="Normal 6 16" xfId="1312" xr:uid="{3285B53E-D64E-4F4C-AAC5-9C7FCE0C8A01}"/>
    <cellStyle name="Normal 6 2" xfId="83" xr:uid="{C1B14FC1-9020-47D9-90D0-16848B67E7BC}"/>
    <cellStyle name="Normal 6 2 2" xfId="3728" xr:uid="{4DF948F3-F362-4D4C-A8CC-D8664FA4F6D4}"/>
    <cellStyle name="Normal 6 2 2 2" xfId="4591" xr:uid="{DE35F00B-046D-4C02-A83F-617F4FD70B1B}"/>
    <cellStyle name="Normal 6 2 3" xfId="4592" xr:uid="{9015BFB6-6D87-4486-B524-18E37C3E5E7E}"/>
    <cellStyle name="Normal 6 3" xfId="84" xr:uid="{A3A08BF1-3CFE-4FF2-BA1A-0323978EAB28}"/>
    <cellStyle name="Normal 6 3 10" xfId="1313" xr:uid="{85E05FD2-93F2-46BB-9661-A9570BC62639}"/>
    <cellStyle name="Normal 6 3 11" xfId="1314" xr:uid="{75382B15-BCAE-4908-BEB6-E4281F5D29A3}"/>
    <cellStyle name="Normal 6 3 2" xfId="1315" xr:uid="{DE4E660A-7309-4AFB-B1FF-87E864613004}"/>
    <cellStyle name="Normal 6 3 2 2" xfId="1316" xr:uid="{8982082D-D0F9-4439-ADE1-232B0C86A54D}"/>
    <cellStyle name="Normal 6 3 2 2 2" xfId="1317" xr:uid="{4241C258-742E-4629-A7F5-DF4D2E980CD3}"/>
    <cellStyle name="Normal 6 3 2 2 2 2" xfId="1318" xr:uid="{CD6332BA-4D00-4C7C-8120-0860A6891B7A}"/>
    <cellStyle name="Normal 6 3 2 2 2 2 2" xfId="1319" xr:uid="{7C12DE23-54A3-46D3-88C9-41D2FF0B1B25}"/>
    <cellStyle name="Normal 6 3 2 2 2 2 2 2" xfId="3919" xr:uid="{2774E296-8E94-4A6C-A6F1-6F0D7F85E02D}"/>
    <cellStyle name="Normal 6 3 2 2 2 2 2 2 2" xfId="3920" xr:uid="{78C21E5E-EEF4-4A5A-B703-0A025EFA5A0C}"/>
    <cellStyle name="Normal 6 3 2 2 2 2 2 3" xfId="3921" xr:uid="{305A7088-CAE0-4A3F-9E0C-E9A12722F461}"/>
    <cellStyle name="Normal 6 3 2 2 2 2 3" xfId="1320" xr:uid="{5F7A1FEE-83DB-4268-AFD1-66A2B94C4E83}"/>
    <cellStyle name="Normal 6 3 2 2 2 2 3 2" xfId="3922" xr:uid="{51FBBA99-BEDE-421D-9443-BC9CAA16BF75}"/>
    <cellStyle name="Normal 6 3 2 2 2 2 4" xfId="1321" xr:uid="{129FB60B-BE77-4E76-83E8-D77631A76350}"/>
    <cellStyle name="Normal 6 3 2 2 2 3" xfId="1322" xr:uid="{19FCCE25-FFE5-4DE5-B1E4-9F5C0F35F2AC}"/>
    <cellStyle name="Normal 6 3 2 2 2 3 2" xfId="1323" xr:uid="{79F72397-B25B-4311-BA81-B9B445F2EA8C}"/>
    <cellStyle name="Normal 6 3 2 2 2 3 2 2" xfId="3923" xr:uid="{D9C1786B-8EEB-49C9-962E-90A38DDF5C52}"/>
    <cellStyle name="Normal 6 3 2 2 2 3 3" xfId="1324" xr:uid="{A52CED00-7A79-4F5C-9EBB-9B302BE07D10}"/>
    <cellStyle name="Normal 6 3 2 2 2 3 4" xfId="1325" xr:uid="{E98E6D08-706A-4DB5-A506-1CF923CF9A00}"/>
    <cellStyle name="Normal 6 3 2 2 2 4" xfId="1326" xr:uid="{4E8BFF60-34A8-4AD1-9086-9C117B224616}"/>
    <cellStyle name="Normal 6 3 2 2 2 4 2" xfId="3924" xr:uid="{400B69BD-4206-4861-A0D4-CD3EA241FB61}"/>
    <cellStyle name="Normal 6 3 2 2 2 5" xfId="1327" xr:uid="{599DF24C-93AD-4254-9BCA-DA12813177C3}"/>
    <cellStyle name="Normal 6 3 2 2 2 6" xfId="1328" xr:uid="{32FA3112-2986-4F4D-BAAC-2C87C42D210E}"/>
    <cellStyle name="Normal 6 3 2 2 3" xfId="1329" xr:uid="{1DCC667B-EA81-456A-91BA-8DC92CBE59FA}"/>
    <cellStyle name="Normal 6 3 2 2 3 2" xfId="1330" xr:uid="{7BD033A8-B956-4A40-AB85-DCC15BC2686D}"/>
    <cellStyle name="Normal 6 3 2 2 3 2 2" xfId="1331" xr:uid="{7F93F9C0-12F8-4E50-8B09-9E787ADADFE2}"/>
    <cellStyle name="Normal 6 3 2 2 3 2 2 2" xfId="3925" xr:uid="{7CEF81B9-88A1-4607-B2F4-CECC44B3F25B}"/>
    <cellStyle name="Normal 6 3 2 2 3 2 2 2 2" xfId="3926" xr:uid="{D9689B16-4DC3-431A-98AC-22E5BF6D2D43}"/>
    <cellStyle name="Normal 6 3 2 2 3 2 2 3" xfId="3927" xr:uid="{D3BC769B-D574-48C8-87FC-4D7280766274}"/>
    <cellStyle name="Normal 6 3 2 2 3 2 3" xfId="1332" xr:uid="{291920EF-A210-445D-9FC5-15AF0ADB568D}"/>
    <cellStyle name="Normal 6 3 2 2 3 2 3 2" xfId="3928" xr:uid="{0E28724E-174B-446D-AF1B-3396ABC25CB3}"/>
    <cellStyle name="Normal 6 3 2 2 3 2 4" xfId="1333" xr:uid="{5CB882B7-D209-47F4-810C-2CDA092CC609}"/>
    <cellStyle name="Normal 6 3 2 2 3 3" xfId="1334" xr:uid="{DA4F0F46-41A1-4AAA-8F01-CE8DD1A8A16A}"/>
    <cellStyle name="Normal 6 3 2 2 3 3 2" xfId="3929" xr:uid="{71206647-A316-4B44-882C-B51428ECFB87}"/>
    <cellStyle name="Normal 6 3 2 2 3 3 2 2" xfId="3930" xr:uid="{FEDAAA08-EA8B-4605-A50E-DC2926EF7ABC}"/>
    <cellStyle name="Normal 6 3 2 2 3 3 3" xfId="3931" xr:uid="{83C101B5-9A56-4500-88C7-52748FC678B9}"/>
    <cellStyle name="Normal 6 3 2 2 3 4" xfId="1335" xr:uid="{2729745B-1423-40F1-9B15-21B8253D9DE9}"/>
    <cellStyle name="Normal 6 3 2 2 3 4 2" xfId="3932" xr:uid="{73B5FF45-C961-4A84-BFB4-97199912ED95}"/>
    <cellStyle name="Normal 6 3 2 2 3 5" xfId="1336" xr:uid="{970A234C-CE3F-48F8-8410-D541EE22C7A8}"/>
    <cellStyle name="Normal 6 3 2 2 4" xfId="1337" xr:uid="{EE8BD9AC-F0F3-4B48-ADB2-3DEEE13CA5DE}"/>
    <cellStyle name="Normal 6 3 2 2 4 2" xfId="1338" xr:uid="{09154B26-7201-41F0-AFC7-43C7DEA89E1D}"/>
    <cellStyle name="Normal 6 3 2 2 4 2 2" xfId="3933" xr:uid="{FA1914BE-D486-4E0B-A3DB-E7E4BE30D263}"/>
    <cellStyle name="Normal 6 3 2 2 4 2 2 2" xfId="3934" xr:uid="{B43DF195-117B-403F-A988-3C7D6FD10000}"/>
    <cellStyle name="Normal 6 3 2 2 4 2 3" xfId="3935" xr:uid="{885AAE91-5312-4BD1-AF6A-824CAC1B462A}"/>
    <cellStyle name="Normal 6 3 2 2 4 3" xfId="1339" xr:uid="{E51EB7BF-4408-4C39-9397-8C5DF627DAAA}"/>
    <cellStyle name="Normal 6 3 2 2 4 3 2" xfId="3936" xr:uid="{4BFB3D87-F5A8-4B57-BA4C-441653C1986C}"/>
    <cellStyle name="Normal 6 3 2 2 4 4" xfId="1340" xr:uid="{E51BE1B8-619A-417C-8E12-EAE19553A084}"/>
    <cellStyle name="Normal 6 3 2 2 5" xfId="1341" xr:uid="{4FDD63F6-0C03-4DFA-8CAA-9C39332A0150}"/>
    <cellStyle name="Normal 6 3 2 2 5 2" xfId="1342" xr:uid="{162F1738-DC4A-4A05-8D76-CB7933C23D51}"/>
    <cellStyle name="Normal 6 3 2 2 5 2 2" xfId="3937" xr:uid="{6F52F100-89D9-4D95-B353-487A03C807F6}"/>
    <cellStyle name="Normal 6 3 2 2 5 3" xfId="1343" xr:uid="{673BF5FC-96F0-4248-BF78-6B19F771EEE2}"/>
    <cellStyle name="Normal 6 3 2 2 5 4" xfId="1344" xr:uid="{C825DCD6-6C8B-415D-81C1-6396E51C05AC}"/>
    <cellStyle name="Normal 6 3 2 2 6" xfId="1345" xr:uid="{63010242-AEF2-4974-9B77-F18EEDCCFCB5}"/>
    <cellStyle name="Normal 6 3 2 2 6 2" xfId="3938" xr:uid="{D2F5445D-FD80-4CED-A158-2C28FA44FD10}"/>
    <cellStyle name="Normal 6 3 2 2 7" xfId="1346" xr:uid="{A964E173-5EED-4649-AC6B-5E1CD360E81A}"/>
    <cellStyle name="Normal 6 3 2 2 8" xfId="1347" xr:uid="{F004A8ED-58A1-4311-AFF9-6D92CC3C9954}"/>
    <cellStyle name="Normal 6 3 2 3" xfId="1348" xr:uid="{89863B63-87C5-4B87-B6FE-8307A246BF99}"/>
    <cellStyle name="Normal 6 3 2 3 2" xfId="1349" xr:uid="{47F6E418-AC9F-4E7F-A8B0-0E70B6C03C8E}"/>
    <cellStyle name="Normal 6 3 2 3 2 2" xfId="1350" xr:uid="{B5D60C1C-5E0A-4734-8603-71BCFBC5E486}"/>
    <cellStyle name="Normal 6 3 2 3 2 2 2" xfId="3939" xr:uid="{26BD72F2-F26C-4B7E-8749-2C5E006F5CBA}"/>
    <cellStyle name="Normal 6 3 2 3 2 2 2 2" xfId="3940" xr:uid="{322E193B-FFBB-43DF-A0F8-44A50C407D3C}"/>
    <cellStyle name="Normal 6 3 2 3 2 2 3" xfId="3941" xr:uid="{CE5B9615-A004-4D62-986E-48F4A8B43D35}"/>
    <cellStyle name="Normal 6 3 2 3 2 3" xfId="1351" xr:uid="{0004B72D-0B71-45FD-952E-8A7E4BBD0E3F}"/>
    <cellStyle name="Normal 6 3 2 3 2 3 2" xfId="3942" xr:uid="{82BEF4A6-5FFD-46D1-935B-DD57775EAA9B}"/>
    <cellStyle name="Normal 6 3 2 3 2 4" xfId="1352" xr:uid="{416D11B8-5872-4464-AEF6-CD56B5154047}"/>
    <cellStyle name="Normal 6 3 2 3 3" xfId="1353" xr:uid="{B47FC412-5EC1-4BA6-AF52-A343EB11F15B}"/>
    <cellStyle name="Normal 6 3 2 3 3 2" xfId="1354" xr:uid="{64F6794D-9FEC-4131-AB67-6C387ECCB730}"/>
    <cellStyle name="Normal 6 3 2 3 3 2 2" xfId="3943" xr:uid="{67B8F3F1-B5A6-4B23-9F6F-1CEF46E9209F}"/>
    <cellStyle name="Normal 6 3 2 3 3 3" xfId="1355" xr:uid="{30CD0CA2-2689-4323-84CC-F221700524AD}"/>
    <cellStyle name="Normal 6 3 2 3 3 4" xfId="1356" xr:uid="{623FCDF4-8A42-46A6-A7C3-8602CAFE16C1}"/>
    <cellStyle name="Normal 6 3 2 3 4" xfId="1357" xr:uid="{DB420F77-1D54-458E-AB18-FABF2406FE4F}"/>
    <cellStyle name="Normal 6 3 2 3 4 2" xfId="3944" xr:uid="{1924C5BC-72AB-4380-8666-D8E907D1DD87}"/>
    <cellStyle name="Normal 6 3 2 3 5" xfId="1358" xr:uid="{5DB8FAEE-2226-4A50-AD9D-96323D6C8768}"/>
    <cellStyle name="Normal 6 3 2 3 6" xfId="1359" xr:uid="{64BFA96E-B3CC-4C60-9F4F-532C3B1B0A37}"/>
    <cellStyle name="Normal 6 3 2 4" xfId="1360" xr:uid="{71D6BC98-04D2-4537-8ACB-533AE1E5970D}"/>
    <cellStyle name="Normal 6 3 2 4 2" xfId="1361" xr:uid="{E7378ED2-0D94-4BCC-A721-1BBF070C2FA4}"/>
    <cellStyle name="Normal 6 3 2 4 2 2" xfId="1362" xr:uid="{AB2ADB46-CCEE-4CC5-8BE5-8DF4F3821499}"/>
    <cellStyle name="Normal 6 3 2 4 2 2 2" xfId="3945" xr:uid="{B9B0EF19-E6AB-42D2-A456-616DBB6853F3}"/>
    <cellStyle name="Normal 6 3 2 4 2 2 2 2" xfId="3946" xr:uid="{74FD5A5A-917D-4ED4-8D11-A8EF37FB6FAD}"/>
    <cellStyle name="Normal 6 3 2 4 2 2 3" xfId="3947" xr:uid="{7597D230-B22B-4118-BA9C-BEDC79EE670F}"/>
    <cellStyle name="Normal 6 3 2 4 2 3" xfId="1363" xr:uid="{E7D2CED4-240A-44B8-9F10-EE24F9C9B5FE}"/>
    <cellStyle name="Normal 6 3 2 4 2 3 2" xfId="3948" xr:uid="{73C3CC53-0641-4E0D-8B12-7C6F3B8C7B52}"/>
    <cellStyle name="Normal 6 3 2 4 2 4" xfId="1364" xr:uid="{537E8A14-D79E-4B38-85E9-89CC47A16931}"/>
    <cellStyle name="Normal 6 3 2 4 3" xfId="1365" xr:uid="{68547BEF-F609-4CE7-A858-FB8B098FDDB7}"/>
    <cellStyle name="Normal 6 3 2 4 3 2" xfId="3949" xr:uid="{212C33FF-B12C-470A-8F79-2F73289D7D6A}"/>
    <cellStyle name="Normal 6 3 2 4 3 2 2" xfId="3950" xr:uid="{F599471D-D358-4EB9-8837-3C2A556BB599}"/>
    <cellStyle name="Normal 6 3 2 4 3 3" xfId="3951" xr:uid="{082C22A8-67CF-44E9-ABED-08E35A2CBC61}"/>
    <cellStyle name="Normal 6 3 2 4 4" xfId="1366" xr:uid="{CD1ADF4C-90C4-423F-8BBD-D17DC9BB0629}"/>
    <cellStyle name="Normal 6 3 2 4 4 2" xfId="3952" xr:uid="{51F97697-3964-46CD-8C0A-C24A4976E2C5}"/>
    <cellStyle name="Normal 6 3 2 4 5" xfId="1367" xr:uid="{C060B080-1923-4FCA-864F-F05C4EF7A5E9}"/>
    <cellStyle name="Normal 6 3 2 5" xfId="1368" xr:uid="{7B587AE0-114D-463B-9AD8-1B75D844D912}"/>
    <cellStyle name="Normal 6 3 2 5 2" xfId="1369" xr:uid="{9D5E5B1B-CEB5-44A9-8A6E-2D24365F64BB}"/>
    <cellStyle name="Normal 6 3 2 5 2 2" xfId="3953" xr:uid="{F045C8FF-3F20-4363-BB24-703DB85ACABB}"/>
    <cellStyle name="Normal 6 3 2 5 2 2 2" xfId="3954" xr:uid="{08B201F1-6371-4330-9448-3FF7DA402F63}"/>
    <cellStyle name="Normal 6 3 2 5 2 3" xfId="3955" xr:uid="{6B40E6B8-C310-4070-9509-AA2D98DCB976}"/>
    <cellStyle name="Normal 6 3 2 5 3" xfId="1370" xr:uid="{32FC5C4C-6134-46AB-ACA2-EF977C6AEAAB}"/>
    <cellStyle name="Normal 6 3 2 5 3 2" xfId="3956" xr:uid="{7B6A03DA-99E1-4C36-B62F-336952450493}"/>
    <cellStyle name="Normal 6 3 2 5 4" xfId="1371" xr:uid="{1E9419B9-143B-44F1-8D7D-18A2011116E4}"/>
    <cellStyle name="Normal 6 3 2 6" xfId="1372" xr:uid="{5BCA9607-4DFC-4CB2-9264-C3FC3869FD59}"/>
    <cellStyle name="Normal 6 3 2 6 2" xfId="1373" xr:uid="{4D580D07-95BA-4FE2-A35E-9540AFF61A11}"/>
    <cellStyle name="Normal 6 3 2 6 2 2" xfId="3957" xr:uid="{F120D634-B945-4BF5-9759-352E99A44954}"/>
    <cellStyle name="Normal 6 3 2 6 3" xfId="1374" xr:uid="{095DEB05-E8F4-408C-B7B7-91AD0F7A97E1}"/>
    <cellStyle name="Normal 6 3 2 6 4" xfId="1375" xr:uid="{D2AA6A2A-F22B-4F08-8F01-F80659F77305}"/>
    <cellStyle name="Normal 6 3 2 7" xfId="1376" xr:uid="{9C72954A-0528-4798-A9C5-1EF91CEA6925}"/>
    <cellStyle name="Normal 6 3 2 7 2" xfId="3958" xr:uid="{6C08F8EE-CB26-44CF-9079-A6E580A7DF2E}"/>
    <cellStyle name="Normal 6 3 2 8" xfId="1377" xr:uid="{48AD634B-AA38-41CE-9A10-E687AF7E649D}"/>
    <cellStyle name="Normal 6 3 2 9" xfId="1378" xr:uid="{C4234A0B-0BB7-44AE-BE78-ED270D0B624C}"/>
    <cellStyle name="Normal 6 3 3" xfId="1379" xr:uid="{CC3723AB-5987-4D46-82DD-A04090F96BD4}"/>
    <cellStyle name="Normal 6 3 3 2" xfId="1380" xr:uid="{0CFE13F7-3A20-4C77-9D75-371AB98ABF4E}"/>
    <cellStyle name="Normal 6 3 3 2 2" xfId="1381" xr:uid="{B299107F-DFFB-44A0-8D89-40794C80F5AE}"/>
    <cellStyle name="Normal 6 3 3 2 2 2" xfId="1382" xr:uid="{B7E8EA44-AD0A-4E1C-B379-12D3A176975C}"/>
    <cellStyle name="Normal 6 3 3 2 2 2 2" xfId="3959" xr:uid="{1C1002B7-87A7-42A7-8BF7-7B075C5897E9}"/>
    <cellStyle name="Normal 6 3 3 2 2 2 2 2" xfId="3960" xr:uid="{C7DBEC19-1BF3-4B21-B077-CC79F00400AB}"/>
    <cellStyle name="Normal 6 3 3 2 2 2 3" xfId="3961" xr:uid="{038A37AF-F13F-4C98-B3F8-BC9C8069D381}"/>
    <cellStyle name="Normal 6 3 3 2 2 3" xfId="1383" xr:uid="{C79F438C-8494-4005-93F6-6C53D8E3CEB0}"/>
    <cellStyle name="Normal 6 3 3 2 2 3 2" xfId="3962" xr:uid="{897F4823-E56F-4CF1-A994-687517CBF2FB}"/>
    <cellStyle name="Normal 6 3 3 2 2 4" xfId="1384" xr:uid="{610E66E7-9D9E-4A95-8A58-7A357DD4589C}"/>
    <cellStyle name="Normal 6 3 3 2 3" xfId="1385" xr:uid="{BFF92F9E-F4AB-4B13-9DDC-58A611CD54FE}"/>
    <cellStyle name="Normal 6 3 3 2 3 2" xfId="1386" xr:uid="{D68CA221-7811-4B06-B30D-524AE01B86E2}"/>
    <cellStyle name="Normal 6 3 3 2 3 2 2" xfId="3963" xr:uid="{EB0BB96E-3AAA-4277-875E-A48D368D2065}"/>
    <cellStyle name="Normal 6 3 3 2 3 3" xfId="1387" xr:uid="{CDEE1AC8-81EB-4209-ADAF-5BA2A7C522E9}"/>
    <cellStyle name="Normal 6 3 3 2 3 4" xfId="1388" xr:uid="{30F04C61-48FB-45B4-A64F-D2BF997C333C}"/>
    <cellStyle name="Normal 6 3 3 2 4" xfId="1389" xr:uid="{373386AD-3F1D-48A0-A96C-F11B9C575E8B}"/>
    <cellStyle name="Normal 6 3 3 2 4 2" xfId="3964" xr:uid="{752230C2-99ED-496F-B5AF-CBD8DE187078}"/>
    <cellStyle name="Normal 6 3 3 2 5" xfId="1390" xr:uid="{6AEC5E29-D938-4229-A444-05F2D1D7FCFA}"/>
    <cellStyle name="Normal 6 3 3 2 6" xfId="1391" xr:uid="{E6EBC86C-E81F-4B50-B865-4D8BB708173D}"/>
    <cellStyle name="Normal 6 3 3 3" xfId="1392" xr:uid="{669015F7-9865-4EA1-BC63-29468E715981}"/>
    <cellStyle name="Normal 6 3 3 3 2" xfId="1393" xr:uid="{E8800113-91D5-4888-9C72-66430C221774}"/>
    <cellStyle name="Normal 6 3 3 3 2 2" xfId="1394" xr:uid="{D09FE6FA-4F34-438C-98E0-271A36398D65}"/>
    <cellStyle name="Normal 6 3 3 3 2 2 2" xfId="3965" xr:uid="{2BA7FD72-617A-4949-8185-93E700982909}"/>
    <cellStyle name="Normal 6 3 3 3 2 2 2 2" xfId="3966" xr:uid="{73AD9950-CEB6-4CA7-9821-6EE4A9273697}"/>
    <cellStyle name="Normal 6 3 3 3 2 2 3" xfId="3967" xr:uid="{625EED54-ECF3-48B5-A987-F7FB772D92DB}"/>
    <cellStyle name="Normal 6 3 3 3 2 3" xfId="1395" xr:uid="{9045A48B-49C9-4A76-B650-68A73CA14C92}"/>
    <cellStyle name="Normal 6 3 3 3 2 3 2" xfId="3968" xr:uid="{131C3F83-D4FF-454E-AB4C-D4F1236A4B97}"/>
    <cellStyle name="Normal 6 3 3 3 2 4" xfId="1396" xr:uid="{2D41CE41-8C87-4A17-B279-1F871C089708}"/>
    <cellStyle name="Normal 6 3 3 3 3" xfId="1397" xr:uid="{932BCCD0-5ED6-408F-B2FB-AFB352425456}"/>
    <cellStyle name="Normal 6 3 3 3 3 2" xfId="3969" xr:uid="{5BC1A664-0D99-48AC-BD89-65D6A199C1BF}"/>
    <cellStyle name="Normal 6 3 3 3 3 2 2" xfId="3970" xr:uid="{4B004CB5-8D26-4176-8A45-93D0229CB879}"/>
    <cellStyle name="Normal 6 3 3 3 3 3" xfId="3971" xr:uid="{536F2AF6-6268-45F6-B473-309AA1260F35}"/>
    <cellStyle name="Normal 6 3 3 3 4" xfId="1398" xr:uid="{D788A2CF-7152-446C-8D7A-FC6F61E5FB35}"/>
    <cellStyle name="Normal 6 3 3 3 4 2" xfId="3972" xr:uid="{904F102D-4873-4468-A2FF-F13EA47E7656}"/>
    <cellStyle name="Normal 6 3 3 3 5" xfId="1399" xr:uid="{33756045-F447-429C-A39D-A7098A40C8E7}"/>
    <cellStyle name="Normal 6 3 3 4" xfId="1400" xr:uid="{E8190A8F-BA52-4D81-A443-F4198084D33C}"/>
    <cellStyle name="Normal 6 3 3 4 2" xfId="1401" xr:uid="{3BA741EA-4F33-41CE-959D-10C2984D06A3}"/>
    <cellStyle name="Normal 6 3 3 4 2 2" xfId="3973" xr:uid="{FC0D011D-292C-43EA-A212-C4C0E6EAE6F5}"/>
    <cellStyle name="Normal 6 3 3 4 2 2 2" xfId="3974" xr:uid="{7523087E-CC6D-433A-B3E4-34F6789209A7}"/>
    <cellStyle name="Normal 6 3 3 4 2 3" xfId="3975" xr:uid="{058D94B4-BD1C-4229-A605-A7E9C1F6DB92}"/>
    <cellStyle name="Normal 6 3 3 4 3" xfId="1402" xr:uid="{1EC2DE67-1566-4C05-9DAB-51484CDA6D6E}"/>
    <cellStyle name="Normal 6 3 3 4 3 2" xfId="3976" xr:uid="{340B6BE4-765B-4A8F-BD48-C999C097DB3C}"/>
    <cellStyle name="Normal 6 3 3 4 4" xfId="1403" xr:uid="{030FDA49-C502-47FC-B43B-0BCB52735CF0}"/>
    <cellStyle name="Normal 6 3 3 5" xfId="1404" xr:uid="{D17ACB2F-BAB2-4369-899D-773A817D4354}"/>
    <cellStyle name="Normal 6 3 3 5 2" xfId="1405" xr:uid="{E395DDAE-080B-45F4-8E9E-D2167662266C}"/>
    <cellStyle name="Normal 6 3 3 5 2 2" xfId="3977" xr:uid="{C1ABAD03-5539-4981-9058-3ED61748FE20}"/>
    <cellStyle name="Normal 6 3 3 5 3" xfId="1406" xr:uid="{DA440C19-5151-45A7-BA9E-7F3034526B45}"/>
    <cellStyle name="Normal 6 3 3 5 4" xfId="1407" xr:uid="{ED04A614-5346-4EEC-BD5E-BC3D67554055}"/>
    <cellStyle name="Normal 6 3 3 6" xfId="1408" xr:uid="{274BBC4D-7988-49C8-BC89-582B12755391}"/>
    <cellStyle name="Normal 6 3 3 6 2" xfId="3978" xr:uid="{1A4FD351-13F5-4114-B98C-7B9153F1F1A4}"/>
    <cellStyle name="Normal 6 3 3 7" xfId="1409" xr:uid="{3149A306-4900-4D36-A297-DA87DB1DD86A}"/>
    <cellStyle name="Normal 6 3 3 8" xfId="1410" xr:uid="{819E8CEF-83C2-4B2A-A4CB-BF247EA7B512}"/>
    <cellStyle name="Normal 6 3 4" xfId="1411" xr:uid="{81CC514B-DE2A-4763-93D0-7A696AF3D168}"/>
    <cellStyle name="Normal 6 3 4 2" xfId="1412" xr:uid="{8CC8FCD0-6313-40F2-B230-6810D573336D}"/>
    <cellStyle name="Normal 6 3 4 2 2" xfId="1413" xr:uid="{443BE973-CCCE-452B-8739-12149B2C4F6B}"/>
    <cellStyle name="Normal 6 3 4 2 2 2" xfId="1414" xr:uid="{EA4A84BB-7C7E-4CA4-AF27-73FD72BADECD}"/>
    <cellStyle name="Normal 6 3 4 2 2 2 2" xfId="3979" xr:uid="{74555E4D-9587-4985-8B2C-F4D5C1154295}"/>
    <cellStyle name="Normal 6 3 4 2 2 3" xfId="1415" xr:uid="{B1FC74CD-9394-4C2B-95C3-5E94F81B7507}"/>
    <cellStyle name="Normal 6 3 4 2 2 4" xfId="1416" xr:uid="{D8E3EA23-9EC6-4624-BC1A-687A3AA522C0}"/>
    <cellStyle name="Normal 6 3 4 2 3" xfId="1417" xr:uid="{BDD62330-5821-47CE-8236-9B69C68EF7DF}"/>
    <cellStyle name="Normal 6 3 4 2 3 2" xfId="3980" xr:uid="{B38E3A8F-BC20-4D4B-A00D-CAF398056990}"/>
    <cellStyle name="Normal 6 3 4 2 4" xfId="1418" xr:uid="{E46BFFC3-2B82-4B5C-B123-B553F7B9C935}"/>
    <cellStyle name="Normal 6 3 4 2 5" xfId="1419" xr:uid="{61598A24-0EEA-4ED8-9B23-132989841349}"/>
    <cellStyle name="Normal 6 3 4 3" xfId="1420" xr:uid="{BB432A75-5E1A-43B3-8861-8E3AFACCB1E3}"/>
    <cellStyle name="Normal 6 3 4 3 2" xfId="1421" xr:uid="{48EABB44-3E83-49B4-88F5-C6A9248D437A}"/>
    <cellStyle name="Normal 6 3 4 3 2 2" xfId="3981" xr:uid="{F2E75A75-F4C2-4213-A9BB-F20F0215A796}"/>
    <cellStyle name="Normal 6 3 4 3 3" xfId="1422" xr:uid="{E697A166-1F2A-4A78-9DA5-5D330B9D1C34}"/>
    <cellStyle name="Normal 6 3 4 3 4" xfId="1423" xr:uid="{94E0B8B3-E7CA-4851-86CD-4D0A516F9C79}"/>
    <cellStyle name="Normal 6 3 4 4" xfId="1424" xr:uid="{68772F6F-46D8-4101-A954-63C5E7CEB08C}"/>
    <cellStyle name="Normal 6 3 4 4 2" xfId="1425" xr:uid="{EB3C01CA-EC08-4695-8B7E-BADDFCEF29A1}"/>
    <cellStyle name="Normal 6 3 4 4 3" xfId="1426" xr:uid="{84262372-75F6-4AF5-9B24-FDF5A9C07041}"/>
    <cellStyle name="Normal 6 3 4 4 4" xfId="1427" xr:uid="{83E58D23-83CF-4A18-9DF5-5A0CF73166AF}"/>
    <cellStyle name="Normal 6 3 4 5" xfId="1428" xr:uid="{100E8C92-B273-4468-9728-8FF717E51DAD}"/>
    <cellStyle name="Normal 6 3 4 6" xfId="1429" xr:uid="{1310CB82-EBC8-4AAC-9A90-4E14650B1C19}"/>
    <cellStyle name="Normal 6 3 4 7" xfId="1430" xr:uid="{A4353418-3192-4E33-B4E8-36E682C27782}"/>
    <cellStyle name="Normal 6 3 5" xfId="1431" xr:uid="{C7280A55-3211-4D55-A0FB-8DD48FA76383}"/>
    <cellStyle name="Normal 6 3 5 2" xfId="1432" xr:uid="{BBDE01E7-D410-4853-9D05-FDE3AC434BA0}"/>
    <cellStyle name="Normal 6 3 5 2 2" xfId="1433" xr:uid="{9EEB401C-5CF5-4D9D-89EB-E94690A70DDE}"/>
    <cellStyle name="Normal 6 3 5 2 2 2" xfId="3982" xr:uid="{62C86FA9-A0A2-42CF-90C3-553E6CA39DE1}"/>
    <cellStyle name="Normal 6 3 5 2 2 2 2" xfId="3983" xr:uid="{53802903-23F1-4132-8D13-DB69221C392B}"/>
    <cellStyle name="Normal 6 3 5 2 2 3" xfId="3984" xr:uid="{53BA543E-E015-46D2-B241-132CCA8F82E5}"/>
    <cellStyle name="Normal 6 3 5 2 3" xfId="1434" xr:uid="{D7B79BCF-87A7-49F6-BA12-8C3882F7B7F5}"/>
    <cellStyle name="Normal 6 3 5 2 3 2" xfId="3985" xr:uid="{1424624B-91A9-42F4-8012-39EDBCD29373}"/>
    <cellStyle name="Normal 6 3 5 2 4" xfId="1435" xr:uid="{02DC190E-2486-4A68-A38A-D4122084F001}"/>
    <cellStyle name="Normal 6 3 5 3" xfId="1436" xr:uid="{B36BEE09-70A9-4583-A801-22DF2F9553B7}"/>
    <cellStyle name="Normal 6 3 5 3 2" xfId="1437" xr:uid="{03D95B68-58FA-46AB-9412-864D83B1D241}"/>
    <cellStyle name="Normal 6 3 5 3 2 2" xfId="3986" xr:uid="{F7E1EE81-8F30-46EF-978E-27F56BC94128}"/>
    <cellStyle name="Normal 6 3 5 3 3" xfId="1438" xr:uid="{D1C515AA-953F-47B1-B0E9-4CEB63DAA799}"/>
    <cellStyle name="Normal 6 3 5 3 4" xfId="1439" xr:uid="{2BCEC015-4371-4028-8E1D-21F0864219AF}"/>
    <cellStyle name="Normal 6 3 5 4" xfId="1440" xr:uid="{68EE9028-9D50-4A10-80DF-8D72BA919EBE}"/>
    <cellStyle name="Normal 6 3 5 4 2" xfId="3987" xr:uid="{F1915926-2CA9-411F-B5EA-BD9EAE466AF2}"/>
    <cellStyle name="Normal 6 3 5 5" xfId="1441" xr:uid="{72244E1A-6AFD-4047-A6B5-C5A87AFC20EF}"/>
    <cellStyle name="Normal 6 3 5 6" xfId="1442" xr:uid="{AFF645A5-75D7-44A5-9DDC-0E99C8765CB7}"/>
    <cellStyle name="Normal 6 3 6" xfId="1443" xr:uid="{1C37E999-DED3-4AF0-9D25-29152CB1199F}"/>
    <cellStyle name="Normal 6 3 6 2" xfId="1444" xr:uid="{69022D63-D5BD-4E8B-8EC4-DC86F92A0F28}"/>
    <cellStyle name="Normal 6 3 6 2 2" xfId="1445" xr:uid="{70563D72-4185-41CE-812D-050B298BA1E2}"/>
    <cellStyle name="Normal 6 3 6 2 2 2" xfId="3988" xr:uid="{B2D47D05-B7B0-4B9B-AFD3-C8B25B1D674B}"/>
    <cellStyle name="Normal 6 3 6 2 3" xfId="1446" xr:uid="{F31AFF2A-21CB-4956-8440-E1DA50643077}"/>
    <cellStyle name="Normal 6 3 6 2 4" xfId="1447" xr:uid="{ED6A54AF-50C5-481C-9381-2F746EB10661}"/>
    <cellStyle name="Normal 6 3 6 3" xfId="1448" xr:uid="{0F8633BD-247E-4F4E-B3BC-048193A6A529}"/>
    <cellStyle name="Normal 6 3 6 3 2" xfId="3989" xr:uid="{7BB6B0E9-F976-44F9-BF41-50A13CD61EFC}"/>
    <cellStyle name="Normal 6 3 6 4" xfId="1449" xr:uid="{96DD4751-D5B9-4259-9D09-E9BE5984A902}"/>
    <cellStyle name="Normal 6 3 6 5" xfId="1450" xr:uid="{85D4886B-A9BA-41F2-A426-919AF98055BD}"/>
    <cellStyle name="Normal 6 3 7" xfId="1451" xr:uid="{05895373-DA74-4BCF-9F68-B65BA0319063}"/>
    <cellStyle name="Normal 6 3 7 2" xfId="1452" xr:uid="{37E13D25-54AE-4D69-8D45-AFC300009228}"/>
    <cellStyle name="Normal 6 3 7 2 2" xfId="3990" xr:uid="{DCBDEEB0-2DD5-4D0B-B2E7-42FAF4BE4667}"/>
    <cellStyle name="Normal 6 3 7 3" xfId="1453" xr:uid="{5B035330-050D-4FCB-AFAA-9AAAD1B209CC}"/>
    <cellStyle name="Normal 6 3 7 4" xfId="1454" xr:uid="{2F2148D0-1780-4460-9500-9137ED2AA2F2}"/>
    <cellStyle name="Normal 6 3 8" xfId="1455" xr:uid="{FA7556E2-8F0B-40B5-9587-0E03E9E9CD9D}"/>
    <cellStyle name="Normal 6 3 8 2" xfId="1456" xr:uid="{DE3C3C5B-AE04-4B44-A77C-7D9112CFE6E3}"/>
    <cellStyle name="Normal 6 3 8 3" xfId="1457" xr:uid="{A3079E4A-EB7C-4E6D-A398-1CE6A3478230}"/>
    <cellStyle name="Normal 6 3 8 4" xfId="1458" xr:uid="{621E4443-F627-4788-897B-0F3A1B47E534}"/>
    <cellStyle name="Normal 6 3 9" xfId="1459" xr:uid="{5543168B-2D6A-45CC-B2D7-CFFFA557F0C8}"/>
    <cellStyle name="Normal 6 3 9 2" xfId="4709" xr:uid="{1E9C65B4-8477-4A92-B1B3-B1F4CF320287}"/>
    <cellStyle name="Normal 6 4" xfId="1460" xr:uid="{DE612B01-C8FD-45B4-B6D6-A07EEDF340C3}"/>
    <cellStyle name="Normal 6 4 10" xfId="1461" xr:uid="{141C856A-ABC6-4259-B958-780250AFDF16}"/>
    <cellStyle name="Normal 6 4 11" xfId="1462" xr:uid="{6AD9AA49-189F-42C4-B142-E7F68F9C77C1}"/>
    <cellStyle name="Normal 6 4 2" xfId="1463" xr:uid="{38718DF3-BBC9-4892-99A1-017FF249D38D}"/>
    <cellStyle name="Normal 6 4 2 2" xfId="1464" xr:uid="{C57B7E13-AC19-4516-8F6A-13B8063734E7}"/>
    <cellStyle name="Normal 6 4 2 2 2" xfId="1465" xr:uid="{CB2DFBF6-51D2-48CC-B00B-F185C3C48937}"/>
    <cellStyle name="Normal 6 4 2 2 2 2" xfId="1466" xr:uid="{96929CB8-652C-4B63-9800-63CBBD00D183}"/>
    <cellStyle name="Normal 6 4 2 2 2 2 2" xfId="1467" xr:uid="{690E2789-0AE6-4A51-BE9B-463FF50A8023}"/>
    <cellStyle name="Normal 6 4 2 2 2 2 2 2" xfId="3991" xr:uid="{D4345A45-430A-49C0-8E30-C40B6B92DC41}"/>
    <cellStyle name="Normal 6 4 2 2 2 2 3" xfId="1468" xr:uid="{C0D04C08-BEB7-4BED-98B4-38E88E551CF7}"/>
    <cellStyle name="Normal 6 4 2 2 2 2 4" xfId="1469" xr:uid="{773CCFDA-2832-4F50-A2D8-3F999413B4EE}"/>
    <cellStyle name="Normal 6 4 2 2 2 3" xfId="1470" xr:uid="{64987A14-0AF1-4B7B-A51D-241CD5930F04}"/>
    <cellStyle name="Normal 6 4 2 2 2 3 2" xfId="1471" xr:uid="{C0D0BD8C-62A7-4281-8766-43F0B3C9306F}"/>
    <cellStyle name="Normal 6 4 2 2 2 3 3" xfId="1472" xr:uid="{5C964C44-8721-4023-AA09-19F1C5035277}"/>
    <cellStyle name="Normal 6 4 2 2 2 3 4" xfId="1473" xr:uid="{26C0E8A4-B16B-4669-9221-6539759BB767}"/>
    <cellStyle name="Normal 6 4 2 2 2 4" xfId="1474" xr:uid="{C30F5934-D4DF-4DE7-8E78-FFAE60C27773}"/>
    <cellStyle name="Normal 6 4 2 2 2 5" xfId="1475" xr:uid="{18CA64A5-BAF2-4713-A5C1-DAD96ADC6DF4}"/>
    <cellStyle name="Normal 6 4 2 2 2 6" xfId="1476" xr:uid="{0C58DF3B-9F8E-41B9-9ADB-B0F8D5B17465}"/>
    <cellStyle name="Normal 6 4 2 2 3" xfId="1477" xr:uid="{37ACC934-26F7-4041-8B1F-431CC4ABD6EF}"/>
    <cellStyle name="Normal 6 4 2 2 3 2" xfId="1478" xr:uid="{DCC5352C-5365-42B4-A55D-C22FE1157976}"/>
    <cellStyle name="Normal 6 4 2 2 3 2 2" xfId="1479" xr:uid="{C3C0644D-2B8A-4872-B54F-E5896A3E3E16}"/>
    <cellStyle name="Normal 6 4 2 2 3 2 3" xfId="1480" xr:uid="{34326BBE-362A-4541-A1D8-E55C8C4F0CB2}"/>
    <cellStyle name="Normal 6 4 2 2 3 2 4" xfId="1481" xr:uid="{2CD20D17-E6DC-492B-B5F1-87A55E874D1E}"/>
    <cellStyle name="Normal 6 4 2 2 3 3" xfId="1482" xr:uid="{E45813C7-F314-4BA8-8E86-C89201CEB928}"/>
    <cellStyle name="Normal 6 4 2 2 3 4" xfId="1483" xr:uid="{DCE02408-0DEA-44CD-B6CD-BE25B81B8599}"/>
    <cellStyle name="Normal 6 4 2 2 3 5" xfId="1484" xr:uid="{F57FAABA-F83F-45E2-8F19-91E07E209F31}"/>
    <cellStyle name="Normal 6 4 2 2 4" xfId="1485" xr:uid="{00C5AFF0-CA28-4B85-9D93-C539E95D6554}"/>
    <cellStyle name="Normal 6 4 2 2 4 2" xfId="1486" xr:uid="{44BAFC68-A987-4F44-959B-01DD1F862BF6}"/>
    <cellStyle name="Normal 6 4 2 2 4 3" xfId="1487" xr:uid="{6C0481F7-C240-4630-B775-81D77EB4BBBF}"/>
    <cellStyle name="Normal 6 4 2 2 4 4" xfId="1488" xr:uid="{2CC08D5D-783E-49DA-94B6-04F7020CD79D}"/>
    <cellStyle name="Normal 6 4 2 2 5" xfId="1489" xr:uid="{3D8ABD1A-7885-4FD8-BDD6-81193A7622B2}"/>
    <cellStyle name="Normal 6 4 2 2 5 2" xfId="1490" xr:uid="{42FBF540-7EAA-4546-B800-830489A8E022}"/>
    <cellStyle name="Normal 6 4 2 2 5 3" xfId="1491" xr:uid="{AE07443C-B61B-4181-BA3C-33C040C2471F}"/>
    <cellStyle name="Normal 6 4 2 2 5 4" xfId="1492" xr:uid="{CDBBC3AE-02A5-441C-A555-3E59F89B4DDA}"/>
    <cellStyle name="Normal 6 4 2 2 6" xfId="1493" xr:uid="{AD36E37F-6705-4363-A94A-CD9E980FE72A}"/>
    <cellStyle name="Normal 6 4 2 2 7" xfId="1494" xr:uid="{381692A8-E7F4-4BC0-AB52-BF2D70EDFA52}"/>
    <cellStyle name="Normal 6 4 2 2 8" xfId="1495" xr:uid="{232BAEBE-AEE7-4E54-B890-17E78ECE7404}"/>
    <cellStyle name="Normal 6 4 2 3" xfId="1496" xr:uid="{C9D6E258-28E5-4B6F-906A-D5F4ECDCDC39}"/>
    <cellStyle name="Normal 6 4 2 3 2" xfId="1497" xr:uid="{A6E64243-A393-4EC0-96F5-CAAB3F953FDA}"/>
    <cellStyle name="Normal 6 4 2 3 2 2" xfId="1498" xr:uid="{E0BE2434-1A4B-4479-A96A-95477CD26862}"/>
    <cellStyle name="Normal 6 4 2 3 2 2 2" xfId="3992" xr:uid="{B5090C9A-9E99-4536-B8F1-0A9147989CAD}"/>
    <cellStyle name="Normal 6 4 2 3 2 2 2 2" xfId="3993" xr:uid="{EB162C62-0CD3-474D-8704-4541D9698468}"/>
    <cellStyle name="Normal 6 4 2 3 2 2 3" xfId="3994" xr:uid="{20F125AA-2FBD-432D-B8EC-09E467519F12}"/>
    <cellStyle name="Normal 6 4 2 3 2 3" xfId="1499" xr:uid="{FD665A51-A396-4B5D-892B-E05D3A7E823B}"/>
    <cellStyle name="Normal 6 4 2 3 2 3 2" xfId="3995" xr:uid="{5D606D7E-3F60-4891-ADAD-D3F2FC8A0336}"/>
    <cellStyle name="Normal 6 4 2 3 2 4" xfId="1500" xr:uid="{4C2088C8-59A5-4846-97AE-7BD8C8D568AD}"/>
    <cellStyle name="Normal 6 4 2 3 3" xfId="1501" xr:uid="{64079F4F-214D-4DDA-8657-38DAFC38AE08}"/>
    <cellStyle name="Normal 6 4 2 3 3 2" xfId="1502" xr:uid="{C90224F2-5537-4276-BB88-2AD43D47C05F}"/>
    <cellStyle name="Normal 6 4 2 3 3 2 2" xfId="3996" xr:uid="{AF7E37C0-3E29-4131-B922-6656AFB4108D}"/>
    <cellStyle name="Normal 6 4 2 3 3 3" xfId="1503" xr:uid="{79B22994-9B98-4B3B-95FD-E384541241D8}"/>
    <cellStyle name="Normal 6 4 2 3 3 4" xfId="1504" xr:uid="{7052683D-78B7-419D-891C-B6EC1EEA6CEC}"/>
    <cellStyle name="Normal 6 4 2 3 4" xfId="1505" xr:uid="{1AE843CE-6F77-4CB0-9080-D2D3D9CE66A3}"/>
    <cellStyle name="Normal 6 4 2 3 4 2" xfId="3997" xr:uid="{024FEC91-FFAA-491B-B44B-EE29A68F4DD5}"/>
    <cellStyle name="Normal 6 4 2 3 5" xfId="1506" xr:uid="{955EC131-FD7A-4E95-B4E7-7261AF2C08AF}"/>
    <cellStyle name="Normal 6 4 2 3 6" xfId="1507" xr:uid="{FD42FDCA-1217-4D11-9E3B-0182E4FE91F9}"/>
    <cellStyle name="Normal 6 4 2 4" xfId="1508" xr:uid="{ED54E03E-C540-4B5D-AB28-94CFC7FAF430}"/>
    <cellStyle name="Normal 6 4 2 4 2" xfId="1509" xr:uid="{51F11623-C4E3-41E2-8F47-1BE72EF387CE}"/>
    <cellStyle name="Normal 6 4 2 4 2 2" xfId="1510" xr:uid="{AB6480B7-7BEB-4B4D-9EA3-5CEFEA8843AE}"/>
    <cellStyle name="Normal 6 4 2 4 2 2 2" xfId="3998" xr:uid="{17176464-0D57-4848-9185-26DDFE9077F8}"/>
    <cellStyle name="Normal 6 4 2 4 2 3" xfId="1511" xr:uid="{9A284484-0BE4-4BB6-B9BC-6B97EC3FDCA4}"/>
    <cellStyle name="Normal 6 4 2 4 2 4" xfId="1512" xr:uid="{EB1E18AA-BCC3-4B63-B2B6-29718EA694C9}"/>
    <cellStyle name="Normal 6 4 2 4 3" xfId="1513" xr:uid="{475AC811-3FF6-4A38-A514-93FE93F531BE}"/>
    <cellStyle name="Normal 6 4 2 4 3 2" xfId="3999" xr:uid="{BC5FC181-ABBC-4974-AD50-DA019886F98F}"/>
    <cellStyle name="Normal 6 4 2 4 4" xfId="1514" xr:uid="{660934BB-95C4-4912-8FEF-3F4484E3C675}"/>
    <cellStyle name="Normal 6 4 2 4 5" xfId="1515" xr:uid="{A66694F1-EC58-4F4A-B795-A0A09128B854}"/>
    <cellStyle name="Normal 6 4 2 5" xfId="1516" xr:uid="{86F09154-D455-4D64-8BAB-3436D34FE9A8}"/>
    <cellStyle name="Normal 6 4 2 5 2" xfId="1517" xr:uid="{88596659-07EC-46FD-894C-64A1077F1EE5}"/>
    <cellStyle name="Normal 6 4 2 5 2 2" xfId="4000" xr:uid="{F37C34C6-C1F3-4AC7-BD25-ABF6F633E65E}"/>
    <cellStyle name="Normal 6 4 2 5 3" xfId="1518" xr:uid="{846C1346-B149-40CF-84CB-067678424F94}"/>
    <cellStyle name="Normal 6 4 2 5 4" xfId="1519" xr:uid="{CB104CCF-5592-48BF-8FF8-33D0CE8834FE}"/>
    <cellStyle name="Normal 6 4 2 6" xfId="1520" xr:uid="{0ECA1B8A-DBEF-4774-9997-94BD58DA211D}"/>
    <cellStyle name="Normal 6 4 2 6 2" xfId="1521" xr:uid="{B07527BF-EB76-442F-87CC-74B85C4EC0D7}"/>
    <cellStyle name="Normal 6 4 2 6 3" xfId="1522" xr:uid="{D1ED01A9-7292-450D-B0B7-CBE4F0112F38}"/>
    <cellStyle name="Normal 6 4 2 6 4" xfId="1523" xr:uid="{C7A89BA1-8B07-4159-ABDD-3F4D71917EA2}"/>
    <cellStyle name="Normal 6 4 2 7" xfId="1524" xr:uid="{EC40CA4B-E746-4A5A-B4F3-3E49508D096E}"/>
    <cellStyle name="Normal 6 4 2 8" xfId="1525" xr:uid="{1AA7FD5E-FDF8-4239-9EEB-5D24FF315539}"/>
    <cellStyle name="Normal 6 4 2 9" xfId="1526" xr:uid="{5625DE47-B536-4B5D-A84C-91FDC6868A8B}"/>
    <cellStyle name="Normal 6 4 3" xfId="1527" xr:uid="{0B44C322-ADAE-4ADB-BDD8-1227ECBD1BC3}"/>
    <cellStyle name="Normal 6 4 3 2" xfId="1528" xr:uid="{2A992550-3F10-4550-A54E-64C9A4D1238F}"/>
    <cellStyle name="Normal 6 4 3 2 2" xfId="1529" xr:uid="{3BE251C4-52C2-4260-97AF-75A0212C5479}"/>
    <cellStyle name="Normal 6 4 3 2 2 2" xfId="1530" xr:uid="{EC089BB3-2959-4176-9469-48F5F9CE27DA}"/>
    <cellStyle name="Normal 6 4 3 2 2 2 2" xfId="4001" xr:uid="{F260CCA1-D4A2-463B-8692-8ABD5011D49A}"/>
    <cellStyle name="Normal 6 4 3 2 2 2 2 2" xfId="4647" xr:uid="{2FF51B82-372F-4509-BCF5-60540CBF03EC}"/>
    <cellStyle name="Normal 6 4 3 2 2 2 3" xfId="4648" xr:uid="{959225C7-E235-4381-B1EC-CF537F5DB97F}"/>
    <cellStyle name="Normal 6 4 3 2 2 3" xfId="1531" xr:uid="{4BE8656C-3532-4E74-A2D5-C6B26F3E7307}"/>
    <cellStyle name="Normal 6 4 3 2 2 3 2" xfId="4649" xr:uid="{5D861627-247B-47A9-A1D3-C935BDA0DEE4}"/>
    <cellStyle name="Normal 6 4 3 2 2 4" xfId="1532" xr:uid="{105E83C0-5C90-41CE-8696-8DC4477AB847}"/>
    <cellStyle name="Normal 6 4 3 2 3" xfId="1533" xr:uid="{30BBF6BA-AAF9-491B-904C-F9990E1F6C14}"/>
    <cellStyle name="Normal 6 4 3 2 3 2" xfId="1534" xr:uid="{74D49CB4-11DD-4FB0-A762-63AA42EACAF5}"/>
    <cellStyle name="Normal 6 4 3 2 3 2 2" xfId="4650" xr:uid="{EEEB5B8A-FE33-405F-8785-F323C1D75216}"/>
    <cellStyle name="Normal 6 4 3 2 3 3" xfId="1535" xr:uid="{31FF33C1-47CE-4344-96DF-1D545B04EE1E}"/>
    <cellStyle name="Normal 6 4 3 2 3 4" xfId="1536" xr:uid="{8EC78993-1ADD-4A00-BC7D-1BFF4848589F}"/>
    <cellStyle name="Normal 6 4 3 2 4" xfId="1537" xr:uid="{61730233-FBDE-4B4E-B78B-AFE0503E64C9}"/>
    <cellStyle name="Normal 6 4 3 2 4 2" xfId="4651" xr:uid="{4C2E6FC3-5AFE-451D-9272-E924F8A046DC}"/>
    <cellStyle name="Normal 6 4 3 2 5" xfId="1538" xr:uid="{9F03CFD3-2B54-40E3-8C84-E1E64AE859D9}"/>
    <cellStyle name="Normal 6 4 3 2 6" xfId="1539" xr:uid="{5585D015-A8C1-4056-AD82-D161F420E057}"/>
    <cellStyle name="Normal 6 4 3 3" xfId="1540" xr:uid="{6C8A6518-8F5A-4387-911F-2B484B1286A6}"/>
    <cellStyle name="Normal 6 4 3 3 2" xfId="1541" xr:uid="{5B36C858-61D0-45C3-8E04-D966B00725C6}"/>
    <cellStyle name="Normal 6 4 3 3 2 2" xfId="1542" xr:uid="{BCB6F47B-9A3F-4C2A-A479-F5A942B4A244}"/>
    <cellStyle name="Normal 6 4 3 3 2 2 2" xfId="4652" xr:uid="{EEB5F5EA-28A0-4377-8D80-7C615FD24A73}"/>
    <cellStyle name="Normal 6 4 3 3 2 3" xfId="1543" xr:uid="{21B08F81-7588-41ED-BEB6-EA7448DD6E8B}"/>
    <cellStyle name="Normal 6 4 3 3 2 4" xfId="1544" xr:uid="{ABB8D96F-4DCA-4608-BB38-DFE3DDD2FB90}"/>
    <cellStyle name="Normal 6 4 3 3 3" xfId="1545" xr:uid="{70CFEA87-508F-4507-9C32-B525B71A536F}"/>
    <cellStyle name="Normal 6 4 3 3 3 2" xfId="4653" xr:uid="{70771C9E-FE6D-4CD9-B271-BEB8BDB3BBDC}"/>
    <cellStyle name="Normal 6 4 3 3 4" xfId="1546" xr:uid="{F4F83F5D-08FC-4268-AF7A-769B3E6D5DDC}"/>
    <cellStyle name="Normal 6 4 3 3 5" xfId="1547" xr:uid="{18744664-0CFE-4F16-830B-249E3AA0B8DF}"/>
    <cellStyle name="Normal 6 4 3 4" xfId="1548" xr:uid="{BB6782E6-2093-4A10-AFB6-CE4EB7F320F4}"/>
    <cellStyle name="Normal 6 4 3 4 2" xfId="1549" xr:uid="{564CED2F-539C-486A-850D-C7AB2764AE44}"/>
    <cellStyle name="Normal 6 4 3 4 2 2" xfId="4654" xr:uid="{D79BA58E-755F-4991-A276-3FA450140869}"/>
    <cellStyle name="Normal 6 4 3 4 3" xfId="1550" xr:uid="{F888AE64-113F-4E8B-A83A-4378D21E3930}"/>
    <cellStyle name="Normal 6 4 3 4 4" xfId="1551" xr:uid="{3D7405FA-3DB9-4E67-8D61-9AF3A97C77B6}"/>
    <cellStyle name="Normal 6 4 3 5" xfId="1552" xr:uid="{B2656EC9-8222-4895-90E9-63E692504A5F}"/>
    <cellStyle name="Normal 6 4 3 5 2" xfId="1553" xr:uid="{FE59238D-1139-4FAA-B5ED-F866CFDD7F4B}"/>
    <cellStyle name="Normal 6 4 3 5 3" xfId="1554" xr:uid="{48543E0E-4B27-41A6-9E08-73729A478EAF}"/>
    <cellStyle name="Normal 6 4 3 5 4" xfId="1555" xr:uid="{CD110ADE-119B-49DB-BBF6-E2C5389924DA}"/>
    <cellStyle name="Normal 6 4 3 6" xfId="1556" xr:uid="{F508CCA8-91D8-431A-B175-00FCF53AAAF0}"/>
    <cellStyle name="Normal 6 4 3 7" xfId="1557" xr:uid="{B981AB80-2D7D-48C7-B582-A4E804884354}"/>
    <cellStyle name="Normal 6 4 3 8" xfId="1558" xr:uid="{859710D7-A76F-48D7-B787-1FF2D0DF5AF6}"/>
    <cellStyle name="Normal 6 4 4" xfId="1559" xr:uid="{0E3633B7-ADDC-49D6-AC75-3BAF808CBC15}"/>
    <cellStyle name="Normal 6 4 4 2" xfId="1560" xr:uid="{9E56ADD2-E81E-4940-A237-F193124C07FA}"/>
    <cellStyle name="Normal 6 4 4 2 2" xfId="1561" xr:uid="{5165FC8C-661E-4EE8-9FA2-30A2F3A7738E}"/>
    <cellStyle name="Normal 6 4 4 2 2 2" xfId="1562" xr:uid="{4291E5D0-5715-4C34-9D79-408DFC700F33}"/>
    <cellStyle name="Normal 6 4 4 2 2 2 2" xfId="4002" xr:uid="{3C54D090-7064-4F55-B81F-F4309BFBC090}"/>
    <cellStyle name="Normal 6 4 4 2 2 3" xfId="1563" xr:uid="{379F2F71-1370-495E-B3BE-E3EA7CCBAE51}"/>
    <cellStyle name="Normal 6 4 4 2 2 4" xfId="1564" xr:uid="{63B3AD76-A0C9-49A6-A81A-EDB53484DCD4}"/>
    <cellStyle name="Normal 6 4 4 2 3" xfId="1565" xr:uid="{BAB60C07-A0E8-46CB-9F33-44D2158582ED}"/>
    <cellStyle name="Normal 6 4 4 2 3 2" xfId="4003" xr:uid="{24FBE83E-7AE0-4F6E-82BD-9A38DD5F7A81}"/>
    <cellStyle name="Normal 6 4 4 2 4" xfId="1566" xr:uid="{8027B3FA-A788-4C1F-B581-933276517838}"/>
    <cellStyle name="Normal 6 4 4 2 5" xfId="1567" xr:uid="{6562C1C0-DA55-4CF7-A83D-FAED6C0403EC}"/>
    <cellStyle name="Normal 6 4 4 3" xfId="1568" xr:uid="{B7C7FB61-650A-4FED-95F1-2AF154A777F3}"/>
    <cellStyle name="Normal 6 4 4 3 2" xfId="1569" xr:uid="{5A4E3FE8-410F-4206-9AA1-8F9A997E1BFB}"/>
    <cellStyle name="Normal 6 4 4 3 2 2" xfId="4004" xr:uid="{CE6C9078-7074-495A-8997-6497FD63EB22}"/>
    <cellStyle name="Normal 6 4 4 3 3" xfId="1570" xr:uid="{C52498E6-65C1-4EEB-8F09-32277C30310C}"/>
    <cellStyle name="Normal 6 4 4 3 4" xfId="1571" xr:uid="{E1448B16-A6D7-4695-8933-5C7CEE87A0B7}"/>
    <cellStyle name="Normal 6 4 4 4" xfId="1572" xr:uid="{7DBAA466-7DB3-4130-941A-6C557DB6BD62}"/>
    <cellStyle name="Normal 6 4 4 4 2" xfId="1573" xr:uid="{BF5A7294-2D1D-4A1F-8CF7-0916EF590881}"/>
    <cellStyle name="Normal 6 4 4 4 3" xfId="1574" xr:uid="{B389BC34-1AF4-445A-9CF2-23D1ECD77913}"/>
    <cellStyle name="Normal 6 4 4 4 4" xfId="1575" xr:uid="{86CFC242-B2B4-431F-9FD0-145595A0223D}"/>
    <cellStyle name="Normal 6 4 4 5" xfId="1576" xr:uid="{1C92C3B7-BBAD-4619-A412-BD929928001B}"/>
    <cellStyle name="Normal 6 4 4 6" xfId="1577" xr:uid="{58C425A0-392C-42FC-B3DB-A4550F2E1160}"/>
    <cellStyle name="Normal 6 4 4 7" xfId="1578" xr:uid="{A82F002E-2710-41B5-AD9D-DB9066C37FDA}"/>
    <cellStyle name="Normal 6 4 5" xfId="1579" xr:uid="{31D20233-1676-434E-B61D-C87D28EB986A}"/>
    <cellStyle name="Normal 6 4 5 2" xfId="1580" xr:uid="{CEE42EBC-2749-42AF-970F-8EE7643BF997}"/>
    <cellStyle name="Normal 6 4 5 2 2" xfId="1581" xr:uid="{A6F24568-5DA4-4050-8EDC-DF62697DD038}"/>
    <cellStyle name="Normal 6 4 5 2 2 2" xfId="4005" xr:uid="{40DD80B5-9A5F-4A28-BABF-6AF6D4DCD308}"/>
    <cellStyle name="Normal 6 4 5 2 3" xfId="1582" xr:uid="{058CCA08-248D-4682-9671-D71BC0A33A33}"/>
    <cellStyle name="Normal 6 4 5 2 4" xfId="1583" xr:uid="{BF4F3A6E-4947-4094-828D-98BAAC7180B4}"/>
    <cellStyle name="Normal 6 4 5 3" xfId="1584" xr:uid="{BFFAB8B3-B377-46ED-8761-430D2EFEC0B5}"/>
    <cellStyle name="Normal 6 4 5 3 2" xfId="1585" xr:uid="{A27A1FE3-8EC9-4E6A-A0C2-C9930D039B9D}"/>
    <cellStyle name="Normal 6 4 5 3 3" xfId="1586" xr:uid="{407FB08E-3EC2-481C-B233-9AF46EB68A1F}"/>
    <cellStyle name="Normal 6 4 5 3 4" xfId="1587" xr:uid="{420CE1E7-5BCB-426F-AACE-8131E6793B68}"/>
    <cellStyle name="Normal 6 4 5 4" xfId="1588" xr:uid="{1C3D287F-FC00-430D-B639-77DA92E13432}"/>
    <cellStyle name="Normal 6 4 5 5" xfId="1589" xr:uid="{79148635-7769-4E7A-8AEF-52BB9BF05D33}"/>
    <cellStyle name="Normal 6 4 5 6" xfId="1590" xr:uid="{9BACDBDD-E764-4CB2-B9E2-E487C213C5ED}"/>
    <cellStyle name="Normal 6 4 6" xfId="1591" xr:uid="{9D002A42-2897-4799-A199-779149895CA8}"/>
    <cellStyle name="Normal 6 4 6 2" xfId="1592" xr:uid="{6A637259-8F3F-4760-A1FC-E9E6AB549D0D}"/>
    <cellStyle name="Normal 6 4 6 2 2" xfId="1593" xr:uid="{1B59C6CA-966C-4A5D-80C9-1E784C1E8968}"/>
    <cellStyle name="Normal 6 4 6 2 3" xfId="1594" xr:uid="{6809E832-B7EE-4A9B-8022-B0459572AB91}"/>
    <cellStyle name="Normal 6 4 6 2 4" xfId="1595" xr:uid="{2BDBBB83-0849-40D4-AF10-E0EEE3196250}"/>
    <cellStyle name="Normal 6 4 6 3" xfId="1596" xr:uid="{550F4D32-F319-4185-BD93-086B1AA2C7E1}"/>
    <cellStyle name="Normal 6 4 6 4" xfId="1597" xr:uid="{5F24A83F-3907-4F84-92EE-1B1DB83BF14B}"/>
    <cellStyle name="Normal 6 4 6 5" xfId="1598" xr:uid="{4385A0DF-1058-42A7-AF39-A4BD9F374B3E}"/>
    <cellStyle name="Normal 6 4 7" xfId="1599" xr:uid="{DC7FE9DC-3783-46AA-9AC4-C996043C6DA9}"/>
    <cellStyle name="Normal 6 4 7 2" xfId="1600" xr:uid="{58B5C9A6-FA37-435F-A169-86FBB08EA2D7}"/>
    <cellStyle name="Normal 6 4 7 3" xfId="1601" xr:uid="{56C77B82-6EFB-4ED2-B714-994EA5882255}"/>
    <cellStyle name="Normal 6 4 7 3 2" xfId="4378" xr:uid="{93D47341-C5AB-4D05-8C9B-8D93F4477FCF}"/>
    <cellStyle name="Normal 6 4 7 3 3" xfId="4609" xr:uid="{933ABE1C-53C3-49CC-9234-D81A6062942B}"/>
    <cellStyle name="Normal 6 4 7 4" xfId="1602" xr:uid="{E135BC0F-6D9C-45AE-A4F2-9EB62384089B}"/>
    <cellStyle name="Normal 6 4 8" xfId="1603" xr:uid="{4FDFBCC2-68BE-4D07-95BD-EBA8BB6FB9C2}"/>
    <cellStyle name="Normal 6 4 8 2" xfId="1604" xr:uid="{6909F843-E24D-4FD3-A5B4-D590C6C78023}"/>
    <cellStyle name="Normal 6 4 8 3" xfId="1605" xr:uid="{AE81B746-7B64-4C0B-9757-890488220CEB}"/>
    <cellStyle name="Normal 6 4 8 4" xfId="1606" xr:uid="{F54834D3-CB6E-4009-A4E1-B684F9B6A046}"/>
    <cellStyle name="Normal 6 4 9" xfId="1607" xr:uid="{2DBDC095-33F4-4300-911A-6D069EAFC7D5}"/>
    <cellStyle name="Normal 6 5" xfId="1608" xr:uid="{40AC7439-2AC7-4C39-B710-7699D4C9E3E9}"/>
    <cellStyle name="Normal 6 5 10" xfId="1609" xr:uid="{BE9CB20F-EB62-441F-BF49-836883476554}"/>
    <cellStyle name="Normal 6 5 11" xfId="1610" xr:uid="{D34DFE4D-40BE-4BCA-9003-800C037BBBDD}"/>
    <cellStyle name="Normal 6 5 2" xfId="1611" xr:uid="{231F6747-EAD7-43CD-81D2-DFBEA8C332DE}"/>
    <cellStyle name="Normal 6 5 2 2" xfId="1612" xr:uid="{DE521CD1-7BE2-42EE-95DC-6341EEB1764E}"/>
    <cellStyle name="Normal 6 5 2 2 2" xfId="1613" xr:uid="{00B00F17-EF99-4355-B7C9-3A642490B8D4}"/>
    <cellStyle name="Normal 6 5 2 2 2 2" xfId="1614" xr:uid="{50D856E0-AE45-4E52-A187-355B95D5BFCF}"/>
    <cellStyle name="Normal 6 5 2 2 2 2 2" xfId="1615" xr:uid="{A0B279DC-5C84-4F34-BC5C-9910E8221119}"/>
    <cellStyle name="Normal 6 5 2 2 2 2 3" xfId="1616" xr:uid="{3207F8DE-BDEC-4939-BC81-9D5BD023D9EF}"/>
    <cellStyle name="Normal 6 5 2 2 2 2 4" xfId="1617" xr:uid="{D209F274-D794-456C-8249-84CD22C102F3}"/>
    <cellStyle name="Normal 6 5 2 2 2 3" xfId="1618" xr:uid="{ABE2EB08-1702-4163-B005-AEC71C31F247}"/>
    <cellStyle name="Normal 6 5 2 2 2 3 2" xfId="1619" xr:uid="{AD3A23F8-6E00-4353-8C22-FD77BC905BFE}"/>
    <cellStyle name="Normal 6 5 2 2 2 3 3" xfId="1620" xr:uid="{939D4657-F687-4C0B-A8E8-1991251B49E5}"/>
    <cellStyle name="Normal 6 5 2 2 2 3 4" xfId="1621" xr:uid="{CB05D1E2-E83C-407F-AC36-D327BDCBD595}"/>
    <cellStyle name="Normal 6 5 2 2 2 4" xfId="1622" xr:uid="{D925CAB8-911F-4A8E-AA7A-B61F8C6408B4}"/>
    <cellStyle name="Normal 6 5 2 2 2 5" xfId="1623" xr:uid="{721DEAA1-44BC-476D-AA5A-48C873A5DFF8}"/>
    <cellStyle name="Normal 6 5 2 2 2 6" xfId="1624" xr:uid="{CDC7D9AB-49AE-4934-A3D6-FDCE5F5D045F}"/>
    <cellStyle name="Normal 6 5 2 2 3" xfId="1625" xr:uid="{0754137A-97DE-4BDD-8B99-4BE348616C27}"/>
    <cellStyle name="Normal 6 5 2 2 3 2" xfId="1626" xr:uid="{60D6646B-6EAF-4F08-967D-FC2683F6131B}"/>
    <cellStyle name="Normal 6 5 2 2 3 2 2" xfId="1627" xr:uid="{2116548C-262C-4D5B-B675-1BB79CBC880F}"/>
    <cellStyle name="Normal 6 5 2 2 3 2 3" xfId="1628" xr:uid="{3339DBF7-A1E2-4058-B80D-FFA21DC1380C}"/>
    <cellStyle name="Normal 6 5 2 2 3 2 4" xfId="1629" xr:uid="{272093D3-D80B-4B53-9ADC-E18AFA58A5C5}"/>
    <cellStyle name="Normal 6 5 2 2 3 3" xfId="1630" xr:uid="{00C0C0D2-739A-4199-81F3-E6DC5F113186}"/>
    <cellStyle name="Normal 6 5 2 2 3 4" xfId="1631" xr:uid="{9E14DBA7-141F-426C-BFCB-7D17B2E7F64E}"/>
    <cellStyle name="Normal 6 5 2 2 3 5" xfId="1632" xr:uid="{C0D5E8CE-6CFE-4F65-8FF3-D424752367D0}"/>
    <cellStyle name="Normal 6 5 2 2 4" xfId="1633" xr:uid="{EDF1ECBD-ADF2-4391-A4A7-404618FD2533}"/>
    <cellStyle name="Normal 6 5 2 2 4 2" xfId="1634" xr:uid="{FED4EDDB-698D-4CD4-9449-346F61A4B8D0}"/>
    <cellStyle name="Normal 6 5 2 2 4 3" xfId="1635" xr:uid="{E28C535B-D3C3-42E1-B80C-98D41C08730E}"/>
    <cellStyle name="Normal 6 5 2 2 4 4" xfId="1636" xr:uid="{6EA1745B-D1C5-42F4-B923-6E4E73FDB154}"/>
    <cellStyle name="Normal 6 5 2 2 5" xfId="1637" xr:uid="{254F0386-0144-4D62-8B0B-51F642115590}"/>
    <cellStyle name="Normal 6 5 2 2 5 2" xfId="1638" xr:uid="{5F4CCEC1-62F9-4734-BE06-A1EF3DAC6B68}"/>
    <cellStyle name="Normal 6 5 2 2 5 3" xfId="1639" xr:uid="{04E9D085-93DD-4D95-B122-64D76BB392A4}"/>
    <cellStyle name="Normal 6 5 2 2 5 4" xfId="1640" xr:uid="{1CABE192-5EE3-487D-803E-4A62150F1E4F}"/>
    <cellStyle name="Normal 6 5 2 2 6" xfId="1641" xr:uid="{0DF3DE6B-C9A1-4323-872D-1DB242C5A0AB}"/>
    <cellStyle name="Normal 6 5 2 2 7" xfId="1642" xr:uid="{5314473F-3192-497C-9ACE-068A621F8E52}"/>
    <cellStyle name="Normal 6 5 2 2 8" xfId="1643" xr:uid="{F6F15D07-1FED-4F77-B630-DD9F63EDABD0}"/>
    <cellStyle name="Normal 6 5 2 3" xfId="1644" xr:uid="{FAA04F7B-069D-409B-BD8D-D4B62A556E48}"/>
    <cellStyle name="Normal 6 5 2 3 2" xfId="1645" xr:uid="{BEF8D721-DC8E-4236-AFFE-00EFBF764398}"/>
    <cellStyle name="Normal 6 5 2 3 2 2" xfId="1646" xr:uid="{2B739187-73F4-4FBE-9E29-713B6014FF01}"/>
    <cellStyle name="Normal 6 5 2 3 2 3" xfId="1647" xr:uid="{5F81D763-B6A5-46A2-BDBA-2F9210A5B826}"/>
    <cellStyle name="Normal 6 5 2 3 2 4" xfId="1648" xr:uid="{4D82B940-A8A0-42CF-BDE3-E52C561EFC40}"/>
    <cellStyle name="Normal 6 5 2 3 3" xfId="1649" xr:uid="{CDDED934-DD12-4785-91A9-6FFF60A44932}"/>
    <cellStyle name="Normal 6 5 2 3 3 2" xfId="1650" xr:uid="{A1834F31-26E7-4652-BF46-9BBCBD9FF6B3}"/>
    <cellStyle name="Normal 6 5 2 3 3 3" xfId="1651" xr:uid="{6394C0A9-F95A-498D-89C1-DF748B0EAB14}"/>
    <cellStyle name="Normal 6 5 2 3 3 4" xfId="1652" xr:uid="{CDB648B6-9D91-4BD0-9DC5-1124C1764D04}"/>
    <cellStyle name="Normal 6 5 2 3 4" xfId="1653" xr:uid="{5DBCC58E-66CC-49FD-9EB6-DB57BD60ED59}"/>
    <cellStyle name="Normal 6 5 2 3 5" xfId="1654" xr:uid="{22D9E5F9-8CFA-4830-9842-21D388ED9E98}"/>
    <cellStyle name="Normal 6 5 2 3 6" xfId="1655" xr:uid="{D4C6BC4F-A4EF-498E-94E7-6EA1D9DD2929}"/>
    <cellStyle name="Normal 6 5 2 4" xfId="1656" xr:uid="{84511C86-257A-409E-8ED1-112D488465BA}"/>
    <cellStyle name="Normal 6 5 2 4 2" xfId="1657" xr:uid="{99A703E0-A293-413C-B3A2-8C873F842817}"/>
    <cellStyle name="Normal 6 5 2 4 2 2" xfId="1658" xr:uid="{624EBFE4-4E10-4BD7-B5D1-D0519C799216}"/>
    <cellStyle name="Normal 6 5 2 4 2 3" xfId="1659" xr:uid="{180EA76F-2E1D-43C2-A055-1EB716C43F38}"/>
    <cellStyle name="Normal 6 5 2 4 2 4" xfId="1660" xr:uid="{02D0FBDF-6F93-4EB4-AF3C-9976E757FA8C}"/>
    <cellStyle name="Normal 6 5 2 4 3" xfId="1661" xr:uid="{659891C4-C164-496D-B46D-22B38FBEE3A9}"/>
    <cellStyle name="Normal 6 5 2 4 4" xfId="1662" xr:uid="{E0F23B89-7025-486C-B79D-AC495CC27E64}"/>
    <cellStyle name="Normal 6 5 2 4 5" xfId="1663" xr:uid="{B9E5CCAE-3392-4C89-AC71-2558007C562A}"/>
    <cellStyle name="Normal 6 5 2 5" xfId="1664" xr:uid="{206EA80A-D79D-4DC9-814A-E1049A3C47A9}"/>
    <cellStyle name="Normal 6 5 2 5 2" xfId="1665" xr:uid="{1951BFF5-FA2E-4FF0-839B-C257A3434901}"/>
    <cellStyle name="Normal 6 5 2 5 3" xfId="1666" xr:uid="{725D09A8-2AAB-43AB-ACEE-CE17B6BDEE84}"/>
    <cellStyle name="Normal 6 5 2 5 4" xfId="1667" xr:uid="{23541731-9A21-4B5F-A995-936576673EA0}"/>
    <cellStyle name="Normal 6 5 2 6" xfId="1668" xr:uid="{BE33C778-A709-434A-8944-8BF7AC1A8270}"/>
    <cellStyle name="Normal 6 5 2 6 2" xfId="1669" xr:uid="{31058043-86DF-4ACF-AED1-EF1BDF182F8D}"/>
    <cellStyle name="Normal 6 5 2 6 3" xfId="1670" xr:uid="{6154D0E9-1453-4930-B161-5D9D5AF6F648}"/>
    <cellStyle name="Normal 6 5 2 6 4" xfId="1671" xr:uid="{2FCFB2DF-98C8-4C50-9ABB-632F5A325413}"/>
    <cellStyle name="Normal 6 5 2 7" xfId="1672" xr:uid="{4CA55E81-7364-4146-ACE3-606F65998BC7}"/>
    <cellStyle name="Normal 6 5 2 8" xfId="1673" xr:uid="{8F4E93F1-884B-4D19-B0D6-5C72CCFAD15D}"/>
    <cellStyle name="Normal 6 5 2 9" xfId="1674" xr:uid="{168AFFD2-9E66-40A3-B1B2-CF78A1721BF9}"/>
    <cellStyle name="Normal 6 5 3" xfId="1675" xr:uid="{1F12A5D2-4CD6-4A22-801A-7141E78ADC84}"/>
    <cellStyle name="Normal 6 5 3 2" xfId="1676" xr:uid="{3F7D0515-E0C1-4606-9AF8-EA98BB2BD3D9}"/>
    <cellStyle name="Normal 6 5 3 2 2" xfId="1677" xr:uid="{45E0A6A8-674F-4EF7-AB0C-7510BADE2749}"/>
    <cellStyle name="Normal 6 5 3 2 2 2" xfId="1678" xr:uid="{8CBB75BB-5A45-4726-BE12-4301D0527426}"/>
    <cellStyle name="Normal 6 5 3 2 2 2 2" xfId="4006" xr:uid="{8699DE4A-4F6D-4003-BAD0-E994B76B9B5B}"/>
    <cellStyle name="Normal 6 5 3 2 2 3" xfId="1679" xr:uid="{03D7111C-DE8E-464A-827B-96E983A35E4D}"/>
    <cellStyle name="Normal 6 5 3 2 2 4" xfId="1680" xr:uid="{8C9E0B54-3CEF-4829-87AF-03DBDD1AE53A}"/>
    <cellStyle name="Normal 6 5 3 2 3" xfId="1681" xr:uid="{B4560D4F-B707-447F-BC74-C186D1CB1B0E}"/>
    <cellStyle name="Normal 6 5 3 2 3 2" xfId="1682" xr:uid="{E4775CE5-B703-4C9C-A14C-F4160C883322}"/>
    <cellStyle name="Normal 6 5 3 2 3 3" xfId="1683" xr:uid="{8C0CFDE4-AC8E-4325-B2E8-28C2DFE739B1}"/>
    <cellStyle name="Normal 6 5 3 2 3 4" xfId="1684" xr:uid="{CB6F55CA-5285-412D-8CE1-C12AD4EB06F5}"/>
    <cellStyle name="Normal 6 5 3 2 4" xfId="1685" xr:uid="{0617B74A-3209-44E0-8F54-2ED98194213D}"/>
    <cellStyle name="Normal 6 5 3 2 5" xfId="1686" xr:uid="{8D32D593-2C59-478A-9AFA-A4D19FC95C6B}"/>
    <cellStyle name="Normal 6 5 3 2 6" xfId="1687" xr:uid="{D1774A3F-A756-488C-8731-0B38F690867F}"/>
    <cellStyle name="Normal 6 5 3 3" xfId="1688" xr:uid="{987D334F-CDF4-4711-BA3F-FEAA92FFB53B}"/>
    <cellStyle name="Normal 6 5 3 3 2" xfId="1689" xr:uid="{37F3CF3B-87C8-4BA6-94E1-0F46835C8777}"/>
    <cellStyle name="Normal 6 5 3 3 2 2" xfId="1690" xr:uid="{8B1F2E93-6F3D-496F-87BA-E725B44A5E7A}"/>
    <cellStyle name="Normal 6 5 3 3 2 3" xfId="1691" xr:uid="{482387DF-BCB1-4AAD-BA39-A5B2803E9B80}"/>
    <cellStyle name="Normal 6 5 3 3 2 4" xfId="1692" xr:uid="{A0B6EAFA-F270-40CB-BEB4-3233DEB1F594}"/>
    <cellStyle name="Normal 6 5 3 3 3" xfId="1693" xr:uid="{C7CAD667-D2B3-45E8-BBF8-D60993AA0A73}"/>
    <cellStyle name="Normal 6 5 3 3 4" xfId="1694" xr:uid="{1DC15C78-45C6-48F5-8AA0-82DF74F551C0}"/>
    <cellStyle name="Normal 6 5 3 3 5" xfId="1695" xr:uid="{B880AF98-B7EC-4025-8E31-E42DA2379BAA}"/>
    <cellStyle name="Normal 6 5 3 4" xfId="1696" xr:uid="{215A63A7-149D-485D-9204-4D310B9BF074}"/>
    <cellStyle name="Normal 6 5 3 4 2" xfId="1697" xr:uid="{8CDA0863-BBF9-478E-BA1F-C45D4669F7E7}"/>
    <cellStyle name="Normal 6 5 3 4 3" xfId="1698" xr:uid="{1124F450-9E7F-45B2-9EC3-41E28B60D748}"/>
    <cellStyle name="Normal 6 5 3 4 4" xfId="1699" xr:uid="{A22EC702-0F6E-4E67-8946-1F31C3083650}"/>
    <cellStyle name="Normal 6 5 3 5" xfId="1700" xr:uid="{A02424F4-5EF2-4202-8657-36277A918295}"/>
    <cellStyle name="Normal 6 5 3 5 2" xfId="1701" xr:uid="{206D388F-AD46-4701-B9BE-F081134B636B}"/>
    <cellStyle name="Normal 6 5 3 5 3" xfId="1702" xr:uid="{7F9B535D-522D-41FF-864C-63DE219E7876}"/>
    <cellStyle name="Normal 6 5 3 5 4" xfId="1703" xr:uid="{C15191BD-B1DB-484F-AD0A-A5EEE1F12388}"/>
    <cellStyle name="Normal 6 5 3 6" xfId="1704" xr:uid="{31C43A7A-58AE-44EA-A0DE-B1B18578B976}"/>
    <cellStyle name="Normal 6 5 3 7" xfId="1705" xr:uid="{90C129AB-00F9-4406-BA58-CE99FFC88F7F}"/>
    <cellStyle name="Normal 6 5 3 8" xfId="1706" xr:uid="{9E87906F-EC9E-4A6F-8238-75B5F49C1DFF}"/>
    <cellStyle name="Normal 6 5 4" xfId="1707" xr:uid="{0ABD23F1-1FD7-4E97-8B91-977A990E5D23}"/>
    <cellStyle name="Normal 6 5 4 2" xfId="1708" xr:uid="{79A398F2-E5CE-4A4E-91D3-2659E124692C}"/>
    <cellStyle name="Normal 6 5 4 2 2" xfId="1709" xr:uid="{4BEE9E81-65C4-4B30-93AD-E259996E92BC}"/>
    <cellStyle name="Normal 6 5 4 2 2 2" xfId="1710" xr:uid="{37802D98-76CF-4C9D-8070-6006ABF6D684}"/>
    <cellStyle name="Normal 6 5 4 2 2 3" xfId="1711" xr:uid="{99EE60D8-43E9-4459-9FBE-F36A7E4934F4}"/>
    <cellStyle name="Normal 6 5 4 2 2 4" xfId="1712" xr:uid="{66F8E913-C20E-4B89-9C90-3027AE0BB9E8}"/>
    <cellStyle name="Normal 6 5 4 2 3" xfId="1713" xr:uid="{5222E9E3-A9E5-4DDD-98EF-64AB44DDC446}"/>
    <cellStyle name="Normal 6 5 4 2 4" xfId="1714" xr:uid="{9650CBF4-C6EC-4CAF-B110-76EA3E62D6E1}"/>
    <cellStyle name="Normal 6 5 4 2 5" xfId="1715" xr:uid="{51C3010E-8A82-464C-876E-93DF7FAE1BA8}"/>
    <cellStyle name="Normal 6 5 4 3" xfId="1716" xr:uid="{7CFCAA0D-B3CA-4B4B-865F-CA3E15E0068F}"/>
    <cellStyle name="Normal 6 5 4 3 2" xfId="1717" xr:uid="{234FCCB2-9CEA-411A-95FE-632195CC88C8}"/>
    <cellStyle name="Normal 6 5 4 3 3" xfId="1718" xr:uid="{D2D0F68C-D8E2-41FD-90D7-4B3414CD2842}"/>
    <cellStyle name="Normal 6 5 4 3 4" xfId="1719" xr:uid="{22E82AF4-7C6C-43E9-9219-A0402CF4EE09}"/>
    <cellStyle name="Normal 6 5 4 4" xfId="1720" xr:uid="{14AD7ECA-05FC-4457-A9D6-CAA35586366A}"/>
    <cellStyle name="Normal 6 5 4 4 2" xfId="1721" xr:uid="{FE3D4B7F-17BD-422D-AB0A-EFA5D51A2771}"/>
    <cellStyle name="Normal 6 5 4 4 3" xfId="1722" xr:uid="{74D95FFC-4746-4DA4-82BF-867BEE3A59AE}"/>
    <cellStyle name="Normal 6 5 4 4 4" xfId="1723" xr:uid="{450341A2-A9B6-48A7-88EF-1AC3F846B30B}"/>
    <cellStyle name="Normal 6 5 4 5" xfId="1724" xr:uid="{210A3538-BF04-4990-B8B8-CBFE7F036220}"/>
    <cellStyle name="Normal 6 5 4 6" xfId="1725" xr:uid="{02115C8F-266A-4EBC-A477-A7A9BAC18FFF}"/>
    <cellStyle name="Normal 6 5 4 7" xfId="1726" xr:uid="{8F4640BA-446C-4794-9AB3-B7BBF0514C27}"/>
    <cellStyle name="Normal 6 5 5" xfId="1727" xr:uid="{58679FC1-36BB-44E2-BE27-D44A22338E78}"/>
    <cellStyle name="Normal 6 5 5 2" xfId="1728" xr:uid="{1FEB4AEC-FA19-4A5B-97BE-E75CE56B9CB9}"/>
    <cellStyle name="Normal 6 5 5 2 2" xfId="1729" xr:uid="{BE731853-52AD-462D-BB6D-86CD160ABE85}"/>
    <cellStyle name="Normal 6 5 5 2 3" xfId="1730" xr:uid="{8F0B6EA1-9C57-4BF6-AD17-023F303EF73B}"/>
    <cellStyle name="Normal 6 5 5 2 4" xfId="1731" xr:uid="{740FE96D-7A12-4A88-871E-3A4C0F525B34}"/>
    <cellStyle name="Normal 6 5 5 3" xfId="1732" xr:uid="{D802CAD4-4495-403F-B638-1C75B934B208}"/>
    <cellStyle name="Normal 6 5 5 3 2" xfId="1733" xr:uid="{701270FA-4AC7-4EA2-8657-C23A6B46CA24}"/>
    <cellStyle name="Normal 6 5 5 3 3" xfId="1734" xr:uid="{F8C2BBD5-AD94-4AEF-9AA7-17A9B4E2A33F}"/>
    <cellStyle name="Normal 6 5 5 3 4" xfId="1735" xr:uid="{EB8B48E6-8E68-47D3-89F4-367878791255}"/>
    <cellStyle name="Normal 6 5 5 4" xfId="1736" xr:uid="{6FD0A0B5-931A-43CE-BF40-E701BE609C1B}"/>
    <cellStyle name="Normal 6 5 5 5" xfId="1737" xr:uid="{FE2854E7-5513-49A9-9DC4-14FAF5C01E83}"/>
    <cellStyle name="Normal 6 5 5 6" xfId="1738" xr:uid="{72211B06-89AA-4C5E-ACE5-450FF2DA0068}"/>
    <cellStyle name="Normal 6 5 6" xfId="1739" xr:uid="{447F85C7-B39F-4C06-8734-188926018201}"/>
    <cellStyle name="Normal 6 5 6 2" xfId="1740" xr:uid="{7A6E3323-9F05-4C8B-ADA6-D814ACA6F50B}"/>
    <cellStyle name="Normal 6 5 6 2 2" xfId="1741" xr:uid="{4284DEE6-51DB-4649-BC87-6AF76A710955}"/>
    <cellStyle name="Normal 6 5 6 2 3" xfId="1742" xr:uid="{3BDA520C-3CCE-4FB5-BE1C-AABD48188A1E}"/>
    <cellStyle name="Normal 6 5 6 2 4" xfId="1743" xr:uid="{64A4C4FA-343A-40FE-A793-B228A2C01FF8}"/>
    <cellStyle name="Normal 6 5 6 3" xfId="1744" xr:uid="{31C76347-DFBB-42FF-8DE3-2E37501173BF}"/>
    <cellStyle name="Normal 6 5 6 4" xfId="1745" xr:uid="{A5C559F8-A53C-43AE-98D7-37A08DD133B5}"/>
    <cellStyle name="Normal 6 5 6 5" xfId="1746" xr:uid="{8C34608C-862A-453F-A6C2-4C948DF4A701}"/>
    <cellStyle name="Normal 6 5 7" xfId="1747" xr:uid="{B57D3633-64A3-4D09-A0D2-4B81D8BEF004}"/>
    <cellStyle name="Normal 6 5 7 2" xfId="1748" xr:uid="{7B38BF32-65DA-42F3-BA39-84501ADB7C3D}"/>
    <cellStyle name="Normal 6 5 7 3" xfId="1749" xr:uid="{3618F371-4F40-479B-8B18-921ECBF2B4D5}"/>
    <cellStyle name="Normal 6 5 7 4" xfId="1750" xr:uid="{752CFCCE-6042-4D1B-BD6E-E50F3CF3A814}"/>
    <cellStyle name="Normal 6 5 8" xfId="1751" xr:uid="{AF105374-C088-46B2-BC07-72DEDDE8B7DB}"/>
    <cellStyle name="Normal 6 5 8 2" xfId="1752" xr:uid="{B58246DA-3B28-4C1A-B163-C7B3F1E1273F}"/>
    <cellStyle name="Normal 6 5 8 3" xfId="1753" xr:uid="{B404F763-8C68-4843-9674-3B7D63E82A06}"/>
    <cellStyle name="Normal 6 5 8 4" xfId="1754" xr:uid="{81065236-93F4-4B3B-89A5-EF94B2AD27CF}"/>
    <cellStyle name="Normal 6 5 9" xfId="1755" xr:uid="{FABF6236-D730-4369-B694-4856EA95FE3E}"/>
    <cellStyle name="Normal 6 6" xfId="1756" xr:uid="{A8B2ABB8-3894-497D-AEAE-C49796CC40AB}"/>
    <cellStyle name="Normal 6 6 2" xfId="1757" xr:uid="{358D8379-F174-40EA-BCC9-9FA85673B6A4}"/>
    <cellStyle name="Normal 6 6 2 2" xfId="1758" xr:uid="{D6E413E3-A4DF-4BE0-88F6-2921148F6D6E}"/>
    <cellStyle name="Normal 6 6 2 2 2" xfId="1759" xr:uid="{877DBF02-08FB-4CB0-855F-0E5932E9163A}"/>
    <cellStyle name="Normal 6 6 2 2 2 2" xfId="1760" xr:uid="{D3693B6E-9935-487D-949B-B7820DA7A42F}"/>
    <cellStyle name="Normal 6 6 2 2 2 3" xfId="1761" xr:uid="{B2E3FC17-930B-48A7-9883-9A964D574DE4}"/>
    <cellStyle name="Normal 6 6 2 2 2 4" xfId="1762" xr:uid="{A1C5EF3E-9E50-4548-8236-96281750C31E}"/>
    <cellStyle name="Normal 6 6 2 2 3" xfId="1763" xr:uid="{21D4CEAB-B4C1-43B8-9B87-C65022FD14F8}"/>
    <cellStyle name="Normal 6 6 2 2 3 2" xfId="1764" xr:uid="{04C6D2E5-9DF8-4E83-99DD-7135495C55CF}"/>
    <cellStyle name="Normal 6 6 2 2 3 3" xfId="1765" xr:uid="{B3F77ACD-866D-48BB-A2CB-C995FB1FF55C}"/>
    <cellStyle name="Normal 6 6 2 2 3 4" xfId="1766" xr:uid="{70804DDA-A271-4F15-8440-C5F74D896184}"/>
    <cellStyle name="Normal 6 6 2 2 4" xfId="1767" xr:uid="{C1E43B68-39DD-4340-BF27-223A023820F8}"/>
    <cellStyle name="Normal 6 6 2 2 5" xfId="1768" xr:uid="{E8E19809-F284-438B-B693-C8028C5B43B6}"/>
    <cellStyle name="Normal 6 6 2 2 6" xfId="1769" xr:uid="{02B0F54C-4518-4F78-8CA8-17515E08372C}"/>
    <cellStyle name="Normal 6 6 2 3" xfId="1770" xr:uid="{D2FBD5AA-F7B9-4A8A-8EB8-423CC2DFBEB8}"/>
    <cellStyle name="Normal 6 6 2 3 2" xfId="1771" xr:uid="{F581DCEC-C743-4741-8D9D-3AAFABA40FFB}"/>
    <cellStyle name="Normal 6 6 2 3 2 2" xfId="1772" xr:uid="{43C26905-3DC4-4FAE-9CAA-E8B26E47A524}"/>
    <cellStyle name="Normal 6 6 2 3 2 3" xfId="1773" xr:uid="{059D376F-42DC-47B4-B9E2-06FB583F2F55}"/>
    <cellStyle name="Normal 6 6 2 3 2 4" xfId="1774" xr:uid="{FAAAFC84-F882-4BAD-ACF7-F2E9B33DF49D}"/>
    <cellStyle name="Normal 6 6 2 3 3" xfId="1775" xr:uid="{9B417327-1DB1-483A-970C-B7119E3E807B}"/>
    <cellStyle name="Normal 6 6 2 3 4" xfId="1776" xr:uid="{00384ECD-2433-46E4-A66E-65AE1B047D68}"/>
    <cellStyle name="Normal 6 6 2 3 5" xfId="1777" xr:uid="{0BB512F5-B827-40CA-8129-71E945CDA3CD}"/>
    <cellStyle name="Normal 6 6 2 4" xfId="1778" xr:uid="{31693B0C-1F26-4362-8897-9EFC5FA2A8F4}"/>
    <cellStyle name="Normal 6 6 2 4 2" xfId="1779" xr:uid="{EA0B3ACA-612E-48FC-92F5-A3ADFBC28A68}"/>
    <cellStyle name="Normal 6 6 2 4 3" xfId="1780" xr:uid="{6EA53D2C-E2D8-48CB-9EA7-EA6AA5A0D39C}"/>
    <cellStyle name="Normal 6 6 2 4 4" xfId="1781" xr:uid="{3E006788-5A04-40FF-9D8E-F85C6ABDC90E}"/>
    <cellStyle name="Normal 6 6 2 5" xfId="1782" xr:uid="{D7F1DFE9-459C-41F6-8A5D-514793BFA09F}"/>
    <cellStyle name="Normal 6 6 2 5 2" xfId="1783" xr:uid="{499F443B-9000-408E-93C4-A6C6087C480F}"/>
    <cellStyle name="Normal 6 6 2 5 3" xfId="1784" xr:uid="{1C794A48-A25B-481E-A688-08884D676D29}"/>
    <cellStyle name="Normal 6 6 2 5 4" xfId="1785" xr:uid="{CB8DCEDD-FD20-466C-96FE-5DD41B163C9B}"/>
    <cellStyle name="Normal 6 6 2 6" xfId="1786" xr:uid="{332189E8-0AE0-42F1-A6ED-B55E4D5CEEAE}"/>
    <cellStyle name="Normal 6 6 2 7" xfId="1787" xr:uid="{3D8AF038-FFD0-459D-8744-4A0D9A937D74}"/>
    <cellStyle name="Normal 6 6 2 8" xfId="1788" xr:uid="{3561D56F-534C-4C73-BC27-8C18467A40CA}"/>
    <cellStyle name="Normal 6 6 3" xfId="1789" xr:uid="{98E995CA-D3C0-4543-B705-D8C20F0FAA40}"/>
    <cellStyle name="Normal 6 6 3 2" xfId="1790" xr:uid="{EB085B33-1C48-4083-87C0-43CDD7E154B5}"/>
    <cellStyle name="Normal 6 6 3 2 2" xfId="1791" xr:uid="{DA1FE035-E3EB-420E-A0D5-FBD8E48B813E}"/>
    <cellStyle name="Normal 6 6 3 2 3" xfId="1792" xr:uid="{C17B0788-3EB0-413D-9B51-7A03EFCC0B8B}"/>
    <cellStyle name="Normal 6 6 3 2 4" xfId="1793" xr:uid="{6747B65C-04B5-4FFD-927F-F5032FEA34B0}"/>
    <cellStyle name="Normal 6 6 3 3" xfId="1794" xr:uid="{7B14295B-A17D-4BE4-B972-109A8F4807E4}"/>
    <cellStyle name="Normal 6 6 3 3 2" xfId="1795" xr:uid="{04CFC369-76A8-4ADD-87CC-6EAB9A042F29}"/>
    <cellStyle name="Normal 6 6 3 3 3" xfId="1796" xr:uid="{82E5B4A3-AE65-459B-8967-4620202F8F84}"/>
    <cellStyle name="Normal 6 6 3 3 4" xfId="1797" xr:uid="{B5CEFD1F-6313-4BFE-A53E-E74FA11DA552}"/>
    <cellStyle name="Normal 6 6 3 4" xfId="1798" xr:uid="{920AB947-641C-44CB-A728-853D783FAD68}"/>
    <cellStyle name="Normal 6 6 3 5" xfId="1799" xr:uid="{D9A134DE-8CB9-44B8-A63E-485AE7114E0C}"/>
    <cellStyle name="Normal 6 6 3 6" xfId="1800" xr:uid="{732A1A7E-6C0B-4EB2-BD7A-C2913022449E}"/>
    <cellStyle name="Normal 6 6 4" xfId="1801" xr:uid="{0E7CDE75-5FC9-4E5D-80B0-547EC28C6207}"/>
    <cellStyle name="Normal 6 6 4 2" xfId="1802" xr:uid="{7A9002B7-14F5-4A00-ACC5-BF25583453F8}"/>
    <cellStyle name="Normal 6 6 4 2 2" xfId="1803" xr:uid="{2D462101-1B79-410B-97B6-CF7A930352ED}"/>
    <cellStyle name="Normal 6 6 4 2 3" xfId="1804" xr:uid="{DB843231-FAC8-4528-A956-E6F7F6C76C92}"/>
    <cellStyle name="Normal 6 6 4 2 4" xfId="1805" xr:uid="{306D4655-07EC-4ACA-ACDF-FC061A693EF8}"/>
    <cellStyle name="Normal 6 6 4 3" xfId="1806" xr:uid="{FC2908A7-A809-4DC3-96E7-4E68B5CACD8A}"/>
    <cellStyle name="Normal 6 6 4 4" xfId="1807" xr:uid="{AAF7E6EF-A086-46FA-9A42-43DC851F8807}"/>
    <cellStyle name="Normal 6 6 4 5" xfId="1808" xr:uid="{0FF84D0C-4779-47A6-B950-7F7A96FB854B}"/>
    <cellStyle name="Normal 6 6 5" xfId="1809" xr:uid="{7F85A55F-B222-47CB-82AA-BB6127EB5B7B}"/>
    <cellStyle name="Normal 6 6 5 2" xfId="1810" xr:uid="{DA352B02-0C55-4F6E-B116-AF72184A4ED0}"/>
    <cellStyle name="Normal 6 6 5 3" xfId="1811" xr:uid="{53BED8F1-8999-4127-ACBD-9324529249D0}"/>
    <cellStyle name="Normal 6 6 5 4" xfId="1812" xr:uid="{99975712-07DE-4D8F-A845-B47B03945FD3}"/>
    <cellStyle name="Normal 6 6 6" xfId="1813" xr:uid="{6CF4D236-29C0-4AEC-B1E0-7E93DFC13C7D}"/>
    <cellStyle name="Normal 6 6 6 2" xfId="1814" xr:uid="{1C442D41-6844-4E08-9FA0-BB6975C64230}"/>
    <cellStyle name="Normal 6 6 6 3" xfId="1815" xr:uid="{F50486B4-B16E-4DB3-83A2-76388D95E8EB}"/>
    <cellStyle name="Normal 6 6 6 4" xfId="1816" xr:uid="{83A21463-9C63-41A2-AFC7-4BB1080EA496}"/>
    <cellStyle name="Normal 6 6 7" xfId="1817" xr:uid="{E509DE99-96FA-42B7-BCD8-E3CD8A8654D2}"/>
    <cellStyle name="Normal 6 6 8" xfId="1818" xr:uid="{D005FD42-8464-4A35-BD01-C84C63BF89B0}"/>
    <cellStyle name="Normal 6 6 9" xfId="1819" xr:uid="{3E005AE3-68A8-4966-924C-2A69B4F0CA50}"/>
    <cellStyle name="Normal 6 7" xfId="1820" xr:uid="{69AFCE96-3E06-4637-A750-FFAE53338FC4}"/>
    <cellStyle name="Normal 6 7 2" xfId="1821" xr:uid="{1E12DAE4-5992-4499-A4ED-CD39FAB8850A}"/>
    <cellStyle name="Normal 6 7 2 2" xfId="1822" xr:uid="{2EF53F06-F7C2-4EB3-B2AE-3947C90E1A94}"/>
    <cellStyle name="Normal 6 7 2 2 2" xfId="1823" xr:uid="{DB94E51C-9258-4633-A8C4-21269EF65F97}"/>
    <cellStyle name="Normal 6 7 2 2 2 2" xfId="4007" xr:uid="{2E71B371-024C-47AA-89D6-6617B10A7C9F}"/>
    <cellStyle name="Normal 6 7 2 2 3" xfId="1824" xr:uid="{7D8C92BA-D941-4504-AE4C-4DEADAD72080}"/>
    <cellStyle name="Normal 6 7 2 2 4" xfId="1825" xr:uid="{905A528C-F6E4-49DF-AE2A-FD6944C73F83}"/>
    <cellStyle name="Normal 6 7 2 3" xfId="1826" xr:uid="{6EB4B3BA-7459-4999-AC7D-A6039B97AEC1}"/>
    <cellStyle name="Normal 6 7 2 3 2" xfId="1827" xr:uid="{5CE6F689-2723-41DC-BEF6-3A50BD96EAFA}"/>
    <cellStyle name="Normal 6 7 2 3 3" xfId="1828" xr:uid="{28366CDC-989F-47F7-AEFC-076D87211409}"/>
    <cellStyle name="Normal 6 7 2 3 4" xfId="1829" xr:uid="{438E21F5-2B01-474F-8F0B-2120EBC304A1}"/>
    <cellStyle name="Normal 6 7 2 4" xfId="1830" xr:uid="{ACF55C5C-DC88-4861-A50B-2E806CA596B8}"/>
    <cellStyle name="Normal 6 7 2 5" xfId="1831" xr:uid="{BB4E0775-44D6-48F4-B47E-5F3762F489F1}"/>
    <cellStyle name="Normal 6 7 2 6" xfId="1832" xr:uid="{FF9ED79E-419A-48B8-9921-782ED3919630}"/>
    <cellStyle name="Normal 6 7 3" xfId="1833" xr:uid="{41F4D44E-3768-42ED-88E5-3EB1290675BA}"/>
    <cellStyle name="Normal 6 7 3 2" xfId="1834" xr:uid="{9E07FEE2-84AB-4DDC-8DBA-26B826BB7FFA}"/>
    <cellStyle name="Normal 6 7 3 2 2" xfId="1835" xr:uid="{937ECA24-1006-4225-9AF3-62718AA46912}"/>
    <cellStyle name="Normal 6 7 3 2 3" xfId="1836" xr:uid="{6EFD53BA-ADD8-49C3-A96F-A0F71D7DFE7A}"/>
    <cellStyle name="Normal 6 7 3 2 4" xfId="1837" xr:uid="{6A546F54-CCCE-4619-834D-ADB7DD2E08B5}"/>
    <cellStyle name="Normal 6 7 3 3" xfId="1838" xr:uid="{368C12B6-067F-4616-9EF6-B8E99A29B3D3}"/>
    <cellStyle name="Normal 6 7 3 4" xfId="1839" xr:uid="{0448A7A4-914B-48C1-B021-99F65CF22CA9}"/>
    <cellStyle name="Normal 6 7 3 5" xfId="1840" xr:uid="{7EE77836-3B52-4A0D-9B80-3C6A13DADE89}"/>
    <cellStyle name="Normal 6 7 4" xfId="1841" xr:uid="{888B7890-D852-4569-9452-37A01EB95E22}"/>
    <cellStyle name="Normal 6 7 4 2" xfId="1842" xr:uid="{887B6208-C3F2-4DA6-B461-05D84E5AB85C}"/>
    <cellStyle name="Normal 6 7 4 3" xfId="1843" xr:uid="{13E1568C-CD2C-465B-9100-2D288B0A5B5D}"/>
    <cellStyle name="Normal 6 7 4 4" xfId="1844" xr:uid="{C4C46223-DED6-4022-982E-93C4C01F010F}"/>
    <cellStyle name="Normal 6 7 5" xfId="1845" xr:uid="{0769AAAE-5C3F-4E59-8B65-9E38FEC5C98D}"/>
    <cellStyle name="Normal 6 7 5 2" xfId="1846" xr:uid="{9B815A57-81C7-431A-89E0-2C8BE7EC9781}"/>
    <cellStyle name="Normal 6 7 5 3" xfId="1847" xr:uid="{29558389-06FD-4B8E-95F6-C176AB768F98}"/>
    <cellStyle name="Normal 6 7 5 4" xfId="1848" xr:uid="{8DD549C1-67DD-4BFA-8D68-13E0F8172A76}"/>
    <cellStyle name="Normal 6 7 6" xfId="1849" xr:uid="{A32AC403-18F2-4DD8-BDFD-DDD0FFC1C741}"/>
    <cellStyle name="Normal 6 7 7" xfId="1850" xr:uid="{31ED9F16-D0F6-4CEA-BD03-4AC98C9145B5}"/>
    <cellStyle name="Normal 6 7 8" xfId="1851" xr:uid="{982526BD-E81E-4CBB-A666-EF64002D16CA}"/>
    <cellStyle name="Normal 6 8" xfId="1852" xr:uid="{11C6401C-AB33-45A2-820D-D08348D69DFF}"/>
    <cellStyle name="Normal 6 8 2" xfId="1853" xr:uid="{FB803213-66CE-4417-9AAF-CE705A787E10}"/>
    <cellStyle name="Normal 6 8 2 2" xfId="1854" xr:uid="{874FDF78-B75E-4611-97BE-676C8528DE94}"/>
    <cellStyle name="Normal 6 8 2 2 2" xfId="1855" xr:uid="{16421B95-605B-4338-8ED5-A21FD72D1180}"/>
    <cellStyle name="Normal 6 8 2 2 3" xfId="1856" xr:uid="{3FED06C9-6A70-47AD-9DBB-B0DAA0836FE6}"/>
    <cellStyle name="Normal 6 8 2 2 4" xfId="1857" xr:uid="{3F773F09-6274-4754-AD39-EBB1C4CB91AD}"/>
    <cellStyle name="Normal 6 8 2 3" xfId="1858" xr:uid="{ED005CFB-F07A-48AA-B1CE-0B8183F7D786}"/>
    <cellStyle name="Normal 6 8 2 4" xfId="1859" xr:uid="{9B6FC4CD-C550-48D2-AE4C-3EA939EACD35}"/>
    <cellStyle name="Normal 6 8 2 5" xfId="1860" xr:uid="{FD5B9144-4B5E-4B18-9867-B42838312209}"/>
    <cellStyle name="Normal 6 8 3" xfId="1861" xr:uid="{5C4F82C5-740D-443C-B54C-73AF73A5FC8E}"/>
    <cellStyle name="Normal 6 8 3 2" xfId="1862" xr:uid="{EBCA43A4-0C25-4446-9797-08BC4A42B590}"/>
    <cellStyle name="Normal 6 8 3 3" xfId="1863" xr:uid="{D75DBAA5-D63D-44F6-886E-4A838733AF5F}"/>
    <cellStyle name="Normal 6 8 3 4" xfId="1864" xr:uid="{BAE6A1D9-A59B-49CF-970A-6B70A992F9BF}"/>
    <cellStyle name="Normal 6 8 4" xfId="1865" xr:uid="{271ABA5B-CB61-4B92-A4FA-ADFAF20E5D80}"/>
    <cellStyle name="Normal 6 8 4 2" xfId="1866" xr:uid="{67A383C3-321A-467F-9A9D-E3110F3673F2}"/>
    <cellStyle name="Normal 6 8 4 3" xfId="1867" xr:uid="{2996821D-FE2B-47D8-B384-79FB2030C16B}"/>
    <cellStyle name="Normal 6 8 4 4" xfId="1868" xr:uid="{C748E0DF-2EF2-4AF4-A1FD-F25C8A103239}"/>
    <cellStyle name="Normal 6 8 5" xfId="1869" xr:uid="{7E69402A-5048-4FEB-A789-D7F8451AF268}"/>
    <cellStyle name="Normal 6 8 6" xfId="1870" xr:uid="{C952D43A-9C5A-46A5-A79B-71B9C6349605}"/>
    <cellStyle name="Normal 6 8 7" xfId="1871" xr:uid="{7F092BEC-198E-44F5-AFD1-E2E55A0266BF}"/>
    <cellStyle name="Normal 6 9" xfId="1872" xr:uid="{4DB0C3FF-A5D1-4FBA-B084-EEDC1852D81E}"/>
    <cellStyle name="Normal 6 9 2" xfId="1873" xr:uid="{2F097B1C-91E0-4E7C-B636-E760DF450859}"/>
    <cellStyle name="Normal 6 9 2 2" xfId="1874" xr:uid="{33C41862-BE4B-4ECB-A104-B4DB174B0452}"/>
    <cellStyle name="Normal 6 9 2 3" xfId="1875" xr:uid="{A474126D-647D-4C9E-B985-76047625D63E}"/>
    <cellStyle name="Normal 6 9 2 4" xfId="1876" xr:uid="{3A81B8B7-23B1-458A-9C64-6C165E7A3CF7}"/>
    <cellStyle name="Normal 6 9 3" xfId="1877" xr:uid="{B6EC8F9A-D709-4DD6-9C95-C34A275EA1E0}"/>
    <cellStyle name="Normal 6 9 3 2" xfId="1878" xr:uid="{8DCC34DC-F09D-4970-A8CC-1079AD2D8D2C}"/>
    <cellStyle name="Normal 6 9 3 3" xfId="1879" xr:uid="{152F9A36-9424-4D05-8033-985B7EC055A1}"/>
    <cellStyle name="Normal 6 9 3 4" xfId="1880" xr:uid="{3DE7033A-1136-4D41-BBD3-000CE4A62055}"/>
    <cellStyle name="Normal 6 9 4" xfId="1881" xr:uid="{DAC66DD8-1DF1-46D2-B1BD-646EDC474BC6}"/>
    <cellStyle name="Normal 6 9 5" xfId="1882" xr:uid="{94824330-2A9A-45AC-8C74-8985DBEE9091}"/>
    <cellStyle name="Normal 6 9 6" xfId="1883" xr:uid="{DED48ADF-06DB-4F27-866F-20F9A8986BB4}"/>
    <cellStyle name="Normal 7" xfId="85" xr:uid="{1D2AFACB-440F-4CD8-AA0E-EBDE9F1F8FD4}"/>
    <cellStyle name="Normal 7 10" xfId="1884" xr:uid="{8E6EE05E-AC83-4B24-943C-6B8C77955199}"/>
    <cellStyle name="Normal 7 10 2" xfId="1885" xr:uid="{7F3FE287-3DF6-46D7-9F51-61AAC0E6089E}"/>
    <cellStyle name="Normal 7 10 3" xfId="1886" xr:uid="{5239F4B7-11EE-4E7C-8CB4-8FAFCE58A1B2}"/>
    <cellStyle name="Normal 7 10 4" xfId="1887" xr:uid="{D12149C0-AC2D-4910-87E8-86520439EF12}"/>
    <cellStyle name="Normal 7 11" xfId="1888" xr:uid="{E967E489-B7D8-4034-9F64-ECA1A03376A5}"/>
    <cellStyle name="Normal 7 11 2" xfId="1889" xr:uid="{D1F686CA-EB68-4470-896D-23CD40622C73}"/>
    <cellStyle name="Normal 7 11 3" xfId="1890" xr:uid="{868F86AB-4521-4AFB-9F90-4FA4AAAF6470}"/>
    <cellStyle name="Normal 7 11 4" xfId="1891" xr:uid="{A5F3BB6D-0C4D-48E0-B791-7CEEE6C0A72A}"/>
    <cellStyle name="Normal 7 12" xfId="1892" xr:uid="{4781FBCA-9B21-4C6E-912D-34429A27F204}"/>
    <cellStyle name="Normal 7 12 2" xfId="1893" xr:uid="{79F3F422-C807-49FB-AFEA-5D84C1F3CD57}"/>
    <cellStyle name="Normal 7 13" xfId="1894" xr:uid="{FCD7137C-9C7B-49C7-A319-DA595D6A33DF}"/>
    <cellStyle name="Normal 7 14" xfId="1895" xr:uid="{8878BC35-6C5F-44F3-BF3F-F05E9FFB2B6A}"/>
    <cellStyle name="Normal 7 15" xfId="1896" xr:uid="{F11AA809-AA0C-49C4-9D2C-CDE0E1976FED}"/>
    <cellStyle name="Normal 7 2" xfId="86" xr:uid="{FD3F78DB-546B-49CC-924B-765AA9E4171A}"/>
    <cellStyle name="Normal 7 2 10" xfId="1897" xr:uid="{E7CBAD07-8812-4E30-B629-A0FEDF528EC2}"/>
    <cellStyle name="Normal 7 2 11" xfId="1898" xr:uid="{51E76C8C-BE7E-48E7-B3D4-D43C6D2E61CB}"/>
    <cellStyle name="Normal 7 2 2" xfId="1899" xr:uid="{D55E4952-DD05-4DD5-AA29-E74B49BE9035}"/>
    <cellStyle name="Normal 7 2 2 2" xfId="1900" xr:uid="{EE0A338D-C123-4074-B268-B7A27C319AB4}"/>
    <cellStyle name="Normal 7 2 2 2 2" xfId="1901" xr:uid="{77D4F8B7-F85F-4DB5-BA10-17B00676E0C0}"/>
    <cellStyle name="Normal 7 2 2 2 2 2" xfId="1902" xr:uid="{4BFE494E-122F-4B62-A4DA-4732446369C7}"/>
    <cellStyle name="Normal 7 2 2 2 2 2 2" xfId="1903" xr:uid="{12C7B481-55FC-420B-90C3-93A6042EFDA5}"/>
    <cellStyle name="Normal 7 2 2 2 2 2 2 2" xfId="4008" xr:uid="{1AF5FA60-6FBE-4116-BC72-5291597F5F94}"/>
    <cellStyle name="Normal 7 2 2 2 2 2 2 2 2" xfId="4009" xr:uid="{8787E128-DD64-4E4A-AC8F-72026C4A076A}"/>
    <cellStyle name="Normal 7 2 2 2 2 2 2 3" xfId="4010" xr:uid="{0D957F7E-145D-427D-B251-112376F60284}"/>
    <cellStyle name="Normal 7 2 2 2 2 2 3" xfId="1904" xr:uid="{D84EF2B6-01F6-4349-80B8-DFBC4BCE157D}"/>
    <cellStyle name="Normal 7 2 2 2 2 2 3 2" xfId="4011" xr:uid="{877D4E38-3BD8-4921-834D-734E39D845B1}"/>
    <cellStyle name="Normal 7 2 2 2 2 2 4" xfId="1905" xr:uid="{67BADC2C-DA92-4708-8E04-BBAD5D5CD4CA}"/>
    <cellStyle name="Normal 7 2 2 2 2 3" xfId="1906" xr:uid="{FB51D875-1984-475E-8CBF-43C22A7831DA}"/>
    <cellStyle name="Normal 7 2 2 2 2 3 2" xfId="1907" xr:uid="{90A95276-8E80-4878-934D-732AD0282571}"/>
    <cellStyle name="Normal 7 2 2 2 2 3 2 2" xfId="4012" xr:uid="{79CFE92B-0628-4346-8AA6-9B5E97CBFDE7}"/>
    <cellStyle name="Normal 7 2 2 2 2 3 3" xfId="1908" xr:uid="{021EA575-4CBD-4A4C-9EB8-C34DC5B66825}"/>
    <cellStyle name="Normal 7 2 2 2 2 3 4" xfId="1909" xr:uid="{F491BB63-D695-420B-9DB9-A8D3A3F88C80}"/>
    <cellStyle name="Normal 7 2 2 2 2 4" xfId="1910" xr:uid="{ED66746F-638E-4B04-98BF-A8A5279059CC}"/>
    <cellStyle name="Normal 7 2 2 2 2 4 2" xfId="4013" xr:uid="{AC577087-01D1-402E-A3C7-5E8933E50B47}"/>
    <cellStyle name="Normal 7 2 2 2 2 5" xfId="1911" xr:uid="{59967A34-B4F9-43FC-B506-B644CD823B96}"/>
    <cellStyle name="Normal 7 2 2 2 2 6" xfId="1912" xr:uid="{F03C6798-260B-4951-AB88-F1BEE668CA34}"/>
    <cellStyle name="Normal 7 2 2 2 3" xfId="1913" xr:uid="{D12B822C-41BC-48C8-8D0F-D78B342179CA}"/>
    <cellStyle name="Normal 7 2 2 2 3 2" xfId="1914" xr:uid="{F3BDFD2D-5048-4078-A211-6CC58967094E}"/>
    <cellStyle name="Normal 7 2 2 2 3 2 2" xfId="1915" xr:uid="{6B4B807B-E1BD-4352-9D8C-C8042C68347A}"/>
    <cellStyle name="Normal 7 2 2 2 3 2 2 2" xfId="4014" xr:uid="{1CDA0EB8-5E29-43EE-A049-6B6097C0F87A}"/>
    <cellStyle name="Normal 7 2 2 2 3 2 2 2 2" xfId="4015" xr:uid="{687CD62C-094C-465D-A553-AD67D7A5752C}"/>
    <cellStyle name="Normal 7 2 2 2 3 2 2 3" xfId="4016" xr:uid="{D0785041-361B-48F6-9FA0-20F417CEEE46}"/>
    <cellStyle name="Normal 7 2 2 2 3 2 3" xfId="1916" xr:uid="{ED997B0E-C2E7-479F-A03F-DFE111A981F7}"/>
    <cellStyle name="Normal 7 2 2 2 3 2 3 2" xfId="4017" xr:uid="{DEA680FD-60FF-4714-8C53-D8A3D9332BAC}"/>
    <cellStyle name="Normal 7 2 2 2 3 2 4" xfId="1917" xr:uid="{A8DB2805-5816-4FFE-A954-765B90521279}"/>
    <cellStyle name="Normal 7 2 2 2 3 3" xfId="1918" xr:uid="{3F46A4BA-BEF0-4B59-8683-3A90F27EDCBD}"/>
    <cellStyle name="Normal 7 2 2 2 3 3 2" xfId="4018" xr:uid="{EC560E76-038F-478A-BF9C-E9148AAC5E86}"/>
    <cellStyle name="Normal 7 2 2 2 3 3 2 2" xfId="4019" xr:uid="{3D5027A3-9FE6-4B23-98FE-147A0BB71678}"/>
    <cellStyle name="Normal 7 2 2 2 3 3 3" xfId="4020" xr:uid="{6B11A6E5-D763-4828-898E-F924203EE2B1}"/>
    <cellStyle name="Normal 7 2 2 2 3 4" xfId="1919" xr:uid="{1865D03F-2AA0-4AD9-9D10-36F7B64CD5E8}"/>
    <cellStyle name="Normal 7 2 2 2 3 4 2" xfId="4021" xr:uid="{83D75741-F6DA-4D4A-9665-E17F1D83FAFC}"/>
    <cellStyle name="Normal 7 2 2 2 3 5" xfId="1920" xr:uid="{FB3EB88B-9DA3-4AE1-AC75-64A860ED42A3}"/>
    <cellStyle name="Normal 7 2 2 2 4" xfId="1921" xr:uid="{60E6E787-0577-47AD-AC20-BC9B944CB149}"/>
    <cellStyle name="Normal 7 2 2 2 4 2" xfId="1922" xr:uid="{A3A6C784-5AFE-4C10-8340-9D98B1D90A7E}"/>
    <cellStyle name="Normal 7 2 2 2 4 2 2" xfId="4022" xr:uid="{89A4D77C-7B8F-40AE-90CE-5F7EE606188A}"/>
    <cellStyle name="Normal 7 2 2 2 4 2 2 2" xfId="4023" xr:uid="{BCDF2E62-7EAE-4271-AA74-77A446610B55}"/>
    <cellStyle name="Normal 7 2 2 2 4 2 3" xfId="4024" xr:uid="{3E60F7E7-4423-43DD-B799-B438907974D2}"/>
    <cellStyle name="Normal 7 2 2 2 4 3" xfId="1923" xr:uid="{9E47B22B-9096-441F-913B-29F77A114683}"/>
    <cellStyle name="Normal 7 2 2 2 4 3 2" xfId="4025" xr:uid="{BBF9537D-024A-485A-BBEE-3ACAAEB6C0BA}"/>
    <cellStyle name="Normal 7 2 2 2 4 4" xfId="1924" xr:uid="{3898B5C7-31CA-4E27-B062-E787BA3105CE}"/>
    <cellStyle name="Normal 7 2 2 2 5" xfId="1925" xr:uid="{525BFBE5-2635-4421-A56A-069CDBABDDB4}"/>
    <cellStyle name="Normal 7 2 2 2 5 2" xfId="1926" xr:uid="{D850D265-CEFF-46C7-8CF6-E92792F5AC2C}"/>
    <cellStyle name="Normal 7 2 2 2 5 2 2" xfId="4026" xr:uid="{1B74C1D3-954D-4D91-AF52-DAC6C16F2CA4}"/>
    <cellStyle name="Normal 7 2 2 2 5 3" xfId="1927" xr:uid="{206D2A18-4C30-422F-9FD0-2CAE38E65E46}"/>
    <cellStyle name="Normal 7 2 2 2 5 4" xfId="1928" xr:uid="{EB66461E-D02D-4C1B-AFFB-622A27319CB1}"/>
    <cellStyle name="Normal 7 2 2 2 6" xfId="1929" xr:uid="{4749A240-2C95-4EB6-ACBC-ED6737BC4D5E}"/>
    <cellStyle name="Normal 7 2 2 2 6 2" xfId="4027" xr:uid="{041FF9FD-0E1A-4886-9351-CAE1F1506EBB}"/>
    <cellStyle name="Normal 7 2 2 2 7" xfId="1930" xr:uid="{057C098C-9913-4210-815E-595D498AB03D}"/>
    <cellStyle name="Normal 7 2 2 2 8" xfId="1931" xr:uid="{DBF82F85-165D-4C57-B947-AB95B6E8D192}"/>
    <cellStyle name="Normal 7 2 2 3" xfId="1932" xr:uid="{D38F7219-D6EA-454F-9061-B27F7F5DA633}"/>
    <cellStyle name="Normal 7 2 2 3 2" xfId="1933" xr:uid="{212B0AC0-1479-4C00-9A95-A13A0E0D17EB}"/>
    <cellStyle name="Normal 7 2 2 3 2 2" xfId="1934" xr:uid="{F05583E4-98C4-4EF3-8944-3FAA5A05070B}"/>
    <cellStyle name="Normal 7 2 2 3 2 2 2" xfId="4028" xr:uid="{BF1A0FB1-CAC7-4EA3-9809-0947B357FE02}"/>
    <cellStyle name="Normal 7 2 2 3 2 2 2 2" xfId="4029" xr:uid="{33C8521C-9209-4225-83B3-54B117CDE4A8}"/>
    <cellStyle name="Normal 7 2 2 3 2 2 3" xfId="4030" xr:uid="{45C51950-954B-44F6-B200-BF7AC8979991}"/>
    <cellStyle name="Normal 7 2 2 3 2 3" xfId="1935" xr:uid="{8B433A2B-1D4A-4A21-8F92-3160A7F65B75}"/>
    <cellStyle name="Normal 7 2 2 3 2 3 2" xfId="4031" xr:uid="{7438760A-21FF-497F-B8AF-D4CB14D45A03}"/>
    <cellStyle name="Normal 7 2 2 3 2 4" xfId="1936" xr:uid="{D281213F-A23A-4A10-AB41-094BC8311E39}"/>
    <cellStyle name="Normal 7 2 2 3 3" xfId="1937" xr:uid="{86844D7D-164E-466D-9221-056DE5918EDD}"/>
    <cellStyle name="Normal 7 2 2 3 3 2" xfId="1938" xr:uid="{5EAED212-C8A4-48B0-B5D1-148435B491D0}"/>
    <cellStyle name="Normal 7 2 2 3 3 2 2" xfId="4032" xr:uid="{46935955-AB16-4B3E-A414-195F2BFB99EC}"/>
    <cellStyle name="Normal 7 2 2 3 3 3" xfId="1939" xr:uid="{AE42D514-2AD8-4406-B731-69C90CFAD69B}"/>
    <cellStyle name="Normal 7 2 2 3 3 4" xfId="1940" xr:uid="{4BA35E43-1900-4A66-B8CA-0EE4593768B0}"/>
    <cellStyle name="Normal 7 2 2 3 4" xfId="1941" xr:uid="{14E833C7-BC56-432C-866F-4803A16D4DEE}"/>
    <cellStyle name="Normal 7 2 2 3 4 2" xfId="4033" xr:uid="{07D8AB04-1E43-4EEB-A87A-BDED5DA7779A}"/>
    <cellStyle name="Normal 7 2 2 3 5" xfId="1942" xr:uid="{4A3DDDBF-AB0B-42B6-B3F5-B17205C1EB1F}"/>
    <cellStyle name="Normal 7 2 2 3 6" xfId="1943" xr:uid="{6A55CA57-ED5F-4B46-A0DB-144A646999DF}"/>
    <cellStyle name="Normal 7 2 2 4" xfId="1944" xr:uid="{C336CB26-E422-4AF2-8F76-A98A3DD5674D}"/>
    <cellStyle name="Normal 7 2 2 4 2" xfId="1945" xr:uid="{A7185A0B-9D3A-4E1E-8EFF-D2021AA2F350}"/>
    <cellStyle name="Normal 7 2 2 4 2 2" xfId="1946" xr:uid="{870FEF43-18E1-4101-80B5-0EB40D3CE826}"/>
    <cellStyle name="Normal 7 2 2 4 2 2 2" xfId="4034" xr:uid="{0A2181D2-8A8F-4327-A861-64E4C4B2FED9}"/>
    <cellStyle name="Normal 7 2 2 4 2 2 2 2" xfId="4035" xr:uid="{5DA02A5F-52ED-4B3B-B4F9-B8BA2EDFF14B}"/>
    <cellStyle name="Normal 7 2 2 4 2 2 3" xfId="4036" xr:uid="{A80BD98F-A3F3-4054-AE4E-863E7C55CB80}"/>
    <cellStyle name="Normal 7 2 2 4 2 3" xfId="1947" xr:uid="{FDA51BD9-5210-4345-A362-F60C92FF0612}"/>
    <cellStyle name="Normal 7 2 2 4 2 3 2" xfId="4037" xr:uid="{6D433E30-3191-45ED-B83E-BCC1676D3343}"/>
    <cellStyle name="Normal 7 2 2 4 2 4" xfId="1948" xr:uid="{7B43F009-79DC-4A2E-B1E8-4202531993AD}"/>
    <cellStyle name="Normal 7 2 2 4 3" xfId="1949" xr:uid="{814B819B-9367-4617-A356-D740711A70F6}"/>
    <cellStyle name="Normal 7 2 2 4 3 2" xfId="4038" xr:uid="{003F49CF-39BB-4538-8040-7B21A2B265C3}"/>
    <cellStyle name="Normal 7 2 2 4 3 2 2" xfId="4039" xr:uid="{9F3F1E17-CC57-4EC8-A44A-FEB74F9D70AE}"/>
    <cellStyle name="Normal 7 2 2 4 3 3" xfId="4040" xr:uid="{DA58B46F-2BAB-47DE-AE39-9A613EAF813D}"/>
    <cellStyle name="Normal 7 2 2 4 4" xfId="1950" xr:uid="{4C625F5E-DE1F-425B-8ECD-5C2D4B72B0FF}"/>
    <cellStyle name="Normal 7 2 2 4 4 2" xfId="4041" xr:uid="{F1167FFC-DAE3-4966-B199-6DBD6C6F7303}"/>
    <cellStyle name="Normal 7 2 2 4 5" xfId="1951" xr:uid="{0C002324-BA06-409E-9308-2D27E9B28B73}"/>
    <cellStyle name="Normal 7 2 2 5" xfId="1952" xr:uid="{CDDA1C80-D98F-4527-932A-69C7BA440716}"/>
    <cellStyle name="Normal 7 2 2 5 2" xfId="1953" xr:uid="{585DE454-96FB-406C-94AB-C022DF6B0ABC}"/>
    <cellStyle name="Normal 7 2 2 5 2 2" xfId="4042" xr:uid="{407A9DF2-6815-4EF7-ABA0-B812FD12D5B1}"/>
    <cellStyle name="Normal 7 2 2 5 2 2 2" xfId="4043" xr:uid="{885CDF4C-D75A-4710-AD8B-0CDD9579EB46}"/>
    <cellStyle name="Normal 7 2 2 5 2 3" xfId="4044" xr:uid="{E2B01A20-57B1-4A52-89DD-8B9E93267BDD}"/>
    <cellStyle name="Normal 7 2 2 5 3" xfId="1954" xr:uid="{3090EFDD-6B6B-4F57-9711-82E13F433AB1}"/>
    <cellStyle name="Normal 7 2 2 5 3 2" xfId="4045" xr:uid="{34700EF1-9E31-4D34-BA84-5B12C0B08B5A}"/>
    <cellStyle name="Normal 7 2 2 5 4" xfId="1955" xr:uid="{6E8A51E9-553A-422E-A11B-6634634CFAFC}"/>
    <cellStyle name="Normal 7 2 2 6" xfId="1956" xr:uid="{1AC4DCDB-19BF-4E1B-BFDE-A910A195862A}"/>
    <cellStyle name="Normal 7 2 2 6 2" xfId="1957" xr:uid="{86A183A0-BCF6-48CC-B24D-01AADD7E821B}"/>
    <cellStyle name="Normal 7 2 2 6 2 2" xfId="4046" xr:uid="{F2E2E54B-C9AC-4038-8674-EF648DAA0DDE}"/>
    <cellStyle name="Normal 7 2 2 6 3" xfId="1958" xr:uid="{382B1AF0-4B27-4F38-9FC0-585BAA14EA1F}"/>
    <cellStyle name="Normal 7 2 2 6 4" xfId="1959" xr:uid="{6415B64F-E0CE-4DE1-9196-6F3792946668}"/>
    <cellStyle name="Normal 7 2 2 7" xfId="1960" xr:uid="{1F6E72F9-7FF0-47FD-9F07-8DB14906F448}"/>
    <cellStyle name="Normal 7 2 2 7 2" xfId="4047" xr:uid="{2B0ED4C8-9FEA-475B-AE00-ED658FBAD57F}"/>
    <cellStyle name="Normal 7 2 2 8" xfId="1961" xr:uid="{B7182AE2-3A7C-4C44-95E1-067086E2D831}"/>
    <cellStyle name="Normal 7 2 2 9" xfId="1962" xr:uid="{E7053AB9-9974-4488-B305-399C99B10EDB}"/>
    <cellStyle name="Normal 7 2 3" xfId="1963" xr:uid="{ACF7F684-8B93-4209-AFEE-F9F2E22EB7B8}"/>
    <cellStyle name="Normal 7 2 3 2" xfId="1964" xr:uid="{337FF3A6-990C-44FD-ACC1-DA9007F389F4}"/>
    <cellStyle name="Normal 7 2 3 2 2" xfId="1965" xr:uid="{F0B7F178-9AED-4A71-BC86-C83C90A1C3CD}"/>
    <cellStyle name="Normal 7 2 3 2 2 2" xfId="1966" xr:uid="{3CB3AB57-6DB8-4979-91AD-FB0B1754A0D7}"/>
    <cellStyle name="Normal 7 2 3 2 2 2 2" xfId="4048" xr:uid="{AC60F8C0-7762-4994-B2A6-96836E797D45}"/>
    <cellStyle name="Normal 7 2 3 2 2 2 2 2" xfId="4049" xr:uid="{C9E0C1D2-EA8E-4936-B7D8-02219217C5AE}"/>
    <cellStyle name="Normal 7 2 3 2 2 2 3" xfId="4050" xr:uid="{F5AE0ED4-D0A8-4747-9029-324A540607AC}"/>
    <cellStyle name="Normal 7 2 3 2 2 3" xfId="1967" xr:uid="{9E617966-CA75-4852-95A4-97A42CEF8FD6}"/>
    <cellStyle name="Normal 7 2 3 2 2 3 2" xfId="4051" xr:uid="{C619FC66-211B-4CFF-B607-6BFB2EC25A29}"/>
    <cellStyle name="Normal 7 2 3 2 2 4" xfId="1968" xr:uid="{7F217ED0-6978-4CA8-AB15-66F728FB34B6}"/>
    <cellStyle name="Normal 7 2 3 2 3" xfId="1969" xr:uid="{C622C6C6-F828-4DED-B05B-B66416AC9DB7}"/>
    <cellStyle name="Normal 7 2 3 2 3 2" xfId="1970" xr:uid="{6D0E027E-0C27-41A6-B83B-F678F627BFC8}"/>
    <cellStyle name="Normal 7 2 3 2 3 2 2" xfId="4052" xr:uid="{047A7D15-B5DB-46B1-B76A-8A82A148B303}"/>
    <cellStyle name="Normal 7 2 3 2 3 3" xfId="1971" xr:uid="{A6C1820F-28F7-4405-A140-B444D737010C}"/>
    <cellStyle name="Normal 7 2 3 2 3 4" xfId="1972" xr:uid="{F992C223-5B7D-4475-AC43-251EFAB7B768}"/>
    <cellStyle name="Normal 7 2 3 2 4" xfId="1973" xr:uid="{A13963A9-BFDF-41A6-87EA-7E377CE6057E}"/>
    <cellStyle name="Normal 7 2 3 2 4 2" xfId="4053" xr:uid="{8CA535C3-6950-4EB8-8F6D-34A2164475FF}"/>
    <cellStyle name="Normal 7 2 3 2 5" xfId="1974" xr:uid="{21B65932-1788-4BB0-AE82-A54A7B3C889B}"/>
    <cellStyle name="Normal 7 2 3 2 6" xfId="1975" xr:uid="{AAD9FD40-FFC5-412D-B0B1-822BD334BDAF}"/>
    <cellStyle name="Normal 7 2 3 3" xfId="1976" xr:uid="{3331AE90-094E-46E6-8702-B9220FB45C3A}"/>
    <cellStyle name="Normal 7 2 3 3 2" xfId="1977" xr:uid="{2782DB70-12ED-4F24-A489-33216765582F}"/>
    <cellStyle name="Normal 7 2 3 3 2 2" xfId="1978" xr:uid="{9C779EAF-CB53-4CAD-887C-D11901513710}"/>
    <cellStyle name="Normal 7 2 3 3 2 2 2" xfId="4054" xr:uid="{0697FE1A-746C-47F6-BE7A-E7C27F2894F5}"/>
    <cellStyle name="Normal 7 2 3 3 2 2 2 2" xfId="4055" xr:uid="{73054182-CE14-4DDF-8430-89FE6CC0DEAD}"/>
    <cellStyle name="Normal 7 2 3 3 2 2 3" xfId="4056" xr:uid="{07D0F87C-1025-41BC-AE4A-3470C565EBE5}"/>
    <cellStyle name="Normal 7 2 3 3 2 3" xfId="1979" xr:uid="{F9274CA0-117D-41F8-97E1-EEBED50094D7}"/>
    <cellStyle name="Normal 7 2 3 3 2 3 2" xfId="4057" xr:uid="{D53A92D4-25B5-413F-8C08-6B303E183405}"/>
    <cellStyle name="Normal 7 2 3 3 2 4" xfId="1980" xr:uid="{30A4D616-4A73-45FE-8400-BE61176CEAFF}"/>
    <cellStyle name="Normal 7 2 3 3 3" xfId="1981" xr:uid="{7FEA0FEF-AA17-47CA-AFDF-7409A4587624}"/>
    <cellStyle name="Normal 7 2 3 3 3 2" xfId="4058" xr:uid="{60DFF086-AAD1-4867-9232-3063B0A06E57}"/>
    <cellStyle name="Normal 7 2 3 3 3 2 2" xfId="4059" xr:uid="{34CDC0A5-DCE8-4C3B-8935-6BEB81656B6B}"/>
    <cellStyle name="Normal 7 2 3 3 3 3" xfId="4060" xr:uid="{8F46697D-55C1-41EA-B000-ABB7E9DA277D}"/>
    <cellStyle name="Normal 7 2 3 3 4" xfId="1982" xr:uid="{1BFD347F-D758-49C6-B517-E0E0164FFE24}"/>
    <cellStyle name="Normal 7 2 3 3 4 2" xfId="4061" xr:uid="{488B0E86-8C43-4090-8A44-574B7F5EF521}"/>
    <cellStyle name="Normal 7 2 3 3 5" xfId="1983" xr:uid="{1ECAF2CC-5CD7-4AB1-9A71-BF1A7C91C343}"/>
    <cellStyle name="Normal 7 2 3 4" xfId="1984" xr:uid="{0D01AE90-EB74-48AF-911F-207625C23ECF}"/>
    <cellStyle name="Normal 7 2 3 4 2" xfId="1985" xr:uid="{1864141E-B84E-4A40-A47D-0EE09D325F8F}"/>
    <cellStyle name="Normal 7 2 3 4 2 2" xfId="4062" xr:uid="{03515B96-C554-46D6-9EB2-06753EED6EB4}"/>
    <cellStyle name="Normal 7 2 3 4 2 2 2" xfId="4063" xr:uid="{E82A33CE-9FDE-4390-85C2-72D371787C39}"/>
    <cellStyle name="Normal 7 2 3 4 2 3" xfId="4064" xr:uid="{D44818D9-0C15-42CB-85E1-C0CD2730D5E3}"/>
    <cellStyle name="Normal 7 2 3 4 3" xfId="1986" xr:uid="{303AB32F-CCC4-4869-A5C0-1155D0C426AC}"/>
    <cellStyle name="Normal 7 2 3 4 3 2" xfId="4065" xr:uid="{DB91F076-0DA5-4925-98CD-D3E6F5900446}"/>
    <cellStyle name="Normal 7 2 3 4 4" xfId="1987" xr:uid="{7D511807-9213-406C-8E0E-9936A45CF7A6}"/>
    <cellStyle name="Normal 7 2 3 5" xfId="1988" xr:uid="{A14F35A7-B169-446C-A1B8-3AB1721A8C75}"/>
    <cellStyle name="Normal 7 2 3 5 2" xfId="1989" xr:uid="{EC320955-D9C2-4D41-801F-2F2FCA43416D}"/>
    <cellStyle name="Normal 7 2 3 5 2 2" xfId="4066" xr:uid="{A1CADA2A-1641-4031-97DE-E512B7915DB5}"/>
    <cellStyle name="Normal 7 2 3 5 3" xfId="1990" xr:uid="{103D0E51-B23E-4ADB-BA02-7E0AAB44CCC1}"/>
    <cellStyle name="Normal 7 2 3 5 4" xfId="1991" xr:uid="{0BDF83EA-B07D-452C-9ACB-0C06C14A41D2}"/>
    <cellStyle name="Normal 7 2 3 6" xfId="1992" xr:uid="{5A61B9D8-D74E-48D0-8875-D32C75029481}"/>
    <cellStyle name="Normal 7 2 3 6 2" xfId="4067" xr:uid="{1ECF446F-84A3-4E89-B155-EBBFBA979538}"/>
    <cellStyle name="Normal 7 2 3 7" xfId="1993" xr:uid="{2E6D2216-86BF-43F3-9EB3-BAA3F2F682A4}"/>
    <cellStyle name="Normal 7 2 3 8" xfId="1994" xr:uid="{25FAA768-8470-45D0-9355-4DC10E64F8EB}"/>
    <cellStyle name="Normal 7 2 4" xfId="1995" xr:uid="{0190459B-11E3-4041-99D0-37D44339554C}"/>
    <cellStyle name="Normal 7 2 4 2" xfId="1996" xr:uid="{111D6377-0D58-45E5-BFA4-DD66A846A0A1}"/>
    <cellStyle name="Normal 7 2 4 2 2" xfId="1997" xr:uid="{770DE6AA-22E5-44CD-869A-568550FB244B}"/>
    <cellStyle name="Normal 7 2 4 2 2 2" xfId="1998" xr:uid="{71647857-0FB3-494E-9BFE-BDB5945C3A68}"/>
    <cellStyle name="Normal 7 2 4 2 2 2 2" xfId="4068" xr:uid="{EEBB5CEF-5BE6-4711-A28B-62177E6B8848}"/>
    <cellStyle name="Normal 7 2 4 2 2 3" xfId="1999" xr:uid="{B654949E-82D7-40B1-8552-4054F8405D29}"/>
    <cellStyle name="Normal 7 2 4 2 2 4" xfId="2000" xr:uid="{AA69B0C1-91C0-492F-BE30-2B4B14EE0FB2}"/>
    <cellStyle name="Normal 7 2 4 2 3" xfId="2001" xr:uid="{927D785F-133E-4B04-8768-88C5D328E8CB}"/>
    <cellStyle name="Normal 7 2 4 2 3 2" xfId="4069" xr:uid="{C49048F9-1F44-484C-ABB3-8EF512F46D9D}"/>
    <cellStyle name="Normal 7 2 4 2 4" xfId="2002" xr:uid="{18E3974E-F8A8-49A6-86FA-D619650418F7}"/>
    <cellStyle name="Normal 7 2 4 2 5" xfId="2003" xr:uid="{88F518E3-8F28-447D-8C5C-FF071B6C3675}"/>
    <cellStyle name="Normal 7 2 4 3" xfId="2004" xr:uid="{A284ED08-0144-4512-9295-428D5C5B6DA9}"/>
    <cellStyle name="Normal 7 2 4 3 2" xfId="2005" xr:uid="{D9BE8FE7-AC74-4222-A258-22D8E0267EB7}"/>
    <cellStyle name="Normal 7 2 4 3 2 2" xfId="4070" xr:uid="{E2E88BEF-5255-404D-A8D3-530FEB16B712}"/>
    <cellStyle name="Normal 7 2 4 3 3" xfId="2006" xr:uid="{CE681944-65D8-4F1F-88DB-0BAE0B71324F}"/>
    <cellStyle name="Normal 7 2 4 3 4" xfId="2007" xr:uid="{30A21D67-2A71-4486-9B2A-7CCB3B0D4252}"/>
    <cellStyle name="Normal 7 2 4 4" xfId="2008" xr:uid="{2AA4FB04-A7DF-449B-BACF-89E80DE8F60F}"/>
    <cellStyle name="Normal 7 2 4 4 2" xfId="2009" xr:uid="{3D5F3B00-8E70-4687-9FC5-E4C19BB8168B}"/>
    <cellStyle name="Normal 7 2 4 4 3" xfId="2010" xr:uid="{D815515B-4881-46D8-999E-8D772C0D3F45}"/>
    <cellStyle name="Normal 7 2 4 4 4" xfId="2011" xr:uid="{390E00FB-7D08-45FD-BD60-7A3261304833}"/>
    <cellStyle name="Normal 7 2 4 5" xfId="2012" xr:uid="{08D509E8-5774-4D93-909E-BA57D56D0FBF}"/>
    <cellStyle name="Normal 7 2 4 6" xfId="2013" xr:uid="{A34E06F2-2369-4842-8AEA-1081C7CB46E3}"/>
    <cellStyle name="Normal 7 2 4 7" xfId="2014" xr:uid="{8B2668ED-743E-45F6-AFE4-6D1E216226E8}"/>
    <cellStyle name="Normal 7 2 5" xfId="2015" xr:uid="{13A7BF61-66DB-49B5-A0B2-68852C3B6DCD}"/>
    <cellStyle name="Normal 7 2 5 2" xfId="2016" xr:uid="{CD7D4851-EA97-4502-960C-E200C081C832}"/>
    <cellStyle name="Normal 7 2 5 2 2" xfId="2017" xr:uid="{FFE762DD-D5D4-4875-A61A-10069D7B4988}"/>
    <cellStyle name="Normal 7 2 5 2 2 2" xfId="4071" xr:uid="{A3A2CD08-A2CB-4289-9D48-2254C26D93E7}"/>
    <cellStyle name="Normal 7 2 5 2 2 2 2" xfId="4072" xr:uid="{E123006C-B8C3-496B-972E-1F8BE7CD744C}"/>
    <cellStyle name="Normal 7 2 5 2 2 3" xfId="4073" xr:uid="{1F082C93-109A-4BAE-9084-BE229EB1DA83}"/>
    <cellStyle name="Normal 7 2 5 2 3" xfId="2018" xr:uid="{F607628C-7B60-4208-9608-BD354D9C0648}"/>
    <cellStyle name="Normal 7 2 5 2 3 2" xfId="4074" xr:uid="{9E69604E-A64C-4CAA-BD0E-3DE3578C33B1}"/>
    <cellStyle name="Normal 7 2 5 2 4" xfId="2019" xr:uid="{BC9803D4-32E4-4503-892F-43C3F92E2419}"/>
    <cellStyle name="Normal 7 2 5 3" xfId="2020" xr:uid="{67A111E1-0C39-4905-A98C-5E3DBF007708}"/>
    <cellStyle name="Normal 7 2 5 3 2" xfId="2021" xr:uid="{07770E82-FCC9-469C-BE9C-506F5342865A}"/>
    <cellStyle name="Normal 7 2 5 3 2 2" xfId="4075" xr:uid="{EC289CC1-B73A-461B-8016-C9639A0F142A}"/>
    <cellStyle name="Normal 7 2 5 3 3" xfId="2022" xr:uid="{7509F081-9BB0-438C-BBCE-D2B8D663953C}"/>
    <cellStyle name="Normal 7 2 5 3 4" xfId="2023" xr:uid="{4E6F3184-020D-4672-83C7-455A6424B420}"/>
    <cellStyle name="Normal 7 2 5 4" xfId="2024" xr:uid="{AB7D801D-D0C5-4B8E-B0D3-F9893E0E7ABD}"/>
    <cellStyle name="Normal 7 2 5 4 2" xfId="4076" xr:uid="{EF759EFE-0FCA-49D4-83A3-8D7C604CEF0A}"/>
    <cellStyle name="Normal 7 2 5 5" xfId="2025" xr:uid="{8E0FFA64-A424-4F90-8043-7E1655FC77F2}"/>
    <cellStyle name="Normal 7 2 5 6" xfId="2026" xr:uid="{5DE49A87-CD16-4DF9-B7EF-5D9A46C2F0CF}"/>
    <cellStyle name="Normal 7 2 6" xfId="2027" xr:uid="{6ECC5174-E5D8-4526-AFF4-52A3A2D1BCA9}"/>
    <cellStyle name="Normal 7 2 6 2" xfId="2028" xr:uid="{4FEC43D7-B6F2-4095-A47A-D394A9782273}"/>
    <cellStyle name="Normal 7 2 6 2 2" xfId="2029" xr:uid="{55E9B485-1036-449C-9AD4-1D230095A09A}"/>
    <cellStyle name="Normal 7 2 6 2 2 2" xfId="4077" xr:uid="{4380BAB9-7FF1-41AF-B48A-7695B880E4FC}"/>
    <cellStyle name="Normal 7 2 6 2 3" xfId="2030" xr:uid="{7F063440-DCE0-46B2-AE73-90F9512E97AB}"/>
    <cellStyle name="Normal 7 2 6 2 4" xfId="2031" xr:uid="{69B973D4-DD72-458B-AD40-C2DE7B02E28F}"/>
    <cellStyle name="Normal 7 2 6 3" xfId="2032" xr:uid="{D6F3DF0E-BC6D-433F-91B6-72B0A25F354C}"/>
    <cellStyle name="Normal 7 2 6 3 2" xfId="4078" xr:uid="{9FB433AF-9720-46F4-993A-4F7880768B43}"/>
    <cellStyle name="Normal 7 2 6 4" xfId="2033" xr:uid="{E12ECDAB-A5FE-4AE1-BB6F-49AA103F9906}"/>
    <cellStyle name="Normal 7 2 6 5" xfId="2034" xr:uid="{9AACB468-9667-42AA-A0CA-B81D55B13866}"/>
    <cellStyle name="Normal 7 2 7" xfId="2035" xr:uid="{996BA194-799B-4E82-B444-1EB75FD8FB77}"/>
    <cellStyle name="Normal 7 2 7 2" xfId="2036" xr:uid="{B424297B-BF27-4FAF-9264-1D0FD4E758C9}"/>
    <cellStyle name="Normal 7 2 7 2 2" xfId="4079" xr:uid="{FABF6370-F77A-48DF-9DFB-11BFF787445D}"/>
    <cellStyle name="Normal 7 2 7 2 3" xfId="4380" xr:uid="{AA55C615-665F-486E-B5B0-842326D2E91E}"/>
    <cellStyle name="Normal 7 2 7 3" xfId="2037" xr:uid="{1EBDD77E-E70C-4C4A-823C-5FBB8579AF87}"/>
    <cellStyle name="Normal 7 2 7 4" xfId="2038" xr:uid="{45782413-DA5F-4E77-9F29-E402B4FBFCF6}"/>
    <cellStyle name="Normal 7 2 7 4 2" xfId="4746" xr:uid="{E684CAC3-6A6D-49A5-9EDC-F9F4E78DD8A3}"/>
    <cellStyle name="Normal 7 2 7 4 3" xfId="4610" xr:uid="{808C9FC2-2DEE-409B-AB99-DF248BA402D3}"/>
    <cellStyle name="Normal 7 2 7 4 4" xfId="4465" xr:uid="{E88BA167-A1AE-45EC-83EB-FF959F21FE04}"/>
    <cellStyle name="Normal 7 2 8" xfId="2039" xr:uid="{56AB8432-1B4E-4883-B900-21D20B9B97DE}"/>
    <cellStyle name="Normal 7 2 8 2" xfId="2040" xr:uid="{396B8181-AD9B-4122-8CFF-3D48B28773C6}"/>
    <cellStyle name="Normal 7 2 8 3" xfId="2041" xr:uid="{61EF5AC0-ADA5-4938-8EE6-9C7ECDD2F885}"/>
    <cellStyle name="Normal 7 2 8 4" xfId="2042" xr:uid="{D028101E-C213-46B7-9F44-09C346B787BC}"/>
    <cellStyle name="Normal 7 2 9" xfId="2043" xr:uid="{916BC23A-482B-4D62-83E7-1B27CCC8CE92}"/>
    <cellStyle name="Normal 7 3" xfId="2044" xr:uid="{F7E35FE0-C085-415B-AA50-62D8590481D3}"/>
    <cellStyle name="Normal 7 3 10" xfId="2045" xr:uid="{711C9C25-9BF4-44E5-98DD-089503F34262}"/>
    <cellStyle name="Normal 7 3 11" xfId="2046" xr:uid="{F17846CB-B133-4F79-BEA6-4BB2E6BA409C}"/>
    <cellStyle name="Normal 7 3 2" xfId="2047" xr:uid="{51A96DD9-B720-4F75-89B5-655522DFBCBE}"/>
    <cellStyle name="Normal 7 3 2 2" xfId="2048" xr:uid="{A9AED8A4-6A3F-41A0-82FB-0169181AF449}"/>
    <cellStyle name="Normal 7 3 2 2 2" xfId="2049" xr:uid="{E84C928D-858C-4B1E-B26B-C833F71BF990}"/>
    <cellStyle name="Normal 7 3 2 2 2 2" xfId="2050" xr:uid="{93CCE033-C8AD-44F1-B5BA-203BB8237C0E}"/>
    <cellStyle name="Normal 7 3 2 2 2 2 2" xfId="2051" xr:uid="{92B32A37-B976-4AB7-97F7-ACB176E84A29}"/>
    <cellStyle name="Normal 7 3 2 2 2 2 2 2" xfId="4080" xr:uid="{8FABF8CB-C03F-4A88-A79E-3191AEE2737B}"/>
    <cellStyle name="Normal 7 3 2 2 2 2 3" xfId="2052" xr:uid="{CC6F7BFD-6169-4D29-8A3B-0C38C459F3CA}"/>
    <cellStyle name="Normal 7 3 2 2 2 2 4" xfId="2053" xr:uid="{2219C408-85F2-452A-927F-6344BD2701F2}"/>
    <cellStyle name="Normal 7 3 2 2 2 3" xfId="2054" xr:uid="{9AF548D5-9B5B-46AD-9108-15F988EAD05E}"/>
    <cellStyle name="Normal 7 3 2 2 2 3 2" xfId="2055" xr:uid="{0D8EABDD-FBD2-4FF9-9893-C392A7B2CFAF}"/>
    <cellStyle name="Normal 7 3 2 2 2 3 3" xfId="2056" xr:uid="{81378041-ABF8-4B1D-BB92-FBF5F53D0B9D}"/>
    <cellStyle name="Normal 7 3 2 2 2 3 4" xfId="2057" xr:uid="{B58A729E-8088-463F-B866-C3F32A507B19}"/>
    <cellStyle name="Normal 7 3 2 2 2 4" xfId="2058" xr:uid="{439C56EF-270E-49C5-984C-23EF30020E16}"/>
    <cellStyle name="Normal 7 3 2 2 2 5" xfId="2059" xr:uid="{88A6923D-66EB-481D-AFBC-6ED286229A49}"/>
    <cellStyle name="Normal 7 3 2 2 2 6" xfId="2060" xr:uid="{6E8BD3A2-5729-4D11-A4CE-6CF2381A2B94}"/>
    <cellStyle name="Normal 7 3 2 2 3" xfId="2061" xr:uid="{2D40F38C-C436-4BBE-887F-7CC75B51916A}"/>
    <cellStyle name="Normal 7 3 2 2 3 2" xfId="2062" xr:uid="{E68DF64D-05C9-485F-9CC7-3AD9791F9BF9}"/>
    <cellStyle name="Normal 7 3 2 2 3 2 2" xfId="2063" xr:uid="{0410538D-35D8-4C90-9EDE-8E3C96A3326F}"/>
    <cellStyle name="Normal 7 3 2 2 3 2 3" xfId="2064" xr:uid="{D28C70F9-8459-4E6F-9AB8-37644599500C}"/>
    <cellStyle name="Normal 7 3 2 2 3 2 4" xfId="2065" xr:uid="{957A96C9-6C48-43B8-89BC-9559C1222CD6}"/>
    <cellStyle name="Normal 7 3 2 2 3 3" xfId="2066" xr:uid="{9A514273-83DD-42E6-9B98-B3685D7B3555}"/>
    <cellStyle name="Normal 7 3 2 2 3 4" xfId="2067" xr:uid="{119B4F2C-B503-4624-A633-7CD3684CA689}"/>
    <cellStyle name="Normal 7 3 2 2 3 5" xfId="2068" xr:uid="{6DFD671A-E4DF-4D08-B321-7629E3F6748E}"/>
    <cellStyle name="Normal 7 3 2 2 4" xfId="2069" xr:uid="{4C722DFC-2FF2-4E3C-B02E-1EF0E393F577}"/>
    <cellStyle name="Normal 7 3 2 2 4 2" xfId="2070" xr:uid="{6A01B0B9-5B48-4FF3-ACDA-69E215CD7EBA}"/>
    <cellStyle name="Normal 7 3 2 2 4 3" xfId="2071" xr:uid="{FDF56A79-20CB-4855-8536-382D6FD8BDEB}"/>
    <cellStyle name="Normal 7 3 2 2 4 4" xfId="2072" xr:uid="{EFA111EB-9114-4F51-933A-94DE6C6F6D10}"/>
    <cellStyle name="Normal 7 3 2 2 5" xfId="2073" xr:uid="{CF9AA51E-7936-4558-9A34-6F6CAB3754EE}"/>
    <cellStyle name="Normal 7 3 2 2 5 2" xfId="2074" xr:uid="{8B0610D7-03D5-4CD3-9392-3F647EDC2244}"/>
    <cellStyle name="Normal 7 3 2 2 5 3" xfId="2075" xr:uid="{AFF1119B-A3B6-41C7-A356-D30356870369}"/>
    <cellStyle name="Normal 7 3 2 2 5 4" xfId="2076" xr:uid="{E5083711-FD6A-44AE-B0C2-4293AFD2AB37}"/>
    <cellStyle name="Normal 7 3 2 2 6" xfId="2077" xr:uid="{7F6655C0-4374-4A66-B18A-706E06CEF3B4}"/>
    <cellStyle name="Normal 7 3 2 2 7" xfId="2078" xr:uid="{D32BB35C-0483-4CF4-88AB-78E3A3376370}"/>
    <cellStyle name="Normal 7 3 2 2 8" xfId="2079" xr:uid="{EB15D216-35A1-47BE-88E4-C0FFF2A71128}"/>
    <cellStyle name="Normal 7 3 2 3" xfId="2080" xr:uid="{CA1969F4-0A64-461D-ADC6-09A09803ED7A}"/>
    <cellStyle name="Normal 7 3 2 3 2" xfId="2081" xr:uid="{729EC39F-E546-4D99-BD25-C93327CA699C}"/>
    <cellStyle name="Normal 7 3 2 3 2 2" xfId="2082" xr:uid="{5459D9BD-51A0-4F8A-BDD2-34462617807E}"/>
    <cellStyle name="Normal 7 3 2 3 2 2 2" xfId="4081" xr:uid="{98C29D33-2B08-4DB1-A43B-6D5810A6033D}"/>
    <cellStyle name="Normal 7 3 2 3 2 2 2 2" xfId="4082" xr:uid="{8BCE94B9-3620-483F-AAC1-6D52A5D6A674}"/>
    <cellStyle name="Normal 7 3 2 3 2 2 3" xfId="4083" xr:uid="{2CDFE987-627F-49BC-B604-CFDB84B37A31}"/>
    <cellStyle name="Normal 7 3 2 3 2 3" xfId="2083" xr:uid="{1AEDFB9A-53C7-42AF-859A-D26B30EAFD90}"/>
    <cellStyle name="Normal 7 3 2 3 2 3 2" xfId="4084" xr:uid="{DAE2EF72-7969-46B8-AD13-72FE9017E0E2}"/>
    <cellStyle name="Normal 7 3 2 3 2 4" xfId="2084" xr:uid="{6643D996-77A7-4078-89DF-8FD9270E202F}"/>
    <cellStyle name="Normal 7 3 2 3 3" xfId="2085" xr:uid="{E8F5F58F-2079-4F25-88F8-ACF4CA7CAB01}"/>
    <cellStyle name="Normal 7 3 2 3 3 2" xfId="2086" xr:uid="{41DE3457-4B8A-495F-A5BA-2E90653DEF7F}"/>
    <cellStyle name="Normal 7 3 2 3 3 2 2" xfId="4085" xr:uid="{719FFB14-9C92-4EA5-8BF9-64018F93B372}"/>
    <cellStyle name="Normal 7 3 2 3 3 3" xfId="2087" xr:uid="{636899DC-377E-44BA-82A6-0E762B11374A}"/>
    <cellStyle name="Normal 7 3 2 3 3 4" xfId="2088" xr:uid="{3AB13DE4-1F42-4271-A8B2-6C1D3E06C159}"/>
    <cellStyle name="Normal 7 3 2 3 4" xfId="2089" xr:uid="{05A60860-CCB7-494B-8459-8655840B2A8B}"/>
    <cellStyle name="Normal 7 3 2 3 4 2" xfId="4086" xr:uid="{581F060D-32B7-41A8-8E2F-00537C0179D9}"/>
    <cellStyle name="Normal 7 3 2 3 5" xfId="2090" xr:uid="{D1E599D8-37E9-4454-BE15-081155AD46A1}"/>
    <cellStyle name="Normal 7 3 2 3 6" xfId="2091" xr:uid="{24C40D19-B0D5-472C-9808-A5245FDDF264}"/>
    <cellStyle name="Normal 7 3 2 4" xfId="2092" xr:uid="{DA8609F0-5168-4DF1-9AAE-AE64A3E24E42}"/>
    <cellStyle name="Normal 7 3 2 4 2" xfId="2093" xr:uid="{D3156C3A-4FFA-49F5-874C-346DC505E86A}"/>
    <cellStyle name="Normal 7 3 2 4 2 2" xfId="2094" xr:uid="{0BA57F45-08FF-435B-9610-9D3FB4D38212}"/>
    <cellStyle name="Normal 7 3 2 4 2 2 2" xfId="4087" xr:uid="{A47EFC00-EF9F-40B7-B8F4-39F747C903EC}"/>
    <cellStyle name="Normal 7 3 2 4 2 3" xfId="2095" xr:uid="{6B4C32C3-A8A0-4619-A10C-F71CFE501F86}"/>
    <cellStyle name="Normal 7 3 2 4 2 4" xfId="2096" xr:uid="{860D8F19-6ACC-428B-AE8C-8E4AB43EFE03}"/>
    <cellStyle name="Normal 7 3 2 4 3" xfId="2097" xr:uid="{D75C3C1E-AC22-4AD7-9565-90CD725B1513}"/>
    <cellStyle name="Normal 7 3 2 4 3 2" xfId="4088" xr:uid="{81AA5B81-81C2-4557-8F0A-8060332C899B}"/>
    <cellStyle name="Normal 7 3 2 4 4" xfId="2098" xr:uid="{4B5E63AB-5DFA-4E9C-B469-F6AF71B0AA7E}"/>
    <cellStyle name="Normal 7 3 2 4 5" xfId="2099" xr:uid="{7A16C15B-161D-44B5-B62F-65B5DDDB33A8}"/>
    <cellStyle name="Normal 7 3 2 5" xfId="2100" xr:uid="{8A3FD670-94E2-4417-A6AA-7F61388CAC03}"/>
    <cellStyle name="Normal 7 3 2 5 2" xfId="2101" xr:uid="{7F733383-78C2-4A05-858F-EF9B03F5BE94}"/>
    <cellStyle name="Normal 7 3 2 5 2 2" xfId="4089" xr:uid="{BB6AC579-44C6-4FCA-A825-1E7C97D25966}"/>
    <cellStyle name="Normal 7 3 2 5 3" xfId="2102" xr:uid="{5FD9FA0E-BFBF-4D83-B67D-FA9E660A3325}"/>
    <cellStyle name="Normal 7 3 2 5 4" xfId="2103" xr:uid="{8F96562D-F061-4BD6-82D1-075A860553C7}"/>
    <cellStyle name="Normal 7 3 2 6" xfId="2104" xr:uid="{37C19077-FA31-48BD-A4B8-6BB172C7C662}"/>
    <cellStyle name="Normal 7 3 2 6 2" xfId="2105" xr:uid="{E67EE85A-F942-4B42-95E3-10B6A92211C4}"/>
    <cellStyle name="Normal 7 3 2 6 3" xfId="2106" xr:uid="{056C599F-75E8-4D18-BBA2-4E3657A56712}"/>
    <cellStyle name="Normal 7 3 2 6 4" xfId="2107" xr:uid="{23EFB0FA-A36B-4671-86D3-5F139DE4C8F8}"/>
    <cellStyle name="Normal 7 3 2 7" xfId="2108" xr:uid="{1E112409-3C46-47ED-BDC7-4A9FBDB9189F}"/>
    <cellStyle name="Normal 7 3 2 8" xfId="2109" xr:uid="{46B4C695-0348-4723-93AB-AF4BE5977B51}"/>
    <cellStyle name="Normal 7 3 2 9" xfId="2110" xr:uid="{A85E467A-BEA2-4F53-8722-2480BB90F738}"/>
    <cellStyle name="Normal 7 3 3" xfId="2111" xr:uid="{19D37D83-7C40-4603-B450-46B0A719A8DC}"/>
    <cellStyle name="Normal 7 3 3 2" xfId="2112" xr:uid="{DAE60D1A-98BE-4C9D-8B7D-9F25D04C5546}"/>
    <cellStyle name="Normal 7 3 3 2 2" xfId="2113" xr:uid="{5231B192-DE7F-4544-A3F9-D2808C8162F2}"/>
    <cellStyle name="Normal 7 3 3 2 2 2" xfId="2114" xr:uid="{71B5C2F7-FAB5-400C-97DC-E82CECAD1205}"/>
    <cellStyle name="Normal 7 3 3 2 2 2 2" xfId="4090" xr:uid="{C28A42AE-6DEE-4755-A822-13906ED8838F}"/>
    <cellStyle name="Normal 7 3 3 2 2 2 2 2" xfId="4655" xr:uid="{64994468-14BB-4DDC-AF8F-3FDB00B55ADF}"/>
    <cellStyle name="Normal 7 3 3 2 2 2 3" xfId="4656" xr:uid="{81005201-34C6-4156-9C97-EA179A87CD8B}"/>
    <cellStyle name="Normal 7 3 3 2 2 3" xfId="2115" xr:uid="{2509B1DA-9EFE-460E-AC01-2388EBCA5416}"/>
    <cellStyle name="Normal 7 3 3 2 2 3 2" xfId="4657" xr:uid="{AB2D0268-913A-4500-B76E-4492C8D693D7}"/>
    <cellStyle name="Normal 7 3 3 2 2 4" xfId="2116" xr:uid="{DD17E4D3-8BA5-45F1-89BF-C61250B3CD27}"/>
    <cellStyle name="Normal 7 3 3 2 3" xfId="2117" xr:uid="{55E81012-A52B-473A-A6A4-13001AF33E3C}"/>
    <cellStyle name="Normal 7 3 3 2 3 2" xfId="2118" xr:uid="{181E58B8-979F-4D4D-96D0-EB65773EACB7}"/>
    <cellStyle name="Normal 7 3 3 2 3 2 2" xfId="4658" xr:uid="{73796C86-7266-428C-93F1-8A1E3C4F1ECF}"/>
    <cellStyle name="Normal 7 3 3 2 3 3" xfId="2119" xr:uid="{E6591870-051A-48ED-8452-389C414CF727}"/>
    <cellStyle name="Normal 7 3 3 2 3 4" xfId="2120" xr:uid="{E96E9787-E34B-4A6F-9B7B-28E228729D65}"/>
    <cellStyle name="Normal 7 3 3 2 4" xfId="2121" xr:uid="{398D922D-99BD-4129-899C-AEC4269551F1}"/>
    <cellStyle name="Normal 7 3 3 2 4 2" xfId="4659" xr:uid="{44AD6DC5-98E2-43AA-A8E3-57A3EA9FAFC7}"/>
    <cellStyle name="Normal 7 3 3 2 5" xfId="2122" xr:uid="{081D2A8A-EF5E-4C95-860B-04FDE35B4963}"/>
    <cellStyle name="Normal 7 3 3 2 6" xfId="2123" xr:uid="{BAD44F91-B24A-45C6-869E-FF129A584050}"/>
    <cellStyle name="Normal 7 3 3 3" xfId="2124" xr:uid="{9B7C20EF-DA47-4449-8A89-6EAC163C75F9}"/>
    <cellStyle name="Normal 7 3 3 3 2" xfId="2125" xr:uid="{71E49679-0D47-4675-8568-69D62172E0CF}"/>
    <cellStyle name="Normal 7 3 3 3 2 2" xfId="2126" xr:uid="{70256EF1-56EB-4B55-8CDD-4F8A958C81D5}"/>
    <cellStyle name="Normal 7 3 3 3 2 2 2" xfId="4660" xr:uid="{1BB1D0D8-E73A-4B72-BA62-75B397036D9F}"/>
    <cellStyle name="Normal 7 3 3 3 2 3" xfId="2127" xr:uid="{B24084F4-73A9-42DD-939B-267C5785BEE1}"/>
    <cellStyle name="Normal 7 3 3 3 2 4" xfId="2128" xr:uid="{07EABA8E-D20F-4917-946B-D3F99A73AB60}"/>
    <cellStyle name="Normal 7 3 3 3 3" xfId="2129" xr:uid="{0E8EC38A-3F96-47E8-8F20-8B2128011E25}"/>
    <cellStyle name="Normal 7 3 3 3 3 2" xfId="4661" xr:uid="{954CA602-B400-457D-A785-1A4B9A040F8C}"/>
    <cellStyle name="Normal 7 3 3 3 4" xfId="2130" xr:uid="{54000B73-8F94-4C4B-B467-E897C774365C}"/>
    <cellStyle name="Normal 7 3 3 3 5" xfId="2131" xr:uid="{861A0288-D1A7-41D5-9A78-913D096188F0}"/>
    <cellStyle name="Normal 7 3 3 4" xfId="2132" xr:uid="{458083C0-B6F9-42AE-8A7E-539A71B3ED81}"/>
    <cellStyle name="Normal 7 3 3 4 2" xfId="2133" xr:uid="{15C55B5F-70BA-4C26-B946-F318C9E9F108}"/>
    <cellStyle name="Normal 7 3 3 4 2 2" xfId="4662" xr:uid="{758CB269-3049-4BC0-949D-532C7C9C9ADF}"/>
    <cellStyle name="Normal 7 3 3 4 3" xfId="2134" xr:uid="{3CBF088A-64E3-4D0E-8D3B-AE3CD04CE4A7}"/>
    <cellStyle name="Normal 7 3 3 4 4" xfId="2135" xr:uid="{F16EDF76-9E9C-42FD-8903-F560DF1245B1}"/>
    <cellStyle name="Normal 7 3 3 5" xfId="2136" xr:uid="{AFEF12A7-81F6-48F9-AFE6-DBAF5432814F}"/>
    <cellStyle name="Normal 7 3 3 5 2" xfId="2137" xr:uid="{25F10364-78DF-4BBA-B0DE-5D14BEFA9389}"/>
    <cellStyle name="Normal 7 3 3 5 3" xfId="2138" xr:uid="{F01CC962-702B-4118-A1C4-CFF2E67DA46A}"/>
    <cellStyle name="Normal 7 3 3 5 4" xfId="2139" xr:uid="{A9192DF7-5D20-48CC-B983-0A328B5DDA9C}"/>
    <cellStyle name="Normal 7 3 3 6" xfId="2140" xr:uid="{421418C9-6214-4C58-AF36-CCB5ADA38EDD}"/>
    <cellStyle name="Normal 7 3 3 7" xfId="2141" xr:uid="{D8AAF17E-7D2C-4682-8CA2-54FD777D0095}"/>
    <cellStyle name="Normal 7 3 3 8" xfId="2142" xr:uid="{0B3D289F-A69E-4E27-92B8-576E012242F8}"/>
    <cellStyle name="Normal 7 3 4" xfId="2143" xr:uid="{A7E860E1-08E5-42C8-8360-F0E4A89AA3DB}"/>
    <cellStyle name="Normal 7 3 4 2" xfId="2144" xr:uid="{5FAB0889-C102-4B01-B54B-B5393F491D37}"/>
    <cellStyle name="Normal 7 3 4 2 2" xfId="2145" xr:uid="{589BB864-3DC6-48CC-9057-F3F0B1C8DD83}"/>
    <cellStyle name="Normal 7 3 4 2 2 2" xfId="2146" xr:uid="{E72FC5AF-6A68-4DE2-8578-5845E97F5FC2}"/>
    <cellStyle name="Normal 7 3 4 2 2 2 2" xfId="4091" xr:uid="{4FC0CF9C-193C-4417-9EBE-2421765C567B}"/>
    <cellStyle name="Normal 7 3 4 2 2 3" xfId="2147" xr:uid="{7E85D316-26EB-45DB-9A35-33674FF53D77}"/>
    <cellStyle name="Normal 7 3 4 2 2 4" xfId="2148" xr:uid="{718004A0-8365-4D34-8E65-C1AF0D6997A8}"/>
    <cellStyle name="Normal 7 3 4 2 3" xfId="2149" xr:uid="{8E913A87-3EA8-4A81-AA4E-E1484E01F658}"/>
    <cellStyle name="Normal 7 3 4 2 3 2" xfId="4092" xr:uid="{03155EC4-2369-4CC3-900A-33D537A8E328}"/>
    <cellStyle name="Normal 7 3 4 2 4" xfId="2150" xr:uid="{7A2DE1AD-3B78-4AD3-A9CA-7B6123F1EAE7}"/>
    <cellStyle name="Normal 7 3 4 2 5" xfId="2151" xr:uid="{18093DC7-A3F2-4792-86B7-55360C28C166}"/>
    <cellStyle name="Normal 7 3 4 3" xfId="2152" xr:uid="{DF1408AD-64DF-4D3D-BF18-411884BCA3F6}"/>
    <cellStyle name="Normal 7 3 4 3 2" xfId="2153" xr:uid="{CAB7DE41-58E7-4A45-AC1A-EE5977E43D2A}"/>
    <cellStyle name="Normal 7 3 4 3 2 2" xfId="4093" xr:uid="{1B719BE1-91E1-4363-AE8B-3D60AC10AF77}"/>
    <cellStyle name="Normal 7 3 4 3 3" xfId="2154" xr:uid="{794CCA81-871C-4B50-8EC6-8B33573DBB28}"/>
    <cellStyle name="Normal 7 3 4 3 4" xfId="2155" xr:uid="{DB14E48E-E2FA-4EBE-833B-50D6E0BE185F}"/>
    <cellStyle name="Normal 7 3 4 4" xfId="2156" xr:uid="{186B6828-A6E6-4B96-A881-2C99ECC1108C}"/>
    <cellStyle name="Normal 7 3 4 4 2" xfId="2157" xr:uid="{C1C71790-AF9E-41B0-AC05-E15EE18461DB}"/>
    <cellStyle name="Normal 7 3 4 4 3" xfId="2158" xr:uid="{1BA4E141-36A7-4C9C-9ED7-08C56CE3DA6E}"/>
    <cellStyle name="Normal 7 3 4 4 4" xfId="2159" xr:uid="{64271B61-F3AA-4C32-9D44-7ACD77EB2387}"/>
    <cellStyle name="Normal 7 3 4 5" xfId="2160" xr:uid="{4C92203B-C920-4BCA-B6C9-8FD5BB66F0AE}"/>
    <cellStyle name="Normal 7 3 4 6" xfId="2161" xr:uid="{A0CB49DF-43F0-41E1-91A7-668A13147F38}"/>
    <cellStyle name="Normal 7 3 4 7" xfId="2162" xr:uid="{86748B02-E983-4C74-9210-AD856DC7A5FC}"/>
    <cellStyle name="Normal 7 3 5" xfId="2163" xr:uid="{DFBB533E-30F8-4B07-9D77-B6482E81D3B7}"/>
    <cellStyle name="Normal 7 3 5 2" xfId="2164" xr:uid="{B3A283B4-7EBE-4611-8F3E-953237223DF3}"/>
    <cellStyle name="Normal 7 3 5 2 2" xfId="2165" xr:uid="{10F38ADE-FB20-4ABD-A21F-2A0BB519D12B}"/>
    <cellStyle name="Normal 7 3 5 2 2 2" xfId="4094" xr:uid="{AF34DAE5-E44A-4D92-9FCB-F184DA7D2C74}"/>
    <cellStyle name="Normal 7 3 5 2 3" xfId="2166" xr:uid="{4FE3C1AA-5F96-499B-B213-F25CA01E2CD1}"/>
    <cellStyle name="Normal 7 3 5 2 4" xfId="2167" xr:uid="{BA23FDC0-43E6-41AD-A7C0-C2FD3D4A5DB8}"/>
    <cellStyle name="Normal 7 3 5 3" xfId="2168" xr:uid="{1B29C6E9-9F9F-447A-9DD8-A2F85E16976D}"/>
    <cellStyle name="Normal 7 3 5 3 2" xfId="2169" xr:uid="{6FA9210D-FC09-40ED-B749-4848EC82C5F8}"/>
    <cellStyle name="Normal 7 3 5 3 3" xfId="2170" xr:uid="{62FDA5D2-D120-4E3F-94EE-B4AA391E018C}"/>
    <cellStyle name="Normal 7 3 5 3 4" xfId="2171" xr:uid="{3AE8236F-A19A-4899-B4E4-013C82C202EA}"/>
    <cellStyle name="Normal 7 3 5 4" xfId="2172" xr:uid="{C41C3FDC-BEA0-4216-B674-7B60F81266E7}"/>
    <cellStyle name="Normal 7 3 5 5" xfId="2173" xr:uid="{29021E2B-B6CB-4DD2-B50A-0FE9CBE3FA4E}"/>
    <cellStyle name="Normal 7 3 5 6" xfId="2174" xr:uid="{4860FBCD-649E-4DC1-9DAD-826A183E1197}"/>
    <cellStyle name="Normal 7 3 6" xfId="2175" xr:uid="{CA6F604A-463E-4A4D-84F6-BD15BFECFC53}"/>
    <cellStyle name="Normal 7 3 6 2" xfId="2176" xr:uid="{A728A294-315B-465D-B614-E5D07195C0CC}"/>
    <cellStyle name="Normal 7 3 6 2 2" xfId="2177" xr:uid="{36700963-049B-438E-AB75-D81867765392}"/>
    <cellStyle name="Normal 7 3 6 2 3" xfId="2178" xr:uid="{2A2059AE-5DD6-411B-B79B-669435370D7B}"/>
    <cellStyle name="Normal 7 3 6 2 4" xfId="2179" xr:uid="{215A48C7-C69B-43B4-847F-1A7A14D6DA9A}"/>
    <cellStyle name="Normal 7 3 6 3" xfId="2180" xr:uid="{5E9EF135-C42C-4AF4-A4BE-F6075E3FA3F0}"/>
    <cellStyle name="Normal 7 3 6 4" xfId="2181" xr:uid="{695CA962-3E00-4F9D-9ADE-F7B4C0EBDFC3}"/>
    <cellStyle name="Normal 7 3 6 5" xfId="2182" xr:uid="{89609C17-3B42-4AA1-A677-248B09EB52EC}"/>
    <cellStyle name="Normal 7 3 7" xfId="2183" xr:uid="{C96E4987-1311-4CC5-A05F-07829807F9F5}"/>
    <cellStyle name="Normal 7 3 7 2" xfId="2184" xr:uid="{0C832592-F180-4296-8986-92BD0492DCFD}"/>
    <cellStyle name="Normal 7 3 7 3" xfId="2185" xr:uid="{91D6A301-447D-4C60-AFEB-C63B9679C433}"/>
    <cellStyle name="Normal 7 3 7 4" xfId="2186" xr:uid="{88C8FEFD-042D-4937-A312-C312BDF1AD94}"/>
    <cellStyle name="Normal 7 3 8" xfId="2187" xr:uid="{B77401FA-156A-4B84-97E1-3EE25DC59F66}"/>
    <cellStyle name="Normal 7 3 8 2" xfId="2188" xr:uid="{E7999D6F-D005-4D19-940C-4CFEC15CA701}"/>
    <cellStyle name="Normal 7 3 8 3" xfId="2189" xr:uid="{8B88097A-F62D-41EB-9CA4-B810BF710E49}"/>
    <cellStyle name="Normal 7 3 8 4" xfId="2190" xr:uid="{7BF28390-EFE7-4A58-BD17-F775992967B7}"/>
    <cellStyle name="Normal 7 3 9" xfId="2191" xr:uid="{51CD494B-207D-4697-98D8-A806D2DB8D09}"/>
    <cellStyle name="Normal 7 4" xfId="2192" xr:uid="{31B63F95-FD84-4444-A813-6AD5E6CE84A4}"/>
    <cellStyle name="Normal 7 4 10" xfId="2193" xr:uid="{D84A258A-4DB0-40B8-A28A-873436029D5B}"/>
    <cellStyle name="Normal 7 4 11" xfId="2194" xr:uid="{35F07B00-56E5-4C20-AFEB-44EF0545CE0B}"/>
    <cellStyle name="Normal 7 4 2" xfId="2195" xr:uid="{7B090FEA-AA65-40C7-A613-F40978952B66}"/>
    <cellStyle name="Normal 7 4 2 2" xfId="2196" xr:uid="{5CDFA19A-33BC-4C26-98CE-6226C8B98D06}"/>
    <cellStyle name="Normal 7 4 2 2 2" xfId="2197" xr:uid="{1108D812-287B-409C-A5BA-EDDE941E3959}"/>
    <cellStyle name="Normal 7 4 2 2 2 2" xfId="2198" xr:uid="{C9CB7E3E-A48D-4B4A-8532-75088BBEA80F}"/>
    <cellStyle name="Normal 7 4 2 2 2 2 2" xfId="2199" xr:uid="{80BE2247-C35D-411A-8153-6AC15B977070}"/>
    <cellStyle name="Normal 7 4 2 2 2 2 3" xfId="2200" xr:uid="{F6AC6985-6D78-4F2A-8832-ECAEA9A2B518}"/>
    <cellStyle name="Normal 7 4 2 2 2 2 4" xfId="2201" xr:uid="{0FBFB9A5-74A2-4E79-B7B4-4993EF02F520}"/>
    <cellStyle name="Normal 7 4 2 2 2 3" xfId="2202" xr:uid="{274E99F4-82CC-4C1A-A461-97B144F6BEAF}"/>
    <cellStyle name="Normal 7 4 2 2 2 3 2" xfId="2203" xr:uid="{C71E2AC9-F2CD-4DBE-B865-A3B22F8C36CA}"/>
    <cellStyle name="Normal 7 4 2 2 2 3 3" xfId="2204" xr:uid="{B880C9AD-5995-44A8-BC25-2B7098B824FB}"/>
    <cellStyle name="Normal 7 4 2 2 2 3 4" xfId="2205" xr:uid="{23744F38-9235-4865-8E6F-EA73A3B70924}"/>
    <cellStyle name="Normal 7 4 2 2 2 4" xfId="2206" xr:uid="{08635892-5E7F-4B31-9901-EAD8E66D697B}"/>
    <cellStyle name="Normal 7 4 2 2 2 5" xfId="2207" xr:uid="{F937E690-7DA1-4EAE-A8EB-D4C3DE2D8FE2}"/>
    <cellStyle name="Normal 7 4 2 2 2 6" xfId="2208" xr:uid="{B951E55E-0B7C-4C61-B7F2-07B2CD274AB3}"/>
    <cellStyle name="Normal 7 4 2 2 3" xfId="2209" xr:uid="{C4B6D469-F188-4B87-813F-3AD3D0CABA65}"/>
    <cellStyle name="Normal 7 4 2 2 3 2" xfId="2210" xr:uid="{83530822-5054-4CC9-965C-4EC24E04CA64}"/>
    <cellStyle name="Normal 7 4 2 2 3 2 2" xfId="2211" xr:uid="{85C2E3C0-E882-46D8-B5A6-882970994807}"/>
    <cellStyle name="Normal 7 4 2 2 3 2 3" xfId="2212" xr:uid="{A1EEFE31-4BAE-4E17-AC70-9EEFA20EF9E7}"/>
    <cellStyle name="Normal 7 4 2 2 3 2 4" xfId="2213" xr:uid="{B104952D-FB9D-4808-8201-4BE959BF1055}"/>
    <cellStyle name="Normal 7 4 2 2 3 3" xfId="2214" xr:uid="{730B6C46-7D94-4414-AA4D-245C460F2F7F}"/>
    <cellStyle name="Normal 7 4 2 2 3 4" xfId="2215" xr:uid="{8D0433B1-4B27-4A71-A353-4DD84F44C237}"/>
    <cellStyle name="Normal 7 4 2 2 3 5" xfId="2216" xr:uid="{D355FBD8-B618-469C-9789-9EA3C51EA5E7}"/>
    <cellStyle name="Normal 7 4 2 2 4" xfId="2217" xr:uid="{80F9C536-0F67-479F-9D24-C41E63B90E53}"/>
    <cellStyle name="Normal 7 4 2 2 4 2" xfId="2218" xr:uid="{3153EEF5-24B3-4006-83A5-918D5CDDB081}"/>
    <cellStyle name="Normal 7 4 2 2 4 3" xfId="2219" xr:uid="{B36B0AE2-BF9A-4CE3-A5D6-05FA142CB813}"/>
    <cellStyle name="Normal 7 4 2 2 4 4" xfId="2220" xr:uid="{EF0E64A4-7053-4DF5-ADC8-19D38DFB0B85}"/>
    <cellStyle name="Normal 7 4 2 2 5" xfId="2221" xr:uid="{289CEA2E-9A20-42F2-9EA1-18F0327F5557}"/>
    <cellStyle name="Normal 7 4 2 2 5 2" xfId="2222" xr:uid="{3E80F78A-2F5A-4E01-BB3C-487BC700E306}"/>
    <cellStyle name="Normal 7 4 2 2 5 3" xfId="2223" xr:uid="{C5A0B3EF-7B0D-4452-8480-0D74CC889EB7}"/>
    <cellStyle name="Normal 7 4 2 2 5 4" xfId="2224" xr:uid="{FBB53AD6-DF6E-4C7A-BDED-557B2A75D2A3}"/>
    <cellStyle name="Normal 7 4 2 2 6" xfId="2225" xr:uid="{FEF7A777-0533-44D2-BD3E-73506185F07D}"/>
    <cellStyle name="Normal 7 4 2 2 7" xfId="2226" xr:uid="{C55E69A9-E305-4151-AE73-E196AFFC92A3}"/>
    <cellStyle name="Normal 7 4 2 2 8" xfId="2227" xr:uid="{8CC00009-7845-4047-A537-6FA0C1B42E06}"/>
    <cellStyle name="Normal 7 4 2 3" xfId="2228" xr:uid="{ECFD4297-D68A-4FBC-81F8-51D35B7C8208}"/>
    <cellStyle name="Normal 7 4 2 3 2" xfId="2229" xr:uid="{E5C98283-4E05-4C0A-820B-0F1AD4EE4593}"/>
    <cellStyle name="Normal 7 4 2 3 2 2" xfId="2230" xr:uid="{7737A4B1-50AE-4FD3-BE7D-116DD4364391}"/>
    <cellStyle name="Normal 7 4 2 3 2 3" xfId="2231" xr:uid="{2BE135DB-5E61-434C-AF1F-211246D132B9}"/>
    <cellStyle name="Normal 7 4 2 3 2 4" xfId="2232" xr:uid="{609FC57B-FB6B-4CB7-BE8D-ABFFD8837BF6}"/>
    <cellStyle name="Normal 7 4 2 3 3" xfId="2233" xr:uid="{B290FCAD-9B49-46E7-8B8B-C855B7B9FE3A}"/>
    <cellStyle name="Normal 7 4 2 3 3 2" xfId="2234" xr:uid="{E6523836-98F3-4CCB-954C-8AD56ACE116C}"/>
    <cellStyle name="Normal 7 4 2 3 3 3" xfId="2235" xr:uid="{F39B0535-19A0-4BCE-874B-D9D6A118D381}"/>
    <cellStyle name="Normal 7 4 2 3 3 4" xfId="2236" xr:uid="{7FC12DF6-BB26-46F9-9218-F2A8E5C4C721}"/>
    <cellStyle name="Normal 7 4 2 3 4" xfId="2237" xr:uid="{56CE8055-AC8E-480A-BF1B-CA5CF8897CBC}"/>
    <cellStyle name="Normal 7 4 2 3 5" xfId="2238" xr:uid="{9E95B81B-3B61-4AAE-8A31-630F190C317C}"/>
    <cellStyle name="Normal 7 4 2 3 6" xfId="2239" xr:uid="{2A9001F2-28C7-44E6-BFB9-EF917320B1D9}"/>
    <cellStyle name="Normal 7 4 2 4" xfId="2240" xr:uid="{534EBCC9-AD53-480F-A2CC-B32D1A4C2BD2}"/>
    <cellStyle name="Normal 7 4 2 4 2" xfId="2241" xr:uid="{7CDB607A-B355-4FAE-AC52-A17890AA1E08}"/>
    <cellStyle name="Normal 7 4 2 4 2 2" xfId="2242" xr:uid="{45E66183-F1B6-4627-918E-FD07C37AE5E5}"/>
    <cellStyle name="Normal 7 4 2 4 2 3" xfId="2243" xr:uid="{5C2D085B-7F30-45E3-9F01-95FEF00E533A}"/>
    <cellStyle name="Normal 7 4 2 4 2 4" xfId="2244" xr:uid="{24F64839-D19F-4A28-80CA-A5329B1737DB}"/>
    <cellStyle name="Normal 7 4 2 4 3" xfId="2245" xr:uid="{278CBD63-FAC3-418F-BE9B-B5F06595DE89}"/>
    <cellStyle name="Normal 7 4 2 4 4" xfId="2246" xr:uid="{42136107-A476-40B4-9E99-C8DCD03227CB}"/>
    <cellStyle name="Normal 7 4 2 4 5" xfId="2247" xr:uid="{FF87CFD5-DAE3-4E66-835A-25A706462F53}"/>
    <cellStyle name="Normal 7 4 2 5" xfId="2248" xr:uid="{29286B81-1462-43B6-B0E0-859452995697}"/>
    <cellStyle name="Normal 7 4 2 5 2" xfId="2249" xr:uid="{AF50F0A1-0A7F-4C92-82FC-50FA0D09FA48}"/>
    <cellStyle name="Normal 7 4 2 5 3" xfId="2250" xr:uid="{C96BF1CA-299F-40CA-BBEE-B8EFE7676A26}"/>
    <cellStyle name="Normal 7 4 2 5 4" xfId="2251" xr:uid="{CD5DDBBE-A77E-46B3-B12C-2BD3E942951A}"/>
    <cellStyle name="Normal 7 4 2 6" xfId="2252" xr:uid="{1D781F66-90CC-4847-874B-01003F20069A}"/>
    <cellStyle name="Normal 7 4 2 6 2" xfId="2253" xr:uid="{1F432901-8B6B-4E79-B2A0-49048E644412}"/>
    <cellStyle name="Normal 7 4 2 6 3" xfId="2254" xr:uid="{43FD6C2B-9CAC-4768-B991-3932DE4C92CA}"/>
    <cellStyle name="Normal 7 4 2 6 4" xfId="2255" xr:uid="{C3F92E7E-E965-488F-80FD-EB4F4E56446B}"/>
    <cellStyle name="Normal 7 4 2 7" xfId="2256" xr:uid="{3B25067B-5347-4587-8A6F-9A5B22F5D9BC}"/>
    <cellStyle name="Normal 7 4 2 8" xfId="2257" xr:uid="{65968EEE-23A3-4708-9561-B9370AF1B5DF}"/>
    <cellStyle name="Normal 7 4 2 9" xfId="2258" xr:uid="{519D4ACF-50CE-4296-9E2F-D87F693C375A}"/>
    <cellStyle name="Normal 7 4 3" xfId="2259" xr:uid="{428628EB-FCC0-4631-9258-84B301E5FDEF}"/>
    <cellStyle name="Normal 7 4 3 2" xfId="2260" xr:uid="{A00B9DEA-3436-4376-8DBF-10F50D1E8279}"/>
    <cellStyle name="Normal 7 4 3 2 2" xfId="2261" xr:uid="{9AFA262C-EABD-43D8-A38C-4F3FAB946D7B}"/>
    <cellStyle name="Normal 7 4 3 2 2 2" xfId="2262" xr:uid="{588C06A9-896C-4022-A018-C9CEF6A5AE1C}"/>
    <cellStyle name="Normal 7 4 3 2 2 2 2" xfId="4095" xr:uid="{DE855B79-C6B8-4B33-BE08-EA817B830FDC}"/>
    <cellStyle name="Normal 7 4 3 2 2 3" xfId="2263" xr:uid="{289F2837-FD99-4492-B17F-D8B40F54C831}"/>
    <cellStyle name="Normal 7 4 3 2 2 4" xfId="2264" xr:uid="{7D127C6A-34D5-497D-A43D-617DD84DB97D}"/>
    <cellStyle name="Normal 7 4 3 2 3" xfId="2265" xr:uid="{F3231095-2E89-463B-85DF-224703383A93}"/>
    <cellStyle name="Normal 7 4 3 2 3 2" xfId="2266" xr:uid="{9580A8EB-600C-4E79-9ACC-BEB0C6E77DBA}"/>
    <cellStyle name="Normal 7 4 3 2 3 3" xfId="2267" xr:uid="{0044349A-38B2-4B62-A9BD-97CD61051E11}"/>
    <cellStyle name="Normal 7 4 3 2 3 4" xfId="2268" xr:uid="{9CB00A25-D3DC-4FBC-87BD-63FFF3C27F42}"/>
    <cellStyle name="Normal 7 4 3 2 4" xfId="2269" xr:uid="{E07B4076-6D82-4843-8BD1-42447BC83801}"/>
    <cellStyle name="Normal 7 4 3 2 5" xfId="2270" xr:uid="{2CE36E08-2D6F-4F0B-BC48-4AAFD8716368}"/>
    <cellStyle name="Normal 7 4 3 2 6" xfId="2271" xr:uid="{B4D5674F-E77B-40D5-8751-894B992161B1}"/>
    <cellStyle name="Normal 7 4 3 3" xfId="2272" xr:uid="{16F0033D-F818-449D-9DF7-3BB4453139F4}"/>
    <cellStyle name="Normal 7 4 3 3 2" xfId="2273" xr:uid="{8B5AF698-3FC9-46BA-9624-24C8D70F5063}"/>
    <cellStyle name="Normal 7 4 3 3 2 2" xfId="2274" xr:uid="{08E0E691-8790-4240-9755-E8C90E53056A}"/>
    <cellStyle name="Normal 7 4 3 3 2 3" xfId="2275" xr:uid="{19E2E818-5890-44FA-A301-5F8C9C598C22}"/>
    <cellStyle name="Normal 7 4 3 3 2 4" xfId="2276" xr:uid="{1F7ABCFC-A7D2-47FB-A483-4D6301C7A392}"/>
    <cellStyle name="Normal 7 4 3 3 3" xfId="2277" xr:uid="{B040B26F-5448-49F2-9653-3852C7F54E05}"/>
    <cellStyle name="Normal 7 4 3 3 4" xfId="2278" xr:uid="{616E8E5A-67CC-4505-838A-D6DB78A7D009}"/>
    <cellStyle name="Normal 7 4 3 3 5" xfId="2279" xr:uid="{53C71C35-C340-409C-987C-DA6B406A56D0}"/>
    <cellStyle name="Normal 7 4 3 4" xfId="2280" xr:uid="{DAC7FB8C-28F2-4778-A2AE-735A96B7A43F}"/>
    <cellStyle name="Normal 7 4 3 4 2" xfId="2281" xr:uid="{B3C2C90D-397A-4498-950B-419E97343115}"/>
    <cellStyle name="Normal 7 4 3 4 3" xfId="2282" xr:uid="{BEE84A20-2F36-4292-AD8D-799AD2C9B3D9}"/>
    <cellStyle name="Normal 7 4 3 4 4" xfId="2283" xr:uid="{C161C36F-A315-4BEC-91D6-890397CBEE2F}"/>
    <cellStyle name="Normal 7 4 3 5" xfId="2284" xr:uid="{DD691165-A7C3-4376-B0DC-55201556B584}"/>
    <cellStyle name="Normal 7 4 3 5 2" xfId="2285" xr:uid="{397AD443-1CBC-45DF-9D76-48A5507E74AC}"/>
    <cellStyle name="Normal 7 4 3 5 3" xfId="2286" xr:uid="{26C08A10-3F0C-4D78-AF32-56FC8C1D8C24}"/>
    <cellStyle name="Normal 7 4 3 5 4" xfId="2287" xr:uid="{04EBA217-1483-4E48-8A60-94E34A42056A}"/>
    <cellStyle name="Normal 7 4 3 6" xfId="2288" xr:uid="{2C01B7C1-9EE3-4367-950F-6AE8592BF7DC}"/>
    <cellStyle name="Normal 7 4 3 7" xfId="2289" xr:uid="{C751CFC5-7FF6-4DB5-BF90-6DE84F487735}"/>
    <cellStyle name="Normal 7 4 3 8" xfId="2290" xr:uid="{4834DA96-FA5F-4D4F-BCF8-DB93B7C53278}"/>
    <cellStyle name="Normal 7 4 4" xfId="2291" xr:uid="{E4D9871B-B943-4F4D-A74C-276B803DCA79}"/>
    <cellStyle name="Normal 7 4 4 2" xfId="2292" xr:uid="{90101BDC-61FA-420E-929F-F21837B52B61}"/>
    <cellStyle name="Normal 7 4 4 2 2" xfId="2293" xr:uid="{6C4D5BB3-8787-4173-92D7-FE09B0A292F2}"/>
    <cellStyle name="Normal 7 4 4 2 2 2" xfId="2294" xr:uid="{EA080E1A-7715-4276-9520-785468CD32E3}"/>
    <cellStyle name="Normal 7 4 4 2 2 3" xfId="2295" xr:uid="{0D4A91E8-5412-4820-88EE-F5BF046BC2FA}"/>
    <cellStyle name="Normal 7 4 4 2 2 4" xfId="2296" xr:uid="{D5099433-407E-4507-B9FE-5B296965B8DD}"/>
    <cellStyle name="Normal 7 4 4 2 3" xfId="2297" xr:uid="{A2B62EF9-274B-4C0B-9080-4C51761E4660}"/>
    <cellStyle name="Normal 7 4 4 2 4" xfId="2298" xr:uid="{CEF8B5F0-7E2E-4669-A6AE-31EACE4C1E37}"/>
    <cellStyle name="Normal 7 4 4 2 5" xfId="2299" xr:uid="{500F273D-14D3-49D3-9CC1-4C4936A885E8}"/>
    <cellStyle name="Normal 7 4 4 3" xfId="2300" xr:uid="{98FB3B1E-3918-4030-90DE-EDE4E8942521}"/>
    <cellStyle name="Normal 7 4 4 3 2" xfId="2301" xr:uid="{BEE5CD39-F60E-46C2-877D-FD91C52970D1}"/>
    <cellStyle name="Normal 7 4 4 3 3" xfId="2302" xr:uid="{04A1E401-D0D9-48A0-8029-54E82B5FBA61}"/>
    <cellStyle name="Normal 7 4 4 3 4" xfId="2303" xr:uid="{42CF38C3-B17B-4FE3-B8E1-28904C3B0455}"/>
    <cellStyle name="Normal 7 4 4 4" xfId="2304" xr:uid="{1964B275-0DB9-450E-9448-14526E296542}"/>
    <cellStyle name="Normal 7 4 4 4 2" xfId="2305" xr:uid="{64641C42-C8D5-4251-9331-14D94C7A044D}"/>
    <cellStyle name="Normal 7 4 4 4 3" xfId="2306" xr:uid="{217F5980-AF46-41ED-98CB-0A0E4FB76F95}"/>
    <cellStyle name="Normal 7 4 4 4 4" xfId="2307" xr:uid="{E362CBCC-FB33-4DF7-BCB3-8966BD3A13BA}"/>
    <cellStyle name="Normal 7 4 4 5" xfId="2308" xr:uid="{8FEA6662-98B7-4D0F-9E2B-CAFD5DFDA6B5}"/>
    <cellStyle name="Normal 7 4 4 6" xfId="2309" xr:uid="{C5CB9E1F-1176-4352-BF2B-AC688B22C670}"/>
    <cellStyle name="Normal 7 4 4 7" xfId="2310" xr:uid="{83C66C68-F718-4734-ACC4-FF2FA02F9862}"/>
    <cellStyle name="Normal 7 4 5" xfId="2311" xr:uid="{1C7BAE7F-6EA6-4556-8965-5785A883DAD3}"/>
    <cellStyle name="Normal 7 4 5 2" xfId="2312" xr:uid="{9067506D-35AC-4E41-9092-1DCB9E45D333}"/>
    <cellStyle name="Normal 7 4 5 2 2" xfId="2313" xr:uid="{53AFFA4B-EF35-4AE0-AB6E-B9D4C7CFC5C4}"/>
    <cellStyle name="Normal 7 4 5 2 3" xfId="2314" xr:uid="{18B3D4BD-5259-4ABB-BC0F-A4B878D883F9}"/>
    <cellStyle name="Normal 7 4 5 2 4" xfId="2315" xr:uid="{593E41AA-80C5-4BBC-8F59-BB5A6F16A0C1}"/>
    <cellStyle name="Normal 7 4 5 3" xfId="2316" xr:uid="{9F07E2C5-7803-4225-A349-EC5C66B86181}"/>
    <cellStyle name="Normal 7 4 5 3 2" xfId="2317" xr:uid="{175E504D-F3B1-41F9-B2F9-8AB3FEF69547}"/>
    <cellStyle name="Normal 7 4 5 3 3" xfId="2318" xr:uid="{42B10C36-FA5A-406F-BA22-DD64DA6E9F53}"/>
    <cellStyle name="Normal 7 4 5 3 4" xfId="2319" xr:uid="{ED261540-6822-411A-930F-2B763220F446}"/>
    <cellStyle name="Normal 7 4 5 4" xfId="2320" xr:uid="{7334071D-89A1-4EE8-80B7-DFC8079B2942}"/>
    <cellStyle name="Normal 7 4 5 5" xfId="2321" xr:uid="{CDADBA04-4F7F-401B-B80C-BAF7AD03613A}"/>
    <cellStyle name="Normal 7 4 5 6" xfId="2322" xr:uid="{6EF066A0-2742-4BE0-B0EC-DD8D00DE3AAC}"/>
    <cellStyle name="Normal 7 4 6" xfId="2323" xr:uid="{B7A2C2C6-D680-4645-8A29-71C92614243A}"/>
    <cellStyle name="Normal 7 4 6 2" xfId="2324" xr:uid="{4495C8C7-BBE4-4E81-A246-B3EF0B3834E5}"/>
    <cellStyle name="Normal 7 4 6 2 2" xfId="2325" xr:uid="{FCBF9CC0-3FA0-4458-BBD8-60C57E8C2D12}"/>
    <cellStyle name="Normal 7 4 6 2 3" xfId="2326" xr:uid="{E506DA14-5E89-4727-AA81-4631946A6FBF}"/>
    <cellStyle name="Normal 7 4 6 2 4" xfId="2327" xr:uid="{3C25A98B-DC49-4F2F-A262-BDE03F4208D7}"/>
    <cellStyle name="Normal 7 4 6 3" xfId="2328" xr:uid="{17BEDE50-CC11-403A-B240-27FF05EAF780}"/>
    <cellStyle name="Normal 7 4 6 4" xfId="2329" xr:uid="{114C609D-B320-40B4-977B-041A8CDEA0E7}"/>
    <cellStyle name="Normal 7 4 6 5" xfId="2330" xr:uid="{F0D4B64B-D969-48CA-BD35-365E91846160}"/>
    <cellStyle name="Normal 7 4 7" xfId="2331" xr:uid="{525B1A82-9D0C-4B4B-820F-E47AF250B0CD}"/>
    <cellStyle name="Normal 7 4 7 2" xfId="2332" xr:uid="{018465C6-4670-4E20-B696-C048A3519EFF}"/>
    <cellStyle name="Normal 7 4 7 3" xfId="2333" xr:uid="{ACC07162-CD76-4359-9C2A-ADFE3DE7D6A3}"/>
    <cellStyle name="Normal 7 4 7 4" xfId="2334" xr:uid="{3BC59C13-2476-4708-A362-FCF065336EF5}"/>
    <cellStyle name="Normal 7 4 8" xfId="2335" xr:uid="{AC8CE1B2-570B-454F-A0EC-517E87B9420A}"/>
    <cellStyle name="Normal 7 4 8 2" xfId="2336" xr:uid="{1689DA4C-22F4-45AB-BFBD-A3BE6B651742}"/>
    <cellStyle name="Normal 7 4 8 3" xfId="2337" xr:uid="{5BF6E208-0EB7-4668-931B-86A2C23DBC32}"/>
    <cellStyle name="Normal 7 4 8 4" xfId="2338" xr:uid="{8AB1B9BD-D6AB-4B5F-B898-D7780B32373A}"/>
    <cellStyle name="Normal 7 4 9" xfId="2339" xr:uid="{F2897E11-B296-4408-A844-1D5054C0CA2C}"/>
    <cellStyle name="Normal 7 5" xfId="2340" xr:uid="{616219BD-4092-440C-8B63-D0C6A155309B}"/>
    <cellStyle name="Normal 7 5 2" xfId="2341" xr:uid="{E6399C44-96B6-416D-B181-B42C22541758}"/>
    <cellStyle name="Normal 7 5 2 2" xfId="2342" xr:uid="{F3A1783F-D7BE-486D-B4A9-A3A64CE72C8C}"/>
    <cellStyle name="Normal 7 5 2 2 2" xfId="2343" xr:uid="{566AAD0F-DA77-4106-8680-35D177EA8001}"/>
    <cellStyle name="Normal 7 5 2 2 2 2" xfId="2344" xr:uid="{ED2B603B-B8FA-4D0B-AC37-1F0B5912F193}"/>
    <cellStyle name="Normal 7 5 2 2 2 3" xfId="2345" xr:uid="{A79EF769-414D-498D-AA69-DA5D96AA82A1}"/>
    <cellStyle name="Normal 7 5 2 2 2 4" xfId="2346" xr:uid="{B9124A74-4865-49B6-9C44-B50FCF2B8163}"/>
    <cellStyle name="Normal 7 5 2 2 3" xfId="2347" xr:uid="{6DA06F40-E5B6-4AB3-9C19-39762EA108B8}"/>
    <cellStyle name="Normal 7 5 2 2 3 2" xfId="2348" xr:uid="{DC8DDF08-22FB-431D-8D50-37947572860D}"/>
    <cellStyle name="Normal 7 5 2 2 3 3" xfId="2349" xr:uid="{FCB0E9A4-9C54-4A76-9B7D-F22CB94940AD}"/>
    <cellStyle name="Normal 7 5 2 2 3 4" xfId="2350" xr:uid="{B3F4F37F-52A5-4C50-BB1A-34AF259094D4}"/>
    <cellStyle name="Normal 7 5 2 2 4" xfId="2351" xr:uid="{BE81018A-9FAF-474C-978F-A8AA4D14A60E}"/>
    <cellStyle name="Normal 7 5 2 2 5" xfId="2352" xr:uid="{1A63EA2B-BA12-4E7E-910B-261E1052D438}"/>
    <cellStyle name="Normal 7 5 2 2 6" xfId="2353" xr:uid="{57C7F9F4-54F0-4FF0-A3F1-B5B5DB351120}"/>
    <cellStyle name="Normal 7 5 2 3" xfId="2354" xr:uid="{DEC629AE-2968-48E0-9934-9375C8419291}"/>
    <cellStyle name="Normal 7 5 2 3 2" xfId="2355" xr:uid="{5CB337D8-E1E2-4DE9-95DC-60DF00C49D2D}"/>
    <cellStyle name="Normal 7 5 2 3 2 2" xfId="2356" xr:uid="{9C47720B-29BF-4EE7-9EDD-8159960FB820}"/>
    <cellStyle name="Normal 7 5 2 3 2 3" xfId="2357" xr:uid="{E537D19F-A22E-44A0-A6B0-60188BEF5071}"/>
    <cellStyle name="Normal 7 5 2 3 2 4" xfId="2358" xr:uid="{BD5EEA16-0CBD-4D18-97F6-0851D1E97457}"/>
    <cellStyle name="Normal 7 5 2 3 3" xfId="2359" xr:uid="{92AAED2D-2D18-4FA9-8093-B4054042478C}"/>
    <cellStyle name="Normal 7 5 2 3 4" xfId="2360" xr:uid="{891DEB91-4EC1-407A-AA0F-DF157494C2DE}"/>
    <cellStyle name="Normal 7 5 2 3 5" xfId="2361" xr:uid="{31ACC6B4-EC6F-4F2F-B474-D52C8D7F98D4}"/>
    <cellStyle name="Normal 7 5 2 4" xfId="2362" xr:uid="{3F9E016D-29B7-4E9E-A55C-EBF426A9BC03}"/>
    <cellStyle name="Normal 7 5 2 4 2" xfId="2363" xr:uid="{20789DA4-AA38-416C-A0CF-B1AC38332BDE}"/>
    <cellStyle name="Normal 7 5 2 4 3" xfId="2364" xr:uid="{62B05409-0A40-43CD-BF8A-DCF13C3530F3}"/>
    <cellStyle name="Normal 7 5 2 4 4" xfId="2365" xr:uid="{B8B58F35-7440-43DC-A5D2-5885FB93F3D7}"/>
    <cellStyle name="Normal 7 5 2 5" xfId="2366" xr:uid="{FE2EC3F9-14A8-4162-A44F-32D5E5959D89}"/>
    <cellStyle name="Normal 7 5 2 5 2" xfId="2367" xr:uid="{85E1D613-9ED9-483E-9E61-A7510591288B}"/>
    <cellStyle name="Normal 7 5 2 5 3" xfId="2368" xr:uid="{73F344B3-B0AF-4458-B01D-35AFA9E3B9A5}"/>
    <cellStyle name="Normal 7 5 2 5 4" xfId="2369" xr:uid="{241D8C9C-4647-4F16-8448-EBD60210DADB}"/>
    <cellStyle name="Normal 7 5 2 6" xfId="2370" xr:uid="{A52B642D-FA29-456E-B931-80769CDF481E}"/>
    <cellStyle name="Normal 7 5 2 7" xfId="2371" xr:uid="{B06B20ED-AFD3-4B1D-95E8-047E2F745659}"/>
    <cellStyle name="Normal 7 5 2 8" xfId="2372" xr:uid="{9CC09300-D8EF-4239-BD73-50AD20038206}"/>
    <cellStyle name="Normal 7 5 3" xfId="2373" xr:uid="{081FAE50-6C40-4C94-A36E-4679BFF30B25}"/>
    <cellStyle name="Normal 7 5 3 2" xfId="2374" xr:uid="{71D17DAD-779F-4EFA-AF2D-75280C5BD14E}"/>
    <cellStyle name="Normal 7 5 3 2 2" xfId="2375" xr:uid="{4FF5941B-D487-43C9-B56F-3703F6CE1560}"/>
    <cellStyle name="Normal 7 5 3 2 3" xfId="2376" xr:uid="{98D8A426-E3A5-46E7-849F-8AA68F92F590}"/>
    <cellStyle name="Normal 7 5 3 2 4" xfId="2377" xr:uid="{ECB6E1D4-EBC2-44B5-9BDC-968BECCEDE13}"/>
    <cellStyle name="Normal 7 5 3 3" xfId="2378" xr:uid="{A9021043-E511-48CA-9D35-6E7E37ECD152}"/>
    <cellStyle name="Normal 7 5 3 3 2" xfId="2379" xr:uid="{B676E333-E667-4D68-A586-73E095F94B1A}"/>
    <cellStyle name="Normal 7 5 3 3 3" xfId="2380" xr:uid="{5780B0A3-AEE8-4719-AE69-3F0CFE19D2E5}"/>
    <cellStyle name="Normal 7 5 3 3 4" xfId="2381" xr:uid="{ECD3ABAE-1B20-4591-ABFC-CABD35B4825C}"/>
    <cellStyle name="Normal 7 5 3 4" xfId="2382" xr:uid="{912C4756-EC85-4703-9A9C-04C5F9101F98}"/>
    <cellStyle name="Normal 7 5 3 5" xfId="2383" xr:uid="{68CCB239-4794-4645-9864-771D5FD57A7E}"/>
    <cellStyle name="Normal 7 5 3 6" xfId="2384" xr:uid="{E012FECC-830E-4E83-A951-DC65302491DC}"/>
    <cellStyle name="Normal 7 5 4" xfId="2385" xr:uid="{94657402-D893-4ED5-B7C4-089E3A60A8E9}"/>
    <cellStyle name="Normal 7 5 4 2" xfId="2386" xr:uid="{2A700FC2-09D7-4260-AA03-782C3BFAF26F}"/>
    <cellStyle name="Normal 7 5 4 2 2" xfId="2387" xr:uid="{8BCDB0DB-342D-48E8-ABF2-CAA84325209C}"/>
    <cellStyle name="Normal 7 5 4 2 3" xfId="2388" xr:uid="{02B57801-05DC-4F7C-B36A-265D5782C84F}"/>
    <cellStyle name="Normal 7 5 4 2 4" xfId="2389" xr:uid="{643CDED4-645C-43EA-95CF-A6967193D9B0}"/>
    <cellStyle name="Normal 7 5 4 3" xfId="2390" xr:uid="{BC09A4C5-2633-4423-9395-71C7B34F1AA4}"/>
    <cellStyle name="Normal 7 5 4 4" xfId="2391" xr:uid="{1F19C0C0-F2F8-4339-A53D-6A43B84B5586}"/>
    <cellStyle name="Normal 7 5 4 5" xfId="2392" xr:uid="{F7C62395-20BD-4911-8767-C6C972BE1F52}"/>
    <cellStyle name="Normal 7 5 5" xfId="2393" xr:uid="{7F41DBC4-0B8F-4CA6-B2B9-0030D9D2958C}"/>
    <cellStyle name="Normal 7 5 5 2" xfId="2394" xr:uid="{2B6DFFFD-5EE9-449A-A94E-7E1156587E0D}"/>
    <cellStyle name="Normal 7 5 5 3" xfId="2395" xr:uid="{ECC236FC-E231-4C91-B45A-0DED6C933B8B}"/>
    <cellStyle name="Normal 7 5 5 4" xfId="2396" xr:uid="{A280638B-E8DB-4626-B212-F0C216846E46}"/>
    <cellStyle name="Normal 7 5 6" xfId="2397" xr:uid="{2FE31EC9-3527-4CBF-AD6B-B5448F3C96DD}"/>
    <cellStyle name="Normal 7 5 6 2" xfId="2398" xr:uid="{AA5A4575-9DAE-4753-A070-63ABB8A37FC1}"/>
    <cellStyle name="Normal 7 5 6 3" xfId="2399" xr:uid="{8E5AA99F-30CF-4F66-AA99-A0477EE39226}"/>
    <cellStyle name="Normal 7 5 6 4" xfId="2400" xr:uid="{29080E5D-063B-4F69-8FB4-163D8F76BE44}"/>
    <cellStyle name="Normal 7 5 7" xfId="2401" xr:uid="{F17ABC1A-0451-4929-9B00-C4031A9673E2}"/>
    <cellStyle name="Normal 7 5 8" xfId="2402" xr:uid="{31CC723C-012C-4C57-BA5B-7B2E2B6AB898}"/>
    <cellStyle name="Normal 7 5 9" xfId="2403" xr:uid="{BD39CC22-C741-4F11-BF87-42A2A0F2B5B1}"/>
    <cellStyle name="Normal 7 6" xfId="2404" xr:uid="{915479F0-EAB0-43D1-8E05-153A41F6A140}"/>
    <cellStyle name="Normal 7 6 2" xfId="2405" xr:uid="{0AA57AA7-7C22-4327-83C3-DDF5A2D1F32C}"/>
    <cellStyle name="Normal 7 6 2 2" xfId="2406" xr:uid="{0C99EA57-07D7-42A0-B754-A9A13FC52D4A}"/>
    <cellStyle name="Normal 7 6 2 2 2" xfId="2407" xr:uid="{F1C81F4E-3C22-4AF0-BC68-94F4C7C5DC8C}"/>
    <cellStyle name="Normal 7 6 2 2 2 2" xfId="4096" xr:uid="{3338CC8D-6F3F-424C-A317-8FFA7E7FFEAE}"/>
    <cellStyle name="Normal 7 6 2 2 3" xfId="2408" xr:uid="{26E7603F-B0D8-463C-AABD-502DC54087C0}"/>
    <cellStyle name="Normal 7 6 2 2 4" xfId="2409" xr:uid="{45FCB066-5B94-4C12-8449-A882D9B06388}"/>
    <cellStyle name="Normal 7 6 2 3" xfId="2410" xr:uid="{3612F774-410B-45BF-AEF8-3F8839B1D68F}"/>
    <cellStyle name="Normal 7 6 2 3 2" xfId="2411" xr:uid="{A8C3DC4F-55A5-44B6-A8A4-7F4B11640691}"/>
    <cellStyle name="Normal 7 6 2 3 3" xfId="2412" xr:uid="{4BC9B74E-EFDA-409C-95D4-E6E228021469}"/>
    <cellStyle name="Normal 7 6 2 3 4" xfId="2413" xr:uid="{2699F87D-E8EC-4853-BF40-0CCC521B3D38}"/>
    <cellStyle name="Normal 7 6 2 4" xfId="2414" xr:uid="{BEE66AB3-93C6-4A0A-AC0E-F7E720564DB7}"/>
    <cellStyle name="Normal 7 6 2 5" xfId="2415" xr:uid="{93333D72-F8B3-4614-9C56-548E50F775BF}"/>
    <cellStyle name="Normal 7 6 2 6" xfId="2416" xr:uid="{D8D0ECE1-F229-4757-B575-C4BA7777CB7B}"/>
    <cellStyle name="Normal 7 6 3" xfId="2417" xr:uid="{55AB9617-0130-4EB4-A8DF-E4F283DB2707}"/>
    <cellStyle name="Normal 7 6 3 2" xfId="2418" xr:uid="{7EED36A6-0530-4E26-B770-7CC48EF4F24F}"/>
    <cellStyle name="Normal 7 6 3 2 2" xfId="2419" xr:uid="{8CBE4838-D150-40F0-80B7-07B128A66FE7}"/>
    <cellStyle name="Normal 7 6 3 2 3" xfId="2420" xr:uid="{63BD772B-C2F3-4B9E-95A3-1C66C2E06D46}"/>
    <cellStyle name="Normal 7 6 3 2 4" xfId="2421" xr:uid="{37F91BB0-3789-4210-A636-95ED0961BB8A}"/>
    <cellStyle name="Normal 7 6 3 3" xfId="2422" xr:uid="{51906F0E-D5B4-4DF1-9690-9040FB35A462}"/>
    <cellStyle name="Normal 7 6 3 4" xfId="2423" xr:uid="{BE788FD1-0A06-4C9F-8E23-DF3E225524AF}"/>
    <cellStyle name="Normal 7 6 3 5" xfId="2424" xr:uid="{D371534D-2B91-4A98-A845-F2258D0CE35B}"/>
    <cellStyle name="Normal 7 6 4" xfId="2425" xr:uid="{FBACDF69-C0EA-49D5-926E-023DD72AAD77}"/>
    <cellStyle name="Normal 7 6 4 2" xfId="2426" xr:uid="{E7119484-7CD9-4C09-A4CC-D119DF279F49}"/>
    <cellStyle name="Normal 7 6 4 3" xfId="2427" xr:uid="{26ADD24E-58B6-459A-BBD6-32322ECD3EB1}"/>
    <cellStyle name="Normal 7 6 4 4" xfId="2428" xr:uid="{CD916244-BEF7-42B0-97FB-1F2D2050B2FA}"/>
    <cellStyle name="Normal 7 6 5" xfId="2429" xr:uid="{55C18D9B-378D-4D9F-A5E7-A629E9FC5A57}"/>
    <cellStyle name="Normal 7 6 5 2" xfId="2430" xr:uid="{FC10D792-60BC-4299-B9AB-5132F1FC0FD8}"/>
    <cellStyle name="Normal 7 6 5 3" xfId="2431" xr:uid="{07E4D9E2-E9D3-4EA9-9EB9-190A1DDA0F08}"/>
    <cellStyle name="Normal 7 6 5 4" xfId="2432" xr:uid="{6363D8F1-E0E2-4F77-9186-408EC9FE8721}"/>
    <cellStyle name="Normal 7 6 6" xfId="2433" xr:uid="{FAFD2560-34A5-4B05-83FE-E1E30A7B71E6}"/>
    <cellStyle name="Normal 7 6 7" xfId="2434" xr:uid="{B4AF5134-8F46-4857-BB3B-8C72F73B1486}"/>
    <cellStyle name="Normal 7 6 8" xfId="2435" xr:uid="{4365AC63-801B-4EA6-B35A-15919C5F543B}"/>
    <cellStyle name="Normal 7 7" xfId="2436" xr:uid="{D869BCF0-FA8C-4C66-94F3-E1C8E91B55E0}"/>
    <cellStyle name="Normal 7 7 2" xfId="2437" xr:uid="{131547E8-E1E1-4CE4-A7CF-E61F78B9287F}"/>
    <cellStyle name="Normal 7 7 2 2" xfId="2438" xr:uid="{52D81E7A-EA26-4901-9940-7426DA1AD2A3}"/>
    <cellStyle name="Normal 7 7 2 2 2" xfId="2439" xr:uid="{5A14ABF9-8283-4C52-9904-FE9C9517D0AF}"/>
    <cellStyle name="Normal 7 7 2 2 3" xfId="2440" xr:uid="{04071949-DB19-41CC-83E4-1F1300E990A1}"/>
    <cellStyle name="Normal 7 7 2 2 4" xfId="2441" xr:uid="{B66EC330-28CC-4A09-A928-07FB745C6F80}"/>
    <cellStyle name="Normal 7 7 2 3" xfId="2442" xr:uid="{BBF26676-B3AD-4ADE-BEE1-82772548D7A2}"/>
    <cellStyle name="Normal 7 7 2 4" xfId="2443" xr:uid="{EDBA75C2-C6C9-484E-B726-88DDE2F98621}"/>
    <cellStyle name="Normal 7 7 2 5" xfId="2444" xr:uid="{FDF87136-91C3-4752-BDEB-07F4B09EDCF1}"/>
    <cellStyle name="Normal 7 7 3" xfId="2445" xr:uid="{05AE2144-A271-44F3-9B1C-7D9CCA11EFEB}"/>
    <cellStyle name="Normal 7 7 3 2" xfId="2446" xr:uid="{CBCDC9C1-BB69-41F0-BBA2-103A22D8928D}"/>
    <cellStyle name="Normal 7 7 3 3" xfId="2447" xr:uid="{014A717C-0D83-49D7-BDB0-5740E6862C60}"/>
    <cellStyle name="Normal 7 7 3 4" xfId="2448" xr:uid="{420C9F6D-C150-4B66-9928-85A47340C7F9}"/>
    <cellStyle name="Normal 7 7 4" xfId="2449" xr:uid="{E3B5D46C-8483-4B47-8D68-B6A05A17DA29}"/>
    <cellStyle name="Normal 7 7 4 2" xfId="2450" xr:uid="{1AB3AF75-8A55-41A4-9558-DCE98687EA03}"/>
    <cellStyle name="Normal 7 7 4 3" xfId="2451" xr:uid="{807FD398-BC20-459D-B912-CA07FA398FBA}"/>
    <cellStyle name="Normal 7 7 4 4" xfId="2452" xr:uid="{A12D3235-6838-4C1A-8319-38550C51BD8B}"/>
    <cellStyle name="Normal 7 7 5" xfId="2453" xr:uid="{5E70EAF8-CB48-4A66-B99B-33C5F4A45335}"/>
    <cellStyle name="Normal 7 7 6" xfId="2454" xr:uid="{73B73B84-80CB-4BF4-8C49-67C5D070FCFF}"/>
    <cellStyle name="Normal 7 7 7" xfId="2455" xr:uid="{FFC065D2-FEE8-4808-BE9C-EF224D8AA117}"/>
    <cellStyle name="Normal 7 8" xfId="2456" xr:uid="{83FA3C45-D0D1-4165-93F8-A6B91B57885D}"/>
    <cellStyle name="Normal 7 8 2" xfId="2457" xr:uid="{47C59C64-9371-48D4-9977-86D925171186}"/>
    <cellStyle name="Normal 7 8 2 2" xfId="2458" xr:uid="{D9EE6453-87C3-43F7-92CC-33A66927DAFA}"/>
    <cellStyle name="Normal 7 8 2 3" xfId="2459" xr:uid="{6ACA8F0E-17F4-4372-B773-2BBD6383CD36}"/>
    <cellStyle name="Normal 7 8 2 4" xfId="2460" xr:uid="{A1C658D8-A12E-4BA4-911E-B63CA4A303FF}"/>
    <cellStyle name="Normal 7 8 3" xfId="2461" xr:uid="{B0675489-51FB-489F-873E-E13F8B13A625}"/>
    <cellStyle name="Normal 7 8 3 2" xfId="2462" xr:uid="{936D100A-7B1D-46E8-8F10-4A9D9AAE13DD}"/>
    <cellStyle name="Normal 7 8 3 3" xfId="2463" xr:uid="{A5F54FFB-8DC2-4979-AD0F-CAF774300D8D}"/>
    <cellStyle name="Normal 7 8 3 4" xfId="2464" xr:uid="{74E8E756-21A8-495C-B48E-8A46CEC27653}"/>
    <cellStyle name="Normal 7 8 4" xfId="2465" xr:uid="{35072A76-29EB-4921-B467-A1AFC823A287}"/>
    <cellStyle name="Normal 7 8 5" xfId="2466" xr:uid="{F20696FC-35E3-4D96-AC51-70F09DE5B588}"/>
    <cellStyle name="Normal 7 8 6" xfId="2467" xr:uid="{1367FAFE-2141-4C56-AB39-72761AEFA842}"/>
    <cellStyle name="Normal 7 9" xfId="2468" xr:uid="{C2BC32CB-7575-4BD1-85D2-012D7428FD9E}"/>
    <cellStyle name="Normal 7 9 2" xfId="2469" xr:uid="{36EC9CA8-5FBF-486C-8FF2-98E8F6BC2E6F}"/>
    <cellStyle name="Normal 7 9 2 2" xfId="2470" xr:uid="{4F2A50A0-2A31-4125-BF90-36873937E198}"/>
    <cellStyle name="Normal 7 9 2 2 2" xfId="4379" xr:uid="{4DB2DA9C-4442-499E-B54B-809B98166256}"/>
    <cellStyle name="Normal 7 9 2 2 3" xfId="4611" xr:uid="{DB00C398-07D7-4FB0-8C39-B2E1AA943BFD}"/>
    <cellStyle name="Normal 7 9 2 3" xfId="2471" xr:uid="{49B47C36-C79F-4DE4-A580-7C2C55D2E726}"/>
    <cellStyle name="Normal 7 9 2 4" xfId="2472" xr:uid="{5B14B2EB-4AD1-4366-926C-37AD65B7DBFA}"/>
    <cellStyle name="Normal 7 9 3" xfId="2473" xr:uid="{B5F49D43-F5AC-44AC-A91F-4B520E1B545F}"/>
    <cellStyle name="Normal 7 9 4" xfId="2474" xr:uid="{A72E3497-BC91-4E41-9A7B-302A8E2AA011}"/>
    <cellStyle name="Normal 7 9 4 2" xfId="4745" xr:uid="{9174E9F3-90F0-46DC-A2F0-1DEC4841236F}"/>
    <cellStyle name="Normal 7 9 4 3" xfId="4612" xr:uid="{8927068F-1428-4327-8438-D56ED14ED0DE}"/>
    <cellStyle name="Normal 7 9 4 4" xfId="4464" xr:uid="{43B671F4-058C-4FD7-9113-4206F3E52D89}"/>
    <cellStyle name="Normal 7 9 5" xfId="2475" xr:uid="{43FF1096-56EF-46FE-9280-D8669FB39922}"/>
    <cellStyle name="Normal 8" xfId="87" xr:uid="{0CE879D7-84B2-417E-829A-DDDD3C3E75AF}"/>
    <cellStyle name="Normal 8 10" xfId="2476" xr:uid="{03224F2E-3460-4354-B5FC-4651E70DF23D}"/>
    <cellStyle name="Normal 8 10 2" xfId="2477" xr:uid="{6CBC9791-D264-4070-9790-A2C503DAB338}"/>
    <cellStyle name="Normal 8 10 3" xfId="2478" xr:uid="{E639A89B-7ADF-4A3A-85A2-B3FB0A27B3D5}"/>
    <cellStyle name="Normal 8 10 4" xfId="2479" xr:uid="{40288FE1-F474-4441-85B0-47B4879B44E2}"/>
    <cellStyle name="Normal 8 11" xfId="2480" xr:uid="{B9F37A59-B56F-47E2-B0DE-6C31F417758E}"/>
    <cellStyle name="Normal 8 11 2" xfId="2481" xr:uid="{1DB23C8A-D54D-4749-AC15-DA36A5A86E6F}"/>
    <cellStyle name="Normal 8 11 3" xfId="2482" xr:uid="{A0EDB88F-5AA9-4CB7-93A9-FA39CB0DF8D6}"/>
    <cellStyle name="Normal 8 11 4" xfId="2483" xr:uid="{0D51218D-121D-4CC4-A5B0-88685204823F}"/>
    <cellStyle name="Normal 8 12" xfId="2484" xr:uid="{C31AE700-FC76-4A0A-B053-80F07637D6A2}"/>
    <cellStyle name="Normal 8 12 2" xfId="2485" xr:uid="{91A7B28B-8429-4FF7-A4A5-5CFA1B46ABE8}"/>
    <cellStyle name="Normal 8 13" xfId="2486" xr:uid="{6B3A0836-C3D6-405E-A17F-DDDAFBD90EB8}"/>
    <cellStyle name="Normal 8 14" xfId="2487" xr:uid="{72B6ADCB-2012-4BA2-997A-76565A746F51}"/>
    <cellStyle name="Normal 8 15" xfId="2488" xr:uid="{353CEA8E-F72E-4DB4-9BCE-E8BFC5EB5B58}"/>
    <cellStyle name="Normal 8 2" xfId="88" xr:uid="{DFE4FE1A-B25A-4EDC-8BAB-DED131C7D32F}"/>
    <cellStyle name="Normal 8 2 10" xfId="2489" xr:uid="{FCCE8F3C-DC3A-44B8-B741-F0CBD78B5ED1}"/>
    <cellStyle name="Normal 8 2 11" xfId="2490" xr:uid="{20B465A1-A50D-40CC-A7F6-359848A9F919}"/>
    <cellStyle name="Normal 8 2 2" xfId="2491" xr:uid="{43888CE6-B2C2-43CC-A4D4-B4C9AA60BB5F}"/>
    <cellStyle name="Normal 8 2 2 2" xfId="2492" xr:uid="{FECC8CB9-3056-4FCA-97D8-73E3C52CE2DD}"/>
    <cellStyle name="Normal 8 2 2 2 2" xfId="2493" xr:uid="{295F68E9-5A46-48BE-8FB4-B5B85E5BA840}"/>
    <cellStyle name="Normal 8 2 2 2 2 2" xfId="2494" xr:uid="{00F95FE5-5B68-4893-B8FB-6DB727DAEBD1}"/>
    <cellStyle name="Normal 8 2 2 2 2 2 2" xfId="2495" xr:uid="{D6F131D0-A987-473A-8038-F5F9B687772C}"/>
    <cellStyle name="Normal 8 2 2 2 2 2 2 2" xfId="4097" xr:uid="{CEC89A06-D2A5-4632-AD47-AFF5D3238242}"/>
    <cellStyle name="Normal 8 2 2 2 2 2 2 2 2" xfId="4098" xr:uid="{1D2F86F9-D9DF-4DF9-A201-4B6D7E9A368D}"/>
    <cellStyle name="Normal 8 2 2 2 2 2 2 3" xfId="4099" xr:uid="{16C97E1D-83DD-400F-8D32-DEE79043D796}"/>
    <cellStyle name="Normal 8 2 2 2 2 2 3" xfId="2496" xr:uid="{DA450951-28B4-4CAA-BAC4-04F02CFD1B2B}"/>
    <cellStyle name="Normal 8 2 2 2 2 2 3 2" xfId="4100" xr:uid="{32DFF005-8148-443B-9343-1742EA01053F}"/>
    <cellStyle name="Normal 8 2 2 2 2 2 4" xfId="2497" xr:uid="{77ED7061-E5C1-464F-B9C9-EF169B0C5C8C}"/>
    <cellStyle name="Normal 8 2 2 2 2 3" xfId="2498" xr:uid="{60AD099F-7739-4F14-8779-48F33939EE69}"/>
    <cellStyle name="Normal 8 2 2 2 2 3 2" xfId="2499" xr:uid="{73CEB08C-74A0-41FD-BCB0-8039C5BAB475}"/>
    <cellStyle name="Normal 8 2 2 2 2 3 2 2" xfId="4101" xr:uid="{93818586-B859-4446-8C69-F2D2C9A23699}"/>
    <cellStyle name="Normal 8 2 2 2 2 3 3" xfId="2500" xr:uid="{9C2520D9-72C5-4CA6-89E8-1435703F8BAC}"/>
    <cellStyle name="Normal 8 2 2 2 2 3 4" xfId="2501" xr:uid="{31BF53C6-7F9B-447A-B7EC-E5F58A7A2A11}"/>
    <cellStyle name="Normal 8 2 2 2 2 4" xfId="2502" xr:uid="{DEFCDEC1-5E8F-4BBB-AF04-B281C60E1823}"/>
    <cellStyle name="Normal 8 2 2 2 2 4 2" xfId="4102" xr:uid="{7900EADD-FE97-432C-873C-BDB598853B53}"/>
    <cellStyle name="Normal 8 2 2 2 2 5" xfId="2503" xr:uid="{9E3DDB28-B40C-4233-ADF3-24BA081B8FB5}"/>
    <cellStyle name="Normal 8 2 2 2 2 6" xfId="2504" xr:uid="{50A77DEA-1A23-467F-A59C-D95CDDFD7AEC}"/>
    <cellStyle name="Normal 8 2 2 2 3" xfId="2505" xr:uid="{90534D21-1EB4-4FA3-8054-F46F853246B7}"/>
    <cellStyle name="Normal 8 2 2 2 3 2" xfId="2506" xr:uid="{B9147053-3C54-46B5-BF54-F0FBFE6CC3BC}"/>
    <cellStyle name="Normal 8 2 2 2 3 2 2" xfId="2507" xr:uid="{79DC8994-72A9-44C1-A485-565605247C46}"/>
    <cellStyle name="Normal 8 2 2 2 3 2 2 2" xfId="4103" xr:uid="{7262F774-9333-4692-81DE-1FD9E90F0D3A}"/>
    <cellStyle name="Normal 8 2 2 2 3 2 2 2 2" xfId="4104" xr:uid="{0CA7E52B-E265-4D4C-A0FF-7E403AC9B814}"/>
    <cellStyle name="Normal 8 2 2 2 3 2 2 3" xfId="4105" xr:uid="{DB686D84-0856-45CD-AEE7-9C77F9E463ED}"/>
    <cellStyle name="Normal 8 2 2 2 3 2 3" xfId="2508" xr:uid="{330EDA60-70E4-4535-829D-6E68501122C6}"/>
    <cellStyle name="Normal 8 2 2 2 3 2 3 2" xfId="4106" xr:uid="{15353D33-2B89-4ED8-8DB1-77F241BC2598}"/>
    <cellStyle name="Normal 8 2 2 2 3 2 4" xfId="2509" xr:uid="{FE19CC75-E52E-46E1-B1E0-6B8E99F6B863}"/>
    <cellStyle name="Normal 8 2 2 2 3 3" xfId="2510" xr:uid="{1EA12261-7762-4EC3-8912-0DA1A3757FC7}"/>
    <cellStyle name="Normal 8 2 2 2 3 3 2" xfId="4107" xr:uid="{7B65E9E6-B795-414A-B428-08DA28351EE2}"/>
    <cellStyle name="Normal 8 2 2 2 3 3 2 2" xfId="4108" xr:uid="{1CF3E781-E126-483D-BC58-FFE72CFFF0A6}"/>
    <cellStyle name="Normal 8 2 2 2 3 3 3" xfId="4109" xr:uid="{BB3F22EE-2222-46B4-949A-82E5C1F2FAF0}"/>
    <cellStyle name="Normal 8 2 2 2 3 4" xfId="2511" xr:uid="{6F10164D-2A5C-46BA-B8D9-F0C4E6F7EDF1}"/>
    <cellStyle name="Normal 8 2 2 2 3 4 2" xfId="4110" xr:uid="{882AA3C1-9F89-4DBF-A618-F5EAB8A8E640}"/>
    <cellStyle name="Normal 8 2 2 2 3 5" xfId="2512" xr:uid="{21A56271-4B93-4C7E-BCD4-01447129EBDB}"/>
    <cellStyle name="Normal 8 2 2 2 4" xfId="2513" xr:uid="{C2CAA04E-D28B-4C52-989A-FEE92406CC9A}"/>
    <cellStyle name="Normal 8 2 2 2 4 2" xfId="2514" xr:uid="{C72742DE-EAE0-4F63-9225-B411BC36511A}"/>
    <cellStyle name="Normal 8 2 2 2 4 2 2" xfId="4111" xr:uid="{A3B8C9F2-F9F0-44D4-B695-09D5BFC53968}"/>
    <cellStyle name="Normal 8 2 2 2 4 2 2 2" xfId="4112" xr:uid="{A38EE149-35F9-4BCD-A1A1-9BFC63474571}"/>
    <cellStyle name="Normal 8 2 2 2 4 2 3" xfId="4113" xr:uid="{0AD5931E-65C6-4EF7-9D2B-4A5EA0CBEC16}"/>
    <cellStyle name="Normal 8 2 2 2 4 3" xfId="2515" xr:uid="{64DBDC89-92EF-415A-97A9-14BEAE39F5A5}"/>
    <cellStyle name="Normal 8 2 2 2 4 3 2" xfId="4114" xr:uid="{7A08BAD3-51B3-4931-89A5-C4529371462A}"/>
    <cellStyle name="Normal 8 2 2 2 4 4" xfId="2516" xr:uid="{AE9A550D-3246-4295-9706-BE6C9140A29A}"/>
    <cellStyle name="Normal 8 2 2 2 5" xfId="2517" xr:uid="{0CBEF41E-B064-4DE5-A03C-104DAFFFB6C9}"/>
    <cellStyle name="Normal 8 2 2 2 5 2" xfId="2518" xr:uid="{4FF20204-F8AD-4B07-B286-95E8393B9B2F}"/>
    <cellStyle name="Normal 8 2 2 2 5 2 2" xfId="4115" xr:uid="{30B89A6D-34F6-4C23-BDC0-7B3B3E571BCE}"/>
    <cellStyle name="Normal 8 2 2 2 5 3" xfId="2519" xr:uid="{6A8DC3CF-9820-414E-A990-33CD4113B185}"/>
    <cellStyle name="Normal 8 2 2 2 5 4" xfId="2520" xr:uid="{ED5C6DDD-0B49-4343-9C64-B3438B34FF1C}"/>
    <cellStyle name="Normal 8 2 2 2 6" xfId="2521" xr:uid="{514AF31E-2CE2-431E-86DF-5A12984E0755}"/>
    <cellStyle name="Normal 8 2 2 2 6 2" xfId="4116" xr:uid="{C971BACC-03CF-48D6-8CFB-9865D186CC8D}"/>
    <cellStyle name="Normal 8 2 2 2 7" xfId="2522" xr:uid="{A1E59993-4119-49C7-89AF-FE991BD0BC2C}"/>
    <cellStyle name="Normal 8 2 2 2 8" xfId="2523" xr:uid="{D98B66FD-F600-4BE7-B047-4743DE584D7E}"/>
    <cellStyle name="Normal 8 2 2 3" xfId="2524" xr:uid="{E245CF99-C766-4CE5-8ED8-7CE685A4E063}"/>
    <cellStyle name="Normal 8 2 2 3 2" xfId="2525" xr:uid="{F0792109-831C-4AE8-98D8-556EDD1830AE}"/>
    <cellStyle name="Normal 8 2 2 3 2 2" xfId="2526" xr:uid="{068D38B7-07F2-4EAF-A360-45E489721D5F}"/>
    <cellStyle name="Normal 8 2 2 3 2 2 2" xfId="4117" xr:uid="{3ECD109F-979E-4FA6-9958-C27DC90958DC}"/>
    <cellStyle name="Normal 8 2 2 3 2 2 2 2" xfId="4118" xr:uid="{B05D83DD-BE66-4C93-91AB-DAD8E1EC53BD}"/>
    <cellStyle name="Normal 8 2 2 3 2 2 3" xfId="4119" xr:uid="{FD1643FC-061E-45B9-9850-7647F9D3D68B}"/>
    <cellStyle name="Normal 8 2 2 3 2 3" xfId="2527" xr:uid="{4435F9DD-C447-41DE-8A52-9B236CE74CAB}"/>
    <cellStyle name="Normal 8 2 2 3 2 3 2" xfId="4120" xr:uid="{E93F37DD-F0FB-462F-A0D8-F5E38341E0E6}"/>
    <cellStyle name="Normal 8 2 2 3 2 4" xfId="2528" xr:uid="{4D1425F2-7B89-481A-AB66-88D8CAE1492A}"/>
    <cellStyle name="Normal 8 2 2 3 3" xfId="2529" xr:uid="{B58ACBC6-5639-4CB0-8437-AA0BE6ED4EC9}"/>
    <cellStyle name="Normal 8 2 2 3 3 2" xfId="2530" xr:uid="{822BE6C1-8BBE-48E6-AF5B-79EEF9AF654C}"/>
    <cellStyle name="Normal 8 2 2 3 3 2 2" xfId="4121" xr:uid="{CD41C35A-3558-45FC-866E-8F5604A066D9}"/>
    <cellStyle name="Normal 8 2 2 3 3 3" xfId="2531" xr:uid="{49D5EF18-7EFC-4B45-B021-9A6BA8FB9C1B}"/>
    <cellStyle name="Normal 8 2 2 3 3 4" xfId="2532" xr:uid="{D8E5F200-7312-49B9-9323-7F450CC6E972}"/>
    <cellStyle name="Normal 8 2 2 3 4" xfId="2533" xr:uid="{3AEA016E-8905-4953-9B46-9DB04B62B2C0}"/>
    <cellStyle name="Normal 8 2 2 3 4 2" xfId="4122" xr:uid="{BF72A25E-67F5-42C5-BF46-34995DB1EA74}"/>
    <cellStyle name="Normal 8 2 2 3 5" xfId="2534" xr:uid="{83004D56-5E5B-4C21-90FF-C5334D22DCA5}"/>
    <cellStyle name="Normal 8 2 2 3 6" xfId="2535" xr:uid="{129E021D-CFB7-4BCA-950E-4081B5A35B83}"/>
    <cellStyle name="Normal 8 2 2 4" xfId="2536" xr:uid="{10317865-A8C2-4033-AE69-D04B61BC8BE0}"/>
    <cellStyle name="Normal 8 2 2 4 2" xfId="2537" xr:uid="{CC3B5598-31B1-4CED-B0EE-C62E8E85D6E3}"/>
    <cellStyle name="Normal 8 2 2 4 2 2" xfId="2538" xr:uid="{36A7BD17-D8D0-4F9F-A9E5-88A441124C59}"/>
    <cellStyle name="Normal 8 2 2 4 2 2 2" xfId="4123" xr:uid="{B04CC403-AEAC-4D14-8284-47B459A0A963}"/>
    <cellStyle name="Normal 8 2 2 4 2 2 2 2" xfId="4124" xr:uid="{F4F71EB3-93CA-4FD8-949D-EBBDA2F93BAB}"/>
    <cellStyle name="Normal 8 2 2 4 2 2 3" xfId="4125" xr:uid="{48D5154D-8E4E-456D-85B1-9DC679CB49C3}"/>
    <cellStyle name="Normal 8 2 2 4 2 3" xfId="2539" xr:uid="{D3AD563E-5066-4E63-A44D-6B01D5BFB3AC}"/>
    <cellStyle name="Normal 8 2 2 4 2 3 2" xfId="4126" xr:uid="{82353CFD-B664-4BE0-AEBA-8AB109854CF7}"/>
    <cellStyle name="Normal 8 2 2 4 2 4" xfId="2540" xr:uid="{781E0ABF-E01C-41CD-BF5A-60B745708DE2}"/>
    <cellStyle name="Normal 8 2 2 4 3" xfId="2541" xr:uid="{A9C64CA5-AF3B-46EF-8AC4-22106625C650}"/>
    <cellStyle name="Normal 8 2 2 4 3 2" xfId="4127" xr:uid="{857E0F20-B406-4E01-852E-C0F517A7F293}"/>
    <cellStyle name="Normal 8 2 2 4 3 2 2" xfId="4128" xr:uid="{08C9D4ED-0F95-4A57-A122-73EE86F4093D}"/>
    <cellStyle name="Normal 8 2 2 4 3 3" xfId="4129" xr:uid="{7FF1A969-0B6A-4210-AB69-844070436F46}"/>
    <cellStyle name="Normal 8 2 2 4 4" xfId="2542" xr:uid="{BA926242-202B-4ADE-A192-7F820AFFE69A}"/>
    <cellStyle name="Normal 8 2 2 4 4 2" xfId="4130" xr:uid="{0D2C556D-5925-401A-BAD6-B6DAFDB5ACF2}"/>
    <cellStyle name="Normal 8 2 2 4 5" xfId="2543" xr:uid="{FEAF08C7-446D-4C14-A270-4F5F84C06BEA}"/>
    <cellStyle name="Normal 8 2 2 5" xfId="2544" xr:uid="{589FAEB6-740C-4A9F-B986-18F23093FF93}"/>
    <cellStyle name="Normal 8 2 2 5 2" xfId="2545" xr:uid="{6CEB7B0C-0CE6-45B5-964D-004CC9C05301}"/>
    <cellStyle name="Normal 8 2 2 5 2 2" xfId="4131" xr:uid="{7DB990E8-3D44-4D84-83C2-9E1A41C681CF}"/>
    <cellStyle name="Normal 8 2 2 5 2 2 2" xfId="4132" xr:uid="{17A1F568-9ED7-4FED-A6A5-B73848CBAA7B}"/>
    <cellStyle name="Normal 8 2 2 5 2 3" xfId="4133" xr:uid="{8A7CA4D3-E18D-4CE2-80AD-C53CBB202183}"/>
    <cellStyle name="Normal 8 2 2 5 3" xfId="2546" xr:uid="{6D318CD4-0A0A-4B67-A9A9-0125CF8CA213}"/>
    <cellStyle name="Normal 8 2 2 5 3 2" xfId="4134" xr:uid="{F5192D56-E81E-4E7C-A303-6EB7CF42A7ED}"/>
    <cellStyle name="Normal 8 2 2 5 4" xfId="2547" xr:uid="{139C6805-0619-4EC0-97A3-16BA1D2754A5}"/>
    <cellStyle name="Normal 8 2 2 6" xfId="2548" xr:uid="{2EB6354C-1F91-42A0-BB13-80C59EB526F1}"/>
    <cellStyle name="Normal 8 2 2 6 2" xfId="2549" xr:uid="{5028A2C2-424E-42D1-A39C-F1A924C821F9}"/>
    <cellStyle name="Normal 8 2 2 6 2 2" xfId="4135" xr:uid="{C5BE53F4-232D-4C6D-BE2E-3BAE5829F8B0}"/>
    <cellStyle name="Normal 8 2 2 6 3" xfId="2550" xr:uid="{B290C366-7356-4019-9F35-390A7D241FC5}"/>
    <cellStyle name="Normal 8 2 2 6 4" xfId="2551" xr:uid="{1A7EFD4C-9209-4979-85CF-163B6DDE9232}"/>
    <cellStyle name="Normal 8 2 2 7" xfId="2552" xr:uid="{217B77ED-40DC-467F-A0B4-3FC1BD3704EE}"/>
    <cellStyle name="Normal 8 2 2 7 2" xfId="4136" xr:uid="{1F338095-6A3B-4A39-8344-05E531752B06}"/>
    <cellStyle name="Normal 8 2 2 8" xfId="2553" xr:uid="{326D0260-7CB2-4F76-BE41-68BE0BBFE512}"/>
    <cellStyle name="Normal 8 2 2 9" xfId="2554" xr:uid="{07E5F3E6-FF8E-4272-A67E-8B6C787D5B34}"/>
    <cellStyle name="Normal 8 2 3" xfId="2555" xr:uid="{7DCBC769-592C-4784-8CFE-5455DC9F0FA6}"/>
    <cellStyle name="Normal 8 2 3 2" xfId="2556" xr:uid="{3423C497-983E-40D6-BEB5-6CB8E3E846B7}"/>
    <cellStyle name="Normal 8 2 3 2 2" xfId="2557" xr:uid="{F0F05FB2-92EE-454D-A87B-85AB00CB6167}"/>
    <cellStyle name="Normal 8 2 3 2 2 2" xfId="2558" xr:uid="{3635742B-F6B7-4FD5-92E9-800C0E24DFF7}"/>
    <cellStyle name="Normal 8 2 3 2 2 2 2" xfId="4137" xr:uid="{52136B61-3920-4EDB-92B0-4806430ECA39}"/>
    <cellStyle name="Normal 8 2 3 2 2 2 2 2" xfId="4138" xr:uid="{307BF61B-209C-44A9-8CB6-3F53007C89E8}"/>
    <cellStyle name="Normal 8 2 3 2 2 2 3" xfId="4139" xr:uid="{6CF5923C-0191-4F1F-9768-7BE8F624CF27}"/>
    <cellStyle name="Normal 8 2 3 2 2 3" xfId="2559" xr:uid="{6B43E0CB-366F-482D-A1DB-305D02FC9D5D}"/>
    <cellStyle name="Normal 8 2 3 2 2 3 2" xfId="4140" xr:uid="{8AB8FA60-A5EC-4810-9F9E-3EB58E58F7C8}"/>
    <cellStyle name="Normal 8 2 3 2 2 4" xfId="2560" xr:uid="{6B31F181-ABF5-4804-9CFC-01DF336A4559}"/>
    <cellStyle name="Normal 8 2 3 2 3" xfId="2561" xr:uid="{95AA6080-BD6C-4378-B5BF-C214DF504A15}"/>
    <cellStyle name="Normal 8 2 3 2 3 2" xfId="2562" xr:uid="{ED5EF2CD-53E8-46E9-AF0C-71E189546486}"/>
    <cellStyle name="Normal 8 2 3 2 3 2 2" xfId="4141" xr:uid="{BD4E1419-BE34-4791-AB6B-F915C229A4F8}"/>
    <cellStyle name="Normal 8 2 3 2 3 3" xfId="2563" xr:uid="{CAB354C4-80E2-4CC4-97BB-ABEB81948F1E}"/>
    <cellStyle name="Normal 8 2 3 2 3 4" xfId="2564" xr:uid="{580C0159-CBCB-41BC-8C9F-1BC8E94682E4}"/>
    <cellStyle name="Normal 8 2 3 2 4" xfId="2565" xr:uid="{8CF444DB-4F41-42A2-A386-75CBCAB5CA74}"/>
    <cellStyle name="Normal 8 2 3 2 4 2" xfId="4142" xr:uid="{49A59447-2092-4AE0-9CD8-4ADA88466116}"/>
    <cellStyle name="Normal 8 2 3 2 5" xfId="2566" xr:uid="{097CB064-4ABB-485A-BAD5-4ADEC8918E23}"/>
    <cellStyle name="Normal 8 2 3 2 6" xfId="2567" xr:uid="{41A85EBD-27E3-4DE1-97B3-112FFE6BBCE1}"/>
    <cellStyle name="Normal 8 2 3 3" xfId="2568" xr:uid="{FD231E73-F7A9-4DF0-B484-F45FD6C70C11}"/>
    <cellStyle name="Normal 8 2 3 3 2" xfId="2569" xr:uid="{4DCA2176-5A01-45B4-885B-4349942E31E2}"/>
    <cellStyle name="Normal 8 2 3 3 2 2" xfId="2570" xr:uid="{EB2D6357-308B-4C2A-8E8F-04F0973737A3}"/>
    <cellStyle name="Normal 8 2 3 3 2 2 2" xfId="4143" xr:uid="{1A260174-989D-436C-9EAB-5DAE5A1573A6}"/>
    <cellStyle name="Normal 8 2 3 3 2 2 2 2" xfId="4144" xr:uid="{E5F84DD7-64AE-4718-8902-A29372F1EB40}"/>
    <cellStyle name="Normal 8 2 3 3 2 2 3" xfId="4145" xr:uid="{4A360D41-1D8A-4CA6-81F0-F29C839820E2}"/>
    <cellStyle name="Normal 8 2 3 3 2 3" xfId="2571" xr:uid="{C35CE7A6-971B-4B62-A83C-B97315529BC9}"/>
    <cellStyle name="Normal 8 2 3 3 2 3 2" xfId="4146" xr:uid="{81E4E46B-5156-4E46-BE57-75C19D08E64B}"/>
    <cellStyle name="Normal 8 2 3 3 2 4" xfId="2572" xr:uid="{DEEBBFCD-01B4-4DEB-9482-A082A928EBE4}"/>
    <cellStyle name="Normal 8 2 3 3 3" xfId="2573" xr:uid="{353ABB7E-7200-4F0D-9953-F8EA6C7A499F}"/>
    <cellStyle name="Normal 8 2 3 3 3 2" xfId="4147" xr:uid="{0D791228-83D4-4A27-9BCF-CBD4B1F91346}"/>
    <cellStyle name="Normal 8 2 3 3 3 2 2" xfId="4148" xr:uid="{7A076A80-F390-4E08-9E50-F535AC9156F1}"/>
    <cellStyle name="Normal 8 2 3 3 3 3" xfId="4149" xr:uid="{B64B8896-8BB8-40E3-9373-58FFAA304EC3}"/>
    <cellStyle name="Normal 8 2 3 3 4" xfId="2574" xr:uid="{D3163496-1BA1-4037-BAFF-2770B1EA829D}"/>
    <cellStyle name="Normal 8 2 3 3 4 2" xfId="4150" xr:uid="{3B76E67B-A82A-4186-B6E0-40757BB748DC}"/>
    <cellStyle name="Normal 8 2 3 3 5" xfId="2575" xr:uid="{1C85C395-9CDE-4BAE-84EA-FDC154EA99A3}"/>
    <cellStyle name="Normal 8 2 3 4" xfId="2576" xr:uid="{4E3A1464-7947-4676-80B6-7E14A0E8C8F4}"/>
    <cellStyle name="Normal 8 2 3 4 2" xfId="2577" xr:uid="{41E5B098-0BF6-4856-BD6F-9116C436A7E9}"/>
    <cellStyle name="Normal 8 2 3 4 2 2" xfId="4151" xr:uid="{EFEE6597-5048-4CD0-A213-123A6A0E50A6}"/>
    <cellStyle name="Normal 8 2 3 4 2 2 2" xfId="4152" xr:uid="{125D0A28-D62A-4980-AD39-F2604C564F82}"/>
    <cellStyle name="Normal 8 2 3 4 2 3" xfId="4153" xr:uid="{4F279660-345B-4786-B48D-383A5C28085B}"/>
    <cellStyle name="Normal 8 2 3 4 3" xfId="2578" xr:uid="{91B14B16-36A1-4BA0-A08F-435B980BDDB2}"/>
    <cellStyle name="Normal 8 2 3 4 3 2" xfId="4154" xr:uid="{171224AB-312A-4B80-89EB-31EAC408A836}"/>
    <cellStyle name="Normal 8 2 3 4 4" xfId="2579" xr:uid="{87220AF1-4156-4392-B5F2-12E4DDE82574}"/>
    <cellStyle name="Normal 8 2 3 5" xfId="2580" xr:uid="{51ED8252-95DD-44CB-B824-7B92D6BF64D2}"/>
    <cellStyle name="Normal 8 2 3 5 2" xfId="2581" xr:uid="{F075C66A-BDAF-410A-A81E-805BE7E7ED95}"/>
    <cellStyle name="Normal 8 2 3 5 2 2" xfId="4155" xr:uid="{7C34437B-B604-4EF4-BD14-31B4A4D66D36}"/>
    <cellStyle name="Normal 8 2 3 5 3" xfId="2582" xr:uid="{F455BA43-13D2-44AD-BFDA-EC248A967105}"/>
    <cellStyle name="Normal 8 2 3 5 4" xfId="2583" xr:uid="{755740D8-D083-4C54-9FDE-DC5B2732BAC7}"/>
    <cellStyle name="Normal 8 2 3 6" xfId="2584" xr:uid="{FF326A22-B4E5-4FA1-825B-056EB9FC4A52}"/>
    <cellStyle name="Normal 8 2 3 6 2" xfId="4156" xr:uid="{F068AAF9-F427-40E0-8252-661145550D92}"/>
    <cellStyle name="Normal 8 2 3 7" xfId="2585" xr:uid="{BBAA3BE5-4706-4E79-92EF-A25ABC3F06ED}"/>
    <cellStyle name="Normal 8 2 3 8" xfId="2586" xr:uid="{BE2875A3-DD2C-44D8-818D-395AE06FD13C}"/>
    <cellStyle name="Normal 8 2 4" xfId="2587" xr:uid="{A50D86FA-F3ED-4082-A551-C99685FD5EA7}"/>
    <cellStyle name="Normal 8 2 4 2" xfId="2588" xr:uid="{78B2600F-D2F4-4274-A215-AECFD7E8D021}"/>
    <cellStyle name="Normal 8 2 4 2 2" xfId="2589" xr:uid="{6B121B97-6724-4F72-BD74-FA8BE16D92AE}"/>
    <cellStyle name="Normal 8 2 4 2 2 2" xfId="2590" xr:uid="{4B46EB7B-7830-4022-9333-C20B205EB5F0}"/>
    <cellStyle name="Normal 8 2 4 2 2 2 2" xfId="4157" xr:uid="{13C9EF96-B595-40A8-AF5C-7779FE15060B}"/>
    <cellStyle name="Normal 8 2 4 2 2 3" xfId="2591" xr:uid="{53DD85AC-BF5E-4985-8917-C5B65AEA2966}"/>
    <cellStyle name="Normal 8 2 4 2 2 4" xfId="2592" xr:uid="{05255E7D-F803-42B8-8E2B-FD0AD358905F}"/>
    <cellStyle name="Normal 8 2 4 2 3" xfId="2593" xr:uid="{BA8DE73E-BC64-4264-B7C7-43D5A73D7D8E}"/>
    <cellStyle name="Normal 8 2 4 2 3 2" xfId="4158" xr:uid="{31E2EE80-AC08-4262-9EB8-E4E5B4EF1548}"/>
    <cellStyle name="Normal 8 2 4 2 4" xfId="2594" xr:uid="{1AD02E1F-8514-4CC4-AFA3-F7B39AC13030}"/>
    <cellStyle name="Normal 8 2 4 2 5" xfId="2595" xr:uid="{6510507A-471B-493E-9875-2473617F2B89}"/>
    <cellStyle name="Normal 8 2 4 3" xfId="2596" xr:uid="{FD328FE8-A5C5-48B4-A369-94188FFE15E1}"/>
    <cellStyle name="Normal 8 2 4 3 2" xfId="2597" xr:uid="{7CDC83A4-933C-44CB-A2E3-8E0EAABDE651}"/>
    <cellStyle name="Normal 8 2 4 3 2 2" xfId="4159" xr:uid="{D1D00DAC-6AA1-4EC7-9470-84ABFDC1D21C}"/>
    <cellStyle name="Normal 8 2 4 3 3" xfId="2598" xr:uid="{450ED3CC-F5AE-4B35-9575-58E2B21739AA}"/>
    <cellStyle name="Normal 8 2 4 3 4" xfId="2599" xr:uid="{3561B6F9-537E-4E00-BF7D-9FB7479C31D9}"/>
    <cellStyle name="Normal 8 2 4 4" xfId="2600" xr:uid="{18B415DC-1512-45F6-B021-332F5972975C}"/>
    <cellStyle name="Normal 8 2 4 4 2" xfId="2601" xr:uid="{EC7B24ED-69D4-4457-82DD-BC8B4CAD3789}"/>
    <cellStyle name="Normal 8 2 4 4 3" xfId="2602" xr:uid="{34C5371F-5B96-4273-9D32-40AEE72FDBD9}"/>
    <cellStyle name="Normal 8 2 4 4 4" xfId="2603" xr:uid="{E35C43B6-FEA5-4E8A-8920-6F03E046BA1C}"/>
    <cellStyle name="Normal 8 2 4 5" xfId="2604" xr:uid="{D96E698E-8FE6-422A-B8D2-FFA78532ACA5}"/>
    <cellStyle name="Normal 8 2 4 6" xfId="2605" xr:uid="{21FA236F-51E1-4F86-9DBF-1315D1D6DD06}"/>
    <cellStyle name="Normal 8 2 4 7" xfId="2606" xr:uid="{82D019C2-FA38-4796-80C4-34B516C09662}"/>
    <cellStyle name="Normal 8 2 5" xfId="2607" xr:uid="{C8C967ED-6726-4137-B424-9D76B5E6172C}"/>
    <cellStyle name="Normal 8 2 5 2" xfId="2608" xr:uid="{6825388C-84DC-4454-89DA-91C403EFF406}"/>
    <cellStyle name="Normal 8 2 5 2 2" xfId="2609" xr:uid="{B3D54431-F387-440F-88FA-4267BF3154AB}"/>
    <cellStyle name="Normal 8 2 5 2 2 2" xfId="4160" xr:uid="{E5E131D1-1835-4793-8E41-F7AEAEA687BC}"/>
    <cellStyle name="Normal 8 2 5 2 2 2 2" xfId="4161" xr:uid="{0D244527-3720-4D9F-861B-439A70ED1777}"/>
    <cellStyle name="Normal 8 2 5 2 2 3" xfId="4162" xr:uid="{8CAD68C9-69B2-4AB5-B7DC-737EC93C8DCF}"/>
    <cellStyle name="Normal 8 2 5 2 3" xfId="2610" xr:uid="{0C5077A1-3CE0-40E8-A261-DF5E4F07574E}"/>
    <cellStyle name="Normal 8 2 5 2 3 2" xfId="4163" xr:uid="{0C6AA5AE-1030-433B-AC4A-A68A9030F053}"/>
    <cellStyle name="Normal 8 2 5 2 4" xfId="2611" xr:uid="{6F285175-97B2-4A32-B6B1-6C7118572586}"/>
    <cellStyle name="Normal 8 2 5 3" xfId="2612" xr:uid="{F002CF80-10EF-4CE8-B021-2294DC3B8C12}"/>
    <cellStyle name="Normal 8 2 5 3 2" xfId="2613" xr:uid="{77FC6FBE-B67B-4C15-AFE7-035AED500179}"/>
    <cellStyle name="Normal 8 2 5 3 2 2" xfId="4164" xr:uid="{F1FA82DD-8232-48CF-95A8-A7B48B8996FE}"/>
    <cellStyle name="Normal 8 2 5 3 3" xfId="2614" xr:uid="{2C1DB5EB-0FBA-485E-B6B1-FC33830895B9}"/>
    <cellStyle name="Normal 8 2 5 3 4" xfId="2615" xr:uid="{8966F225-8A1E-49FF-87B1-86CC9E4C99FD}"/>
    <cellStyle name="Normal 8 2 5 4" xfId="2616" xr:uid="{27D2977D-BE6B-41EC-8335-959229DE1EF0}"/>
    <cellStyle name="Normal 8 2 5 4 2" xfId="4165" xr:uid="{71614836-DBC0-4801-82C8-4BA59A6EF493}"/>
    <cellStyle name="Normal 8 2 5 5" xfId="2617" xr:uid="{1A285ACE-488A-4B31-8BBB-56D4BC440B23}"/>
    <cellStyle name="Normal 8 2 5 6" xfId="2618" xr:uid="{C93B0B0C-B9A2-454A-B863-BE866013A9A3}"/>
    <cellStyle name="Normal 8 2 6" xfId="2619" xr:uid="{476E0C34-D822-4C5B-A1F7-F1C9C87BB5D6}"/>
    <cellStyle name="Normal 8 2 6 2" xfId="2620" xr:uid="{5F06A3DF-2784-426F-9844-DE0C35500473}"/>
    <cellStyle name="Normal 8 2 6 2 2" xfId="2621" xr:uid="{4F1BF23A-6FC6-40F9-994D-574432EAF51B}"/>
    <cellStyle name="Normal 8 2 6 2 2 2" xfId="4166" xr:uid="{6E6F82AC-70A4-465A-BB9C-8AD163E00AEE}"/>
    <cellStyle name="Normal 8 2 6 2 3" xfId="2622" xr:uid="{DB61BB2A-B31F-4AB3-B4DF-1513301162DC}"/>
    <cellStyle name="Normal 8 2 6 2 4" xfId="2623" xr:uid="{06A2C1AF-DF0D-4CBD-BE98-C1DEECBE29AD}"/>
    <cellStyle name="Normal 8 2 6 3" xfId="2624" xr:uid="{1C68374D-D6CE-40A1-BA43-45302F555BE1}"/>
    <cellStyle name="Normal 8 2 6 3 2" xfId="4167" xr:uid="{33DE498E-45F6-4E1E-BA0A-16C15BDACD41}"/>
    <cellStyle name="Normal 8 2 6 4" xfId="2625" xr:uid="{F48B7D45-19CB-49DB-9ACF-DE08523A7550}"/>
    <cellStyle name="Normal 8 2 6 5" xfId="2626" xr:uid="{5DAA9605-E9B5-41E9-B082-0335D17729A2}"/>
    <cellStyle name="Normal 8 2 7" xfId="2627" xr:uid="{939099A1-33A4-4FAE-B157-21343E902D02}"/>
    <cellStyle name="Normal 8 2 7 2" xfId="2628" xr:uid="{70346A1C-86A8-495D-8C85-BD06BF4B198C}"/>
    <cellStyle name="Normal 8 2 7 2 2" xfId="4168" xr:uid="{7C5337BF-AFBB-4CCC-AD6B-69DE5968DC20}"/>
    <cellStyle name="Normal 8 2 7 3" xfId="2629" xr:uid="{49901108-FBC8-4D85-9850-B577AF342413}"/>
    <cellStyle name="Normal 8 2 7 4" xfId="2630" xr:uid="{613008C3-B048-4F26-AF38-4D88CBFE1DE2}"/>
    <cellStyle name="Normal 8 2 8" xfId="2631" xr:uid="{A9C32B60-EFE1-495E-8F95-EE5DC7FA3AB3}"/>
    <cellStyle name="Normal 8 2 8 2" xfId="2632" xr:uid="{EA6CD60C-D3E0-48A6-A326-98158B3A543D}"/>
    <cellStyle name="Normal 8 2 8 3" xfId="2633" xr:uid="{123F2E3D-E875-4CC2-AD34-C79CFDFE125C}"/>
    <cellStyle name="Normal 8 2 8 4" xfId="2634" xr:uid="{97AFFE29-C218-4E4A-BACE-437E6C1856A6}"/>
    <cellStyle name="Normal 8 2 9" xfId="2635" xr:uid="{F0ABBDC8-F0C7-4CB8-B946-8C8FD61C5C13}"/>
    <cellStyle name="Normal 8 3" xfId="2636" xr:uid="{4F5B487C-0C0A-420F-8D3F-5483D346A615}"/>
    <cellStyle name="Normal 8 3 10" xfId="2637" xr:uid="{F8888DA7-80CE-44F3-ACFD-E4D7D94B2D7D}"/>
    <cellStyle name="Normal 8 3 11" xfId="2638" xr:uid="{3CAEF717-10C6-4814-A87F-663195BFE3CF}"/>
    <cellStyle name="Normal 8 3 2" xfId="2639" xr:uid="{4D595FA3-A834-4FAB-A2D9-70D462165D38}"/>
    <cellStyle name="Normal 8 3 2 2" xfId="2640" xr:uid="{6EC2EDE2-A03E-4F1A-A347-ED64C15D77DB}"/>
    <cellStyle name="Normal 8 3 2 2 2" xfId="2641" xr:uid="{095C595B-181A-439C-AB81-D03B7BE9AB80}"/>
    <cellStyle name="Normal 8 3 2 2 2 2" xfId="2642" xr:uid="{778C8963-DC7F-4486-83F4-D301DB1970F9}"/>
    <cellStyle name="Normal 8 3 2 2 2 2 2" xfId="2643" xr:uid="{5876E6F3-7748-4533-A5BC-FD706514C6C1}"/>
    <cellStyle name="Normal 8 3 2 2 2 2 2 2" xfId="4169" xr:uid="{D00C82F0-ECCA-45D7-B473-3039699CBECD}"/>
    <cellStyle name="Normal 8 3 2 2 2 2 3" xfId="2644" xr:uid="{12647FA0-E91D-4171-953F-57107FD35B31}"/>
    <cellStyle name="Normal 8 3 2 2 2 2 4" xfId="2645" xr:uid="{6087E813-3DE7-41E9-96E7-1971D04F78F0}"/>
    <cellStyle name="Normal 8 3 2 2 2 3" xfId="2646" xr:uid="{58243387-7DC7-4960-967C-89EA223C5782}"/>
    <cellStyle name="Normal 8 3 2 2 2 3 2" xfId="2647" xr:uid="{AB5353CC-8EBD-4A99-AFC8-4BD43A3AA2F8}"/>
    <cellStyle name="Normal 8 3 2 2 2 3 3" xfId="2648" xr:uid="{AA1B7B75-AA29-406C-A072-03A20C1799E6}"/>
    <cellStyle name="Normal 8 3 2 2 2 3 4" xfId="2649" xr:uid="{B6535D44-EA7F-4C8A-8B9C-D80CEA3816B1}"/>
    <cellStyle name="Normal 8 3 2 2 2 4" xfId="2650" xr:uid="{04845EE9-4626-4D62-A66F-BAF3E7CA0CFC}"/>
    <cellStyle name="Normal 8 3 2 2 2 5" xfId="2651" xr:uid="{8754474D-9A1F-4FCF-9046-C753245A67AB}"/>
    <cellStyle name="Normal 8 3 2 2 2 6" xfId="2652" xr:uid="{081FBBE9-5FFB-4E9B-96DF-135FC9DA7E50}"/>
    <cellStyle name="Normal 8 3 2 2 3" xfId="2653" xr:uid="{5EE031C3-E45B-4FCA-A4DB-5F3E50F30780}"/>
    <cellStyle name="Normal 8 3 2 2 3 2" xfId="2654" xr:uid="{9CE447A0-DB30-49B0-B2DA-F9046AA64FC4}"/>
    <cellStyle name="Normal 8 3 2 2 3 2 2" xfId="2655" xr:uid="{48B8C8E5-1BBB-478A-9BDD-8818D5DC91C1}"/>
    <cellStyle name="Normal 8 3 2 2 3 2 3" xfId="2656" xr:uid="{A8218882-67F6-4E75-9816-143703153979}"/>
    <cellStyle name="Normal 8 3 2 2 3 2 4" xfId="2657" xr:uid="{6B95AC62-F215-47CC-A281-3F1A5CC006D9}"/>
    <cellStyle name="Normal 8 3 2 2 3 3" xfId="2658" xr:uid="{1641B787-0C41-4DB8-BB29-035DD3494A44}"/>
    <cellStyle name="Normal 8 3 2 2 3 4" xfId="2659" xr:uid="{74215014-BA4D-4610-8610-0206ED31D66A}"/>
    <cellStyle name="Normal 8 3 2 2 3 5" xfId="2660" xr:uid="{E9E290B4-4FE1-4023-87BC-94330AB20BA2}"/>
    <cellStyle name="Normal 8 3 2 2 4" xfId="2661" xr:uid="{DF9F8EDF-A422-4CC4-8F99-B7FE6A2211FC}"/>
    <cellStyle name="Normal 8 3 2 2 4 2" xfId="2662" xr:uid="{0EA766B7-88E3-4285-80BE-7B20E49954C8}"/>
    <cellStyle name="Normal 8 3 2 2 4 3" xfId="2663" xr:uid="{9BD2793C-AB91-4E31-9347-E74DE563D964}"/>
    <cellStyle name="Normal 8 3 2 2 4 4" xfId="2664" xr:uid="{5D37546C-6B3D-4B0C-9A80-A959B32E60D1}"/>
    <cellStyle name="Normal 8 3 2 2 5" xfId="2665" xr:uid="{FDF241E5-9552-4858-9CC1-D716B1B4DBEE}"/>
    <cellStyle name="Normal 8 3 2 2 5 2" xfId="2666" xr:uid="{B114B5D5-3D43-48E3-B0AF-8C6421176D79}"/>
    <cellStyle name="Normal 8 3 2 2 5 3" xfId="2667" xr:uid="{C0E88FED-4283-46DE-8E7D-FD94C87BB1B8}"/>
    <cellStyle name="Normal 8 3 2 2 5 4" xfId="2668" xr:uid="{2BC0939C-A599-4BE5-A745-75BA5BB19915}"/>
    <cellStyle name="Normal 8 3 2 2 6" xfId="2669" xr:uid="{2B4AFFC2-05C5-4DB2-B871-18CF0FCC71ED}"/>
    <cellStyle name="Normal 8 3 2 2 7" xfId="2670" xr:uid="{3ACACCC9-2E69-464B-8593-699493D29653}"/>
    <cellStyle name="Normal 8 3 2 2 8" xfId="2671" xr:uid="{F7F0BD6E-7988-484E-B898-5631BCCDE58A}"/>
    <cellStyle name="Normal 8 3 2 3" xfId="2672" xr:uid="{75720AEE-5BD0-4852-8F91-3167017F1F18}"/>
    <cellStyle name="Normal 8 3 2 3 2" xfId="2673" xr:uid="{FE1B549A-EDF9-442D-967C-7BDC00FEFFF5}"/>
    <cellStyle name="Normal 8 3 2 3 2 2" xfId="2674" xr:uid="{A6B7F69C-0CC1-448D-8B95-F123528C98E8}"/>
    <cellStyle name="Normal 8 3 2 3 2 2 2" xfId="4170" xr:uid="{210BFA9D-F1E1-4E4B-ABA4-F49D2525CD89}"/>
    <cellStyle name="Normal 8 3 2 3 2 2 2 2" xfId="4171" xr:uid="{71FC2A58-B40F-4C5F-96AF-A37BD22D4303}"/>
    <cellStyle name="Normal 8 3 2 3 2 2 3" xfId="4172" xr:uid="{382D623E-1B48-428B-B9F0-AC5E6D354A54}"/>
    <cellStyle name="Normal 8 3 2 3 2 3" xfId="2675" xr:uid="{F15229F1-6C3A-495A-8C76-F5BC1913CA09}"/>
    <cellStyle name="Normal 8 3 2 3 2 3 2" xfId="4173" xr:uid="{91E0263E-F3D8-4162-9AD3-04B3084AAACD}"/>
    <cellStyle name="Normal 8 3 2 3 2 4" xfId="2676" xr:uid="{AD2B9B9F-A3B7-47BA-8E77-EE1A25C1445B}"/>
    <cellStyle name="Normal 8 3 2 3 3" xfId="2677" xr:uid="{39650C76-BFA2-46DD-A2B9-479C49EFBF63}"/>
    <cellStyle name="Normal 8 3 2 3 3 2" xfId="2678" xr:uid="{B350E1CC-3EB1-4530-9815-27F29DF97771}"/>
    <cellStyle name="Normal 8 3 2 3 3 2 2" xfId="4174" xr:uid="{0AACF3AB-065D-417B-B40A-F608FB992E69}"/>
    <cellStyle name="Normal 8 3 2 3 3 3" xfId="2679" xr:uid="{88D7B79A-6A86-4576-AA3F-0BF16030C414}"/>
    <cellStyle name="Normal 8 3 2 3 3 4" xfId="2680" xr:uid="{79C53C0B-75C6-442D-BC0B-B4874F5B33AB}"/>
    <cellStyle name="Normal 8 3 2 3 4" xfId="2681" xr:uid="{57BC48B8-EEE8-4A69-B13A-56EEB20150FA}"/>
    <cellStyle name="Normal 8 3 2 3 4 2" xfId="4175" xr:uid="{76DFA98A-9F8E-4A5C-82EC-3E1547E435D6}"/>
    <cellStyle name="Normal 8 3 2 3 5" xfId="2682" xr:uid="{8493A89A-FBA2-4D5C-BC2F-7E2F4BA1ABB9}"/>
    <cellStyle name="Normal 8 3 2 3 6" xfId="2683" xr:uid="{3EA3A922-AA56-4E3B-90E5-3AEB25805B20}"/>
    <cellStyle name="Normal 8 3 2 4" xfId="2684" xr:uid="{8DA3460A-2DB6-46F6-A43C-52B596C0ABA0}"/>
    <cellStyle name="Normal 8 3 2 4 2" xfId="2685" xr:uid="{5070BD3A-2B27-41D1-A648-939FB405F735}"/>
    <cellStyle name="Normal 8 3 2 4 2 2" xfId="2686" xr:uid="{F126806F-2C50-404C-9A97-6E43BA3AA350}"/>
    <cellStyle name="Normal 8 3 2 4 2 2 2" xfId="4176" xr:uid="{A4280777-AA74-436E-976D-631F15E5F97B}"/>
    <cellStyle name="Normal 8 3 2 4 2 3" xfId="2687" xr:uid="{D3C74CD3-8811-47EF-88CE-0B4985BE3DD1}"/>
    <cellStyle name="Normal 8 3 2 4 2 4" xfId="2688" xr:uid="{C221B2D1-6135-4B0D-A558-2D0C16EB9D01}"/>
    <cellStyle name="Normal 8 3 2 4 3" xfId="2689" xr:uid="{79E76B91-6B53-47A7-8662-DC6574A81BC3}"/>
    <cellStyle name="Normal 8 3 2 4 3 2" xfId="4177" xr:uid="{0D82285A-5B67-4CF3-AE65-12B81814205B}"/>
    <cellStyle name="Normal 8 3 2 4 4" xfId="2690" xr:uid="{957BD6FF-4C6C-4B40-A99D-639A0C7ED61C}"/>
    <cellStyle name="Normal 8 3 2 4 5" xfId="2691" xr:uid="{267EB4BE-5EA5-4F5C-8CE8-0329FA7A2DBB}"/>
    <cellStyle name="Normal 8 3 2 5" xfId="2692" xr:uid="{C2089FB1-D62C-4449-BCB9-BEA26248AE94}"/>
    <cellStyle name="Normal 8 3 2 5 2" xfId="2693" xr:uid="{CCD306C1-80F8-4EA2-B918-A264DD2FCE59}"/>
    <cellStyle name="Normal 8 3 2 5 2 2" xfId="4178" xr:uid="{080E4527-82C7-4D51-BE6E-FB87F989EF86}"/>
    <cellStyle name="Normal 8 3 2 5 3" xfId="2694" xr:uid="{DB49E8AE-EE54-43DE-9C2B-04BA33C0D5B2}"/>
    <cellStyle name="Normal 8 3 2 5 4" xfId="2695" xr:uid="{E5E8E86C-6B8C-4D73-9059-0B98DBB4BD1A}"/>
    <cellStyle name="Normal 8 3 2 6" xfId="2696" xr:uid="{1D8E1F85-1F23-4FB7-8C5F-4674DA43F07F}"/>
    <cellStyle name="Normal 8 3 2 6 2" xfId="2697" xr:uid="{EC770CE8-80E3-4C29-981C-A259D478C57D}"/>
    <cellStyle name="Normal 8 3 2 6 3" xfId="2698" xr:uid="{E6DA5D6D-313D-4818-9FB6-4FC01E8D2911}"/>
    <cellStyle name="Normal 8 3 2 6 4" xfId="2699" xr:uid="{6C3983FC-554F-47BB-BBB2-964F8209F6FB}"/>
    <cellStyle name="Normal 8 3 2 7" xfId="2700" xr:uid="{B34A8F9B-9D30-44E6-93A4-B92602D243A9}"/>
    <cellStyle name="Normal 8 3 2 8" xfId="2701" xr:uid="{52449953-0CCB-42E9-A51A-CBEB442E9E33}"/>
    <cellStyle name="Normal 8 3 2 9" xfId="2702" xr:uid="{769767F9-C297-4EA4-BA67-08FD709090A8}"/>
    <cellStyle name="Normal 8 3 3" xfId="2703" xr:uid="{52947BBD-38DE-4CC1-B4BA-BCAF0B574493}"/>
    <cellStyle name="Normal 8 3 3 2" xfId="2704" xr:uid="{2B9B1722-E327-4B43-B084-4279AC08D240}"/>
    <cellStyle name="Normal 8 3 3 2 2" xfId="2705" xr:uid="{D77CDEE7-6981-4C75-8FF2-9444565B0BD3}"/>
    <cellStyle name="Normal 8 3 3 2 2 2" xfId="2706" xr:uid="{E8705066-1C74-42B1-ABC7-E46B4024883A}"/>
    <cellStyle name="Normal 8 3 3 2 2 2 2" xfId="4179" xr:uid="{D535C267-D7AE-40FE-83DE-EAB27414A993}"/>
    <cellStyle name="Normal 8 3 3 2 2 2 2 2" xfId="4663" xr:uid="{BEE00659-97F5-4BF3-8A79-34AC064A7D92}"/>
    <cellStyle name="Normal 8 3 3 2 2 2 3" xfId="4664" xr:uid="{2411FA60-AAE8-4FC2-9E85-5C8BA3B60B62}"/>
    <cellStyle name="Normal 8 3 3 2 2 3" xfId="2707" xr:uid="{8E6574DE-C056-487D-B849-0DBBB06719E7}"/>
    <cellStyle name="Normal 8 3 3 2 2 3 2" xfId="4665" xr:uid="{F8BB3BF0-3803-492D-B9D7-0745D580851C}"/>
    <cellStyle name="Normal 8 3 3 2 2 4" xfId="2708" xr:uid="{AB97AB1D-8C1B-49D2-A2C4-A1B8AC0E61A4}"/>
    <cellStyle name="Normal 8 3 3 2 3" xfId="2709" xr:uid="{BDC2510B-ED51-46F9-A04A-1EAC26A75B71}"/>
    <cellStyle name="Normal 8 3 3 2 3 2" xfId="2710" xr:uid="{ECDBEF30-2237-4CC3-A921-FE90DCDA1AC7}"/>
    <cellStyle name="Normal 8 3 3 2 3 2 2" xfId="4666" xr:uid="{7B11B264-2699-4D32-8E06-088135E891AB}"/>
    <cellStyle name="Normal 8 3 3 2 3 3" xfId="2711" xr:uid="{E3F4A32F-9C81-4982-9B3A-3915D09B9BBB}"/>
    <cellStyle name="Normal 8 3 3 2 3 4" xfId="2712" xr:uid="{2512964A-6558-4269-8325-8B2C405B10B8}"/>
    <cellStyle name="Normal 8 3 3 2 4" xfId="2713" xr:uid="{0CC1F4B6-9D89-4899-BE22-E88BE34397A4}"/>
    <cellStyle name="Normal 8 3 3 2 4 2" xfId="4667" xr:uid="{CCFAFC12-FB46-49B3-A4F6-3DCC4DEEFF42}"/>
    <cellStyle name="Normal 8 3 3 2 5" xfId="2714" xr:uid="{377CE31C-113A-413F-836C-6148165B676C}"/>
    <cellStyle name="Normal 8 3 3 2 6" xfId="2715" xr:uid="{4BD3B8DD-E903-4E59-8FC2-432C46B74D70}"/>
    <cellStyle name="Normal 8 3 3 3" xfId="2716" xr:uid="{46B0A086-B97A-43CA-89FF-B80BB523AF1A}"/>
    <cellStyle name="Normal 8 3 3 3 2" xfId="2717" xr:uid="{93926DEC-DB14-44DA-96A5-1ED88F6616E8}"/>
    <cellStyle name="Normal 8 3 3 3 2 2" xfId="2718" xr:uid="{68994E44-DAEC-408E-A3B0-52FAA0ED845B}"/>
    <cellStyle name="Normal 8 3 3 3 2 2 2" xfId="4668" xr:uid="{C16038F6-F50D-4601-8AB7-9E819F998A3D}"/>
    <cellStyle name="Normal 8 3 3 3 2 3" xfId="2719" xr:uid="{EFBEF311-7837-4026-91D2-D5AED555D992}"/>
    <cellStyle name="Normal 8 3 3 3 2 4" xfId="2720" xr:uid="{A5EB38C8-C41E-4DB0-BBEA-1CCA4523AA8F}"/>
    <cellStyle name="Normal 8 3 3 3 3" xfId="2721" xr:uid="{01A456B0-83A1-4034-A548-063B6C3B90A3}"/>
    <cellStyle name="Normal 8 3 3 3 3 2" xfId="4669" xr:uid="{CCCE8EA4-ADAF-4F85-AEC9-EF6FEC4EBF67}"/>
    <cellStyle name="Normal 8 3 3 3 4" xfId="2722" xr:uid="{96AF8658-7FD2-43DD-A63F-BC56E6DCF2C0}"/>
    <cellStyle name="Normal 8 3 3 3 5" xfId="2723" xr:uid="{37210B17-8E5D-4CE1-A1A9-0F732275F9E5}"/>
    <cellStyle name="Normal 8 3 3 4" xfId="2724" xr:uid="{A6C42158-C791-4359-89F4-B6A529175935}"/>
    <cellStyle name="Normal 8 3 3 4 2" xfId="2725" xr:uid="{56AE0994-4C34-437E-ACF7-8824B4C29E1B}"/>
    <cellStyle name="Normal 8 3 3 4 2 2" xfId="4670" xr:uid="{5F138F20-90BA-4D0E-B550-FB6F82935EF7}"/>
    <cellStyle name="Normal 8 3 3 4 3" xfId="2726" xr:uid="{9C8C0D44-BD34-4A54-A194-30B5156DC14E}"/>
    <cellStyle name="Normal 8 3 3 4 4" xfId="2727" xr:uid="{D4F78900-4C4A-4A45-AF16-0277A45D4A03}"/>
    <cellStyle name="Normal 8 3 3 5" xfId="2728" xr:uid="{33D181D2-C66F-4091-A5F6-4894A21A0EC3}"/>
    <cellStyle name="Normal 8 3 3 5 2" xfId="2729" xr:uid="{76E5E8B4-709F-4939-B45B-EE2DEAB904FE}"/>
    <cellStyle name="Normal 8 3 3 5 3" xfId="2730" xr:uid="{CCACEFCD-9759-4814-96C2-28ED12F38AB9}"/>
    <cellStyle name="Normal 8 3 3 5 4" xfId="2731" xr:uid="{D58F4225-B5EF-40A1-AAEA-9C66FF543683}"/>
    <cellStyle name="Normal 8 3 3 6" xfId="2732" xr:uid="{88813213-DFA7-4C41-885D-1C5723E95FF2}"/>
    <cellStyle name="Normal 8 3 3 7" xfId="2733" xr:uid="{851FD8D3-1CA1-4895-BA51-5D12243BE831}"/>
    <cellStyle name="Normal 8 3 3 8" xfId="2734" xr:uid="{8A473986-EE5D-44CA-A815-622FA5B0730F}"/>
    <cellStyle name="Normal 8 3 4" xfId="2735" xr:uid="{02966BCB-AEB2-4423-9919-D60089E7ED19}"/>
    <cellStyle name="Normal 8 3 4 2" xfId="2736" xr:uid="{62A425D4-C83C-442E-9C0E-B25286113AEF}"/>
    <cellStyle name="Normal 8 3 4 2 2" xfId="2737" xr:uid="{29A71FFD-F743-4396-A5D4-BB698AABDF12}"/>
    <cellStyle name="Normal 8 3 4 2 2 2" xfId="2738" xr:uid="{A91D518F-21CA-4CDB-9A4A-E3D49A15CC1D}"/>
    <cellStyle name="Normal 8 3 4 2 2 2 2" xfId="4180" xr:uid="{6B81A47D-A5CE-41D1-A7D6-85CC584B8B21}"/>
    <cellStyle name="Normal 8 3 4 2 2 3" xfId="2739" xr:uid="{0ADCDC2B-D2E7-4D0E-9434-4818F6137C95}"/>
    <cellStyle name="Normal 8 3 4 2 2 4" xfId="2740" xr:uid="{D1B70A3E-A246-45B4-BE08-50D041BAE722}"/>
    <cellStyle name="Normal 8 3 4 2 3" xfId="2741" xr:uid="{3A4F5DE1-8282-4738-8DC2-D96AA0B0CBCB}"/>
    <cellStyle name="Normal 8 3 4 2 3 2" xfId="4181" xr:uid="{F2EADD5B-6108-4E22-ACEC-BCF60E6B35D4}"/>
    <cellStyle name="Normal 8 3 4 2 4" xfId="2742" xr:uid="{07A3F78D-3D3A-4806-ACE7-C252DF506944}"/>
    <cellStyle name="Normal 8 3 4 2 5" xfId="2743" xr:uid="{6D2D4FA2-1B4A-4BE0-9BE9-DE1C7021D445}"/>
    <cellStyle name="Normal 8 3 4 3" xfId="2744" xr:uid="{2FFFB62C-1D26-47B9-9ABE-7BEFFB0A4EA0}"/>
    <cellStyle name="Normal 8 3 4 3 2" xfId="2745" xr:uid="{73BFA59D-C064-4BB1-A10B-8E9578700117}"/>
    <cellStyle name="Normal 8 3 4 3 2 2" xfId="4182" xr:uid="{AAAD857F-1A13-419B-8178-B637E58D77D3}"/>
    <cellStyle name="Normal 8 3 4 3 3" xfId="2746" xr:uid="{B63D4E01-C1C5-4F9A-9587-6408EF67F5D3}"/>
    <cellStyle name="Normal 8 3 4 3 4" xfId="2747" xr:uid="{0224BAF5-E4B9-4BD0-B9AC-B2F40861B843}"/>
    <cellStyle name="Normal 8 3 4 4" xfId="2748" xr:uid="{16C19B76-649B-4BDF-896F-DD3FF23BB350}"/>
    <cellStyle name="Normal 8 3 4 4 2" xfId="2749" xr:uid="{0FD47759-ACCC-4053-B574-C277CF2E113F}"/>
    <cellStyle name="Normal 8 3 4 4 3" xfId="2750" xr:uid="{2802FBFB-0F0A-48A4-BAB3-8D4F6EF4AB38}"/>
    <cellStyle name="Normal 8 3 4 4 4" xfId="2751" xr:uid="{0B4F51F2-9681-43AC-BC0F-06244D784FE2}"/>
    <cellStyle name="Normal 8 3 4 5" xfId="2752" xr:uid="{85B426C6-9EBC-4780-867A-D90FD94F5740}"/>
    <cellStyle name="Normal 8 3 4 6" xfId="2753" xr:uid="{56FE4123-D61A-41CC-97DE-F6C66E828D42}"/>
    <cellStyle name="Normal 8 3 4 7" xfId="2754" xr:uid="{2783E59E-B32D-42FF-B46B-F4E8C4F06583}"/>
    <cellStyle name="Normal 8 3 5" xfId="2755" xr:uid="{FD2132D4-2598-4193-9439-93AAA21BAB29}"/>
    <cellStyle name="Normal 8 3 5 2" xfId="2756" xr:uid="{F906F238-ABEF-4DE0-BAD0-C664470EECF6}"/>
    <cellStyle name="Normal 8 3 5 2 2" xfId="2757" xr:uid="{B4B3CB0A-281D-44E1-B6A8-9A7FD65E5CAF}"/>
    <cellStyle name="Normal 8 3 5 2 2 2" xfId="4183" xr:uid="{2F4CA4B8-7EF6-4CC7-850A-F39E480D83E7}"/>
    <cellStyle name="Normal 8 3 5 2 3" xfId="2758" xr:uid="{4BB65B11-C3E2-49C4-8932-8019800BAEA1}"/>
    <cellStyle name="Normal 8 3 5 2 4" xfId="2759" xr:uid="{1CD9F533-BD2C-4BB8-A6D6-B6A46B67F519}"/>
    <cellStyle name="Normal 8 3 5 3" xfId="2760" xr:uid="{0C549976-4B19-4E57-A093-C4F85891FD69}"/>
    <cellStyle name="Normal 8 3 5 3 2" xfId="2761" xr:uid="{2C51E7DE-BA48-4705-8120-14713035D1F1}"/>
    <cellStyle name="Normal 8 3 5 3 3" xfId="2762" xr:uid="{7C7C1685-A44C-445C-B9F9-56E0DFC539AD}"/>
    <cellStyle name="Normal 8 3 5 3 4" xfId="2763" xr:uid="{8E906BD7-9350-4E20-9074-EB65D5778DEA}"/>
    <cellStyle name="Normal 8 3 5 4" xfId="2764" xr:uid="{2B28F044-9F58-4959-94D7-B9BB3A402067}"/>
    <cellStyle name="Normal 8 3 5 5" xfId="2765" xr:uid="{2ADD673E-7017-4F45-BD20-AADC706FA09C}"/>
    <cellStyle name="Normal 8 3 5 6" xfId="2766" xr:uid="{66D3F24C-1205-41CD-B687-1004941A9E8D}"/>
    <cellStyle name="Normal 8 3 6" xfId="2767" xr:uid="{D8A89CE8-A699-4BFD-BD91-CA04D8DC2E92}"/>
    <cellStyle name="Normal 8 3 6 2" xfId="2768" xr:uid="{4068677D-F426-412A-83E0-FCFC5F2D4D32}"/>
    <cellStyle name="Normal 8 3 6 2 2" xfId="2769" xr:uid="{25A16E05-EEAA-4022-A281-380EAB6BBFF0}"/>
    <cellStyle name="Normal 8 3 6 2 3" xfId="2770" xr:uid="{E9BDCC0D-D1B1-4EF7-8EC6-39D6756646FE}"/>
    <cellStyle name="Normal 8 3 6 2 4" xfId="2771" xr:uid="{543DE505-8E51-493B-BB5C-BFA747E5F787}"/>
    <cellStyle name="Normal 8 3 6 3" xfId="2772" xr:uid="{962E2763-5614-4E06-A250-23414D622DE5}"/>
    <cellStyle name="Normal 8 3 6 4" xfId="2773" xr:uid="{529F4179-717C-4A79-BC86-593F36E7E334}"/>
    <cellStyle name="Normal 8 3 6 5" xfId="2774" xr:uid="{ACD72028-6C02-4FD1-B0C4-6173AF0E6C0B}"/>
    <cellStyle name="Normal 8 3 7" xfId="2775" xr:uid="{AE58E75B-D797-4038-B04B-8D96778BEBA8}"/>
    <cellStyle name="Normal 8 3 7 2" xfId="2776" xr:uid="{D84C73BD-421E-4AE0-A930-52ADFE1E1BBB}"/>
    <cellStyle name="Normal 8 3 7 3" xfId="2777" xr:uid="{4245FED8-72F6-4FBA-AD90-F8452302D49B}"/>
    <cellStyle name="Normal 8 3 7 4" xfId="2778" xr:uid="{AA63E7E8-19AF-428E-968F-5719B6553C05}"/>
    <cellStyle name="Normal 8 3 8" xfId="2779" xr:uid="{A65DEEE0-3AD8-485F-A9F3-CF9CA68DFC4C}"/>
    <cellStyle name="Normal 8 3 8 2" xfId="2780" xr:uid="{2FD4E63C-4389-45DF-9C49-756AD1742F27}"/>
    <cellStyle name="Normal 8 3 8 3" xfId="2781" xr:uid="{341A7A81-1366-4517-BECC-55CB08315761}"/>
    <cellStyle name="Normal 8 3 8 4" xfId="2782" xr:uid="{6DFCA6C1-DFAF-4ED7-9F72-68CCDB951F40}"/>
    <cellStyle name="Normal 8 3 9" xfId="2783" xr:uid="{993934B8-4D46-43AD-8D2F-FC4C4C02454B}"/>
    <cellStyle name="Normal 8 4" xfId="2784" xr:uid="{CAFFF4CA-6EFD-4E4B-8E15-8FA92E8063DD}"/>
    <cellStyle name="Normal 8 4 10" xfId="2785" xr:uid="{AB24D387-1F84-42F6-8C2A-A48C2DAD4E9F}"/>
    <cellStyle name="Normal 8 4 11" xfId="2786" xr:uid="{5859C1C7-B822-4756-8E6C-161B2C5279B5}"/>
    <cellStyle name="Normal 8 4 2" xfId="2787" xr:uid="{3EA21B44-46C1-4DDB-B64C-491626F8AA30}"/>
    <cellStyle name="Normal 8 4 2 2" xfId="2788" xr:uid="{1BF129A9-D841-4AB6-AAD9-27870CA6FA2E}"/>
    <cellStyle name="Normal 8 4 2 2 2" xfId="2789" xr:uid="{421A44C8-4991-4C12-9856-C6BB20AA8C27}"/>
    <cellStyle name="Normal 8 4 2 2 2 2" xfId="2790" xr:uid="{89E7E0A6-3445-42EB-A692-B0F4E240CB63}"/>
    <cellStyle name="Normal 8 4 2 2 2 2 2" xfId="2791" xr:uid="{7F0D00B3-965C-4F44-9A21-41426C975FF4}"/>
    <cellStyle name="Normal 8 4 2 2 2 2 3" xfId="2792" xr:uid="{A87604AA-5260-459E-8542-98BC1F91D408}"/>
    <cellStyle name="Normal 8 4 2 2 2 2 4" xfId="2793" xr:uid="{35A1B3ED-C4E5-4E1C-8284-6FF812D390CE}"/>
    <cellStyle name="Normal 8 4 2 2 2 3" xfId="2794" xr:uid="{0B6BF6D3-41FD-48B6-9855-18AF8F8A4CB4}"/>
    <cellStyle name="Normal 8 4 2 2 2 3 2" xfId="2795" xr:uid="{4361309A-4F57-4C3C-ADE0-F533BB7CF0E8}"/>
    <cellStyle name="Normal 8 4 2 2 2 3 3" xfId="2796" xr:uid="{A0EDBA20-12A0-475F-9A1F-A71E08BDA2E6}"/>
    <cellStyle name="Normal 8 4 2 2 2 3 4" xfId="2797" xr:uid="{88011F59-B098-42CD-ABDA-C7941208752D}"/>
    <cellStyle name="Normal 8 4 2 2 2 4" xfId="2798" xr:uid="{9ADBF813-C9B8-4E83-BD84-FE8298451F5C}"/>
    <cellStyle name="Normal 8 4 2 2 2 5" xfId="2799" xr:uid="{4EFF14F9-80B0-4F39-9EAD-7816BA2B9C41}"/>
    <cellStyle name="Normal 8 4 2 2 2 6" xfId="2800" xr:uid="{A73A79A1-A76F-46F8-9586-57EE359F0449}"/>
    <cellStyle name="Normal 8 4 2 2 3" xfId="2801" xr:uid="{6CAF8970-092C-4F54-84F0-A08108FBBF99}"/>
    <cellStyle name="Normal 8 4 2 2 3 2" xfId="2802" xr:uid="{CB5928E7-DBDE-4279-988B-B1519337F4B0}"/>
    <cellStyle name="Normal 8 4 2 2 3 2 2" xfId="2803" xr:uid="{39327E54-B6B7-4B4E-BE7D-3491AF53ED03}"/>
    <cellStyle name="Normal 8 4 2 2 3 2 3" xfId="2804" xr:uid="{87338B6D-369D-4DAA-B2A5-C7EC21C20F8E}"/>
    <cellStyle name="Normal 8 4 2 2 3 2 4" xfId="2805" xr:uid="{545ED89E-0EE4-4821-B4C0-6DFF0EF0F8D8}"/>
    <cellStyle name="Normal 8 4 2 2 3 3" xfId="2806" xr:uid="{2E48BCFD-1061-4B44-A8FB-A727D7FDC426}"/>
    <cellStyle name="Normal 8 4 2 2 3 4" xfId="2807" xr:uid="{8B5427D5-5461-4B6E-8842-1D8BC4811699}"/>
    <cellStyle name="Normal 8 4 2 2 3 5" xfId="2808" xr:uid="{8DBAE750-E631-4888-99BC-FBD7BD6F6091}"/>
    <cellStyle name="Normal 8 4 2 2 4" xfId="2809" xr:uid="{3FC7B31E-8117-4E81-8441-2785F332A34C}"/>
    <cellStyle name="Normal 8 4 2 2 4 2" xfId="2810" xr:uid="{5F5C6B50-F9B1-43E7-B95D-E3B19FCC3A45}"/>
    <cellStyle name="Normal 8 4 2 2 4 3" xfId="2811" xr:uid="{5927133C-A8E3-4121-9D2F-C455985849F3}"/>
    <cellStyle name="Normal 8 4 2 2 4 4" xfId="2812" xr:uid="{94712500-3584-4304-BB8B-B4758494315C}"/>
    <cellStyle name="Normal 8 4 2 2 5" xfId="2813" xr:uid="{5DF7C041-79FC-4B26-A017-CB7521396A3E}"/>
    <cellStyle name="Normal 8 4 2 2 5 2" xfId="2814" xr:uid="{06711451-DB05-4C6A-A5E2-40E8ABF6E1B2}"/>
    <cellStyle name="Normal 8 4 2 2 5 3" xfId="2815" xr:uid="{9CEFEE7C-D4D0-4A17-BF7A-0E0175AA9AB3}"/>
    <cellStyle name="Normal 8 4 2 2 5 4" xfId="2816" xr:uid="{993957E7-AAE8-4DFF-BA64-B8792F4D507D}"/>
    <cellStyle name="Normal 8 4 2 2 6" xfId="2817" xr:uid="{9E5934A1-24EC-4175-B62A-7A5B35353667}"/>
    <cellStyle name="Normal 8 4 2 2 7" xfId="2818" xr:uid="{8B003305-95EB-4788-9410-5340C97A1477}"/>
    <cellStyle name="Normal 8 4 2 2 8" xfId="2819" xr:uid="{48C91D2A-8FB7-40E3-BCF1-21912C5763EC}"/>
    <cellStyle name="Normal 8 4 2 3" xfId="2820" xr:uid="{99577ED3-D615-4E5B-85C8-57954E6DC1B6}"/>
    <cellStyle name="Normal 8 4 2 3 2" xfId="2821" xr:uid="{62060B83-6F93-4EEF-82B6-1BFE93B3FA89}"/>
    <cellStyle name="Normal 8 4 2 3 2 2" xfId="2822" xr:uid="{B78FB54D-60CE-4DA9-8B1E-48490D61B837}"/>
    <cellStyle name="Normal 8 4 2 3 2 3" xfId="2823" xr:uid="{D6731DD2-0FFD-4D6F-9932-74209B9E0309}"/>
    <cellStyle name="Normal 8 4 2 3 2 4" xfId="2824" xr:uid="{BE7F06B4-3A5C-4A37-8978-2B4B927876F3}"/>
    <cellStyle name="Normal 8 4 2 3 3" xfId="2825" xr:uid="{5C32993C-D71B-4381-974E-E5A319A80E84}"/>
    <cellStyle name="Normal 8 4 2 3 3 2" xfId="2826" xr:uid="{0067D5FE-D064-423C-AD58-8C69D2470A2D}"/>
    <cellStyle name="Normal 8 4 2 3 3 3" xfId="2827" xr:uid="{79F453E3-042D-424A-892C-E5DA6CA047C2}"/>
    <cellStyle name="Normal 8 4 2 3 3 4" xfId="2828" xr:uid="{BAF0E30F-E2D4-4430-B807-C9B5D255F785}"/>
    <cellStyle name="Normal 8 4 2 3 4" xfId="2829" xr:uid="{885602D4-9417-4FEB-9BC4-99D4DB67A23F}"/>
    <cellStyle name="Normal 8 4 2 3 5" xfId="2830" xr:uid="{37462CC1-059F-44D8-B46C-6D713AA4B350}"/>
    <cellStyle name="Normal 8 4 2 3 6" xfId="2831" xr:uid="{563477A1-34F3-483F-BCC2-EAAB452A89C3}"/>
    <cellStyle name="Normal 8 4 2 4" xfId="2832" xr:uid="{D802E99B-971A-42F7-B880-96B58073705D}"/>
    <cellStyle name="Normal 8 4 2 4 2" xfId="2833" xr:uid="{33C93758-0982-4DD9-802D-325B12E58028}"/>
    <cellStyle name="Normal 8 4 2 4 2 2" xfId="2834" xr:uid="{60485843-6AB7-4B2A-B9F9-4409260F3BC1}"/>
    <cellStyle name="Normal 8 4 2 4 2 3" xfId="2835" xr:uid="{EF3DF470-31DF-4A46-A49F-B2858A437133}"/>
    <cellStyle name="Normal 8 4 2 4 2 4" xfId="2836" xr:uid="{6A106674-B588-4B45-98AF-AE4722301BBA}"/>
    <cellStyle name="Normal 8 4 2 4 3" xfId="2837" xr:uid="{209439F1-9843-4590-B19E-393A5C1E81F7}"/>
    <cellStyle name="Normal 8 4 2 4 4" xfId="2838" xr:uid="{5F11AFAD-E83F-41B6-8EC8-DA0836F9FD1B}"/>
    <cellStyle name="Normal 8 4 2 4 5" xfId="2839" xr:uid="{088DCB5D-F66D-4C97-91BA-3D36B3924CE8}"/>
    <cellStyle name="Normal 8 4 2 5" xfId="2840" xr:uid="{0A087A5A-FB86-4BF7-B7FB-269DDD91C1BC}"/>
    <cellStyle name="Normal 8 4 2 5 2" xfId="2841" xr:uid="{9E8B275A-2F4A-497C-AA8E-BEFFAFB03943}"/>
    <cellStyle name="Normal 8 4 2 5 3" xfId="2842" xr:uid="{1EE4C7D1-54EA-430D-BE75-EC4B830F71A9}"/>
    <cellStyle name="Normal 8 4 2 5 4" xfId="2843" xr:uid="{2EE16FB8-E582-4E24-AAE9-83C25D3AD9C2}"/>
    <cellStyle name="Normal 8 4 2 6" xfId="2844" xr:uid="{386CAD4E-628F-4AEA-85A7-B8604B2C59DA}"/>
    <cellStyle name="Normal 8 4 2 6 2" xfId="2845" xr:uid="{8EF87661-E0B0-4703-9890-B6FFC010FC88}"/>
    <cellStyle name="Normal 8 4 2 6 3" xfId="2846" xr:uid="{590CF8F4-BD64-483B-9A19-D92E9277835B}"/>
    <cellStyle name="Normal 8 4 2 6 4" xfId="2847" xr:uid="{ACFA261F-7DB2-47F7-BBBF-264858F690CE}"/>
    <cellStyle name="Normal 8 4 2 7" xfId="2848" xr:uid="{E39B0620-2AFB-47A9-AAC6-34B4B9ACFD03}"/>
    <cellStyle name="Normal 8 4 2 8" xfId="2849" xr:uid="{F4B1C9B5-66FD-48D8-9360-05DFA3B37F98}"/>
    <cellStyle name="Normal 8 4 2 9" xfId="2850" xr:uid="{E8772B49-0B8C-45E6-AB9D-4FC5BAED6D27}"/>
    <cellStyle name="Normal 8 4 3" xfId="2851" xr:uid="{A010E795-F610-4191-BC8D-D82D93ED82E1}"/>
    <cellStyle name="Normal 8 4 3 2" xfId="2852" xr:uid="{ABC185D3-B19C-48AF-8E6C-AB3CE592F8A6}"/>
    <cellStyle name="Normal 8 4 3 2 2" xfId="2853" xr:uid="{813E874F-C108-4C5E-A7EE-F704F30693F0}"/>
    <cellStyle name="Normal 8 4 3 2 2 2" xfId="2854" xr:uid="{449A25AC-115F-4483-99CE-E8B84BC43399}"/>
    <cellStyle name="Normal 8 4 3 2 2 2 2" xfId="4184" xr:uid="{B0CEE55B-5725-430E-B296-08E29F7D1F6F}"/>
    <cellStyle name="Normal 8 4 3 2 2 3" xfId="2855" xr:uid="{EDDE2091-C5B1-4589-B6C8-0AA480224CC8}"/>
    <cellStyle name="Normal 8 4 3 2 2 4" xfId="2856" xr:uid="{C21875CF-2C72-464F-8C59-1434158F99BA}"/>
    <cellStyle name="Normal 8 4 3 2 3" xfId="2857" xr:uid="{D5877EC5-81CC-4714-B448-C201285F3A18}"/>
    <cellStyle name="Normal 8 4 3 2 3 2" xfId="2858" xr:uid="{12A5FFAE-6486-4501-A105-5FD57E7444D5}"/>
    <cellStyle name="Normal 8 4 3 2 3 3" xfId="2859" xr:uid="{73024CB7-3DCE-4CD7-BAF2-5C181EB43BA3}"/>
    <cellStyle name="Normal 8 4 3 2 3 4" xfId="2860" xr:uid="{89750981-0B1C-4ADB-84AD-E4CE94F0EBC0}"/>
    <cellStyle name="Normal 8 4 3 2 4" xfId="2861" xr:uid="{553B808C-06DE-4F66-9873-D62C45058494}"/>
    <cellStyle name="Normal 8 4 3 2 5" xfId="2862" xr:uid="{5DFCEA79-3723-4CC7-9510-1D554E5F0690}"/>
    <cellStyle name="Normal 8 4 3 2 6" xfId="2863" xr:uid="{4819AB3D-3700-44B9-885B-2AF2F1D08254}"/>
    <cellStyle name="Normal 8 4 3 3" xfId="2864" xr:uid="{D5E5C1D9-64B1-4CEF-BE03-BAC65C535003}"/>
    <cellStyle name="Normal 8 4 3 3 2" xfId="2865" xr:uid="{8B8BD9AD-BC94-47B3-B8C6-82C6F20F492E}"/>
    <cellStyle name="Normal 8 4 3 3 2 2" xfId="2866" xr:uid="{9C90A068-547D-4689-B3DE-963BAD8ACD85}"/>
    <cellStyle name="Normal 8 4 3 3 2 3" xfId="2867" xr:uid="{E2713E5C-4427-40CA-82B1-A1E5B6A7E99C}"/>
    <cellStyle name="Normal 8 4 3 3 2 4" xfId="2868" xr:uid="{20792B1A-D630-4174-9F67-9B877EAE0F89}"/>
    <cellStyle name="Normal 8 4 3 3 3" xfId="2869" xr:uid="{5C38626F-4219-4DD3-A4CA-15CB7BDB388A}"/>
    <cellStyle name="Normal 8 4 3 3 4" xfId="2870" xr:uid="{06B522F6-B563-40D1-82C9-711CE5CA6BEA}"/>
    <cellStyle name="Normal 8 4 3 3 5" xfId="2871" xr:uid="{0B72501B-0FBD-499F-8A6E-1A08A226EC2D}"/>
    <cellStyle name="Normal 8 4 3 4" xfId="2872" xr:uid="{B9FE0D3F-9EF3-4D21-814F-4AB7C10F906F}"/>
    <cellStyle name="Normal 8 4 3 4 2" xfId="2873" xr:uid="{12D66E16-1071-465E-BECB-84CB46DEC9ED}"/>
    <cellStyle name="Normal 8 4 3 4 3" xfId="2874" xr:uid="{7E885C5C-9C5F-4883-B001-58582AC5685E}"/>
    <cellStyle name="Normal 8 4 3 4 4" xfId="2875" xr:uid="{DC11C0A2-E8B8-4071-97E9-D459514B3DF4}"/>
    <cellStyle name="Normal 8 4 3 5" xfId="2876" xr:uid="{E7D80555-F4E3-44CC-A435-B5BB40C75FFC}"/>
    <cellStyle name="Normal 8 4 3 5 2" xfId="2877" xr:uid="{E5F9F67C-785E-4D33-B29C-35A700F8B420}"/>
    <cellStyle name="Normal 8 4 3 5 3" xfId="2878" xr:uid="{7EE84922-B151-4858-962F-84380C22D577}"/>
    <cellStyle name="Normal 8 4 3 5 4" xfId="2879" xr:uid="{A42A5FE4-AC5B-4D7D-8D12-9074ABDF865C}"/>
    <cellStyle name="Normal 8 4 3 6" xfId="2880" xr:uid="{7406C97D-A479-41C1-8FA6-EA61CC1FE63E}"/>
    <cellStyle name="Normal 8 4 3 7" xfId="2881" xr:uid="{FD335C8D-A127-4A96-AE96-AB75397FCE08}"/>
    <cellStyle name="Normal 8 4 3 8" xfId="2882" xr:uid="{FCC9A7E7-6F93-4495-B089-F96DEE772214}"/>
    <cellStyle name="Normal 8 4 4" xfId="2883" xr:uid="{7EA7F91A-C6FB-47A2-A09F-685C13FCB8EC}"/>
    <cellStyle name="Normal 8 4 4 2" xfId="2884" xr:uid="{4D0451AD-D74A-47A4-B48F-483F21C625E7}"/>
    <cellStyle name="Normal 8 4 4 2 2" xfId="2885" xr:uid="{02FB6316-E680-4405-A470-E65DC7A5641C}"/>
    <cellStyle name="Normal 8 4 4 2 2 2" xfId="2886" xr:uid="{65BC1769-8C2E-41D5-9387-D6CDD004E37C}"/>
    <cellStyle name="Normal 8 4 4 2 2 3" xfId="2887" xr:uid="{47B8AF9E-5412-41CB-BD1F-80CF6FF69D99}"/>
    <cellStyle name="Normal 8 4 4 2 2 4" xfId="2888" xr:uid="{048F6CD8-B85B-466E-A76C-C204D8BAD27B}"/>
    <cellStyle name="Normal 8 4 4 2 3" xfId="2889" xr:uid="{25D344BF-6834-4BC9-9B36-133022C24607}"/>
    <cellStyle name="Normal 8 4 4 2 4" xfId="2890" xr:uid="{B705A6D9-8C22-4467-9A9A-BFD1750757EF}"/>
    <cellStyle name="Normal 8 4 4 2 5" xfId="2891" xr:uid="{D4D1E98B-4963-46A8-AC6B-BA66D0A3D4F4}"/>
    <cellStyle name="Normal 8 4 4 3" xfId="2892" xr:uid="{EF0D56DD-794A-4AEE-994D-18A29CA9B0F9}"/>
    <cellStyle name="Normal 8 4 4 3 2" xfId="2893" xr:uid="{DCD3FDCC-85C4-4961-ADCB-FE7018869051}"/>
    <cellStyle name="Normal 8 4 4 3 3" xfId="2894" xr:uid="{66D16836-7326-4E94-B5F4-817323A93265}"/>
    <cellStyle name="Normal 8 4 4 3 4" xfId="2895" xr:uid="{B2C29190-4411-4BF7-B374-84E101FBA5D3}"/>
    <cellStyle name="Normal 8 4 4 4" xfId="2896" xr:uid="{8F735895-78F7-4C28-BE53-651B63829CF5}"/>
    <cellStyle name="Normal 8 4 4 4 2" xfId="2897" xr:uid="{44846DC7-4CFF-42BB-BCC4-F92D4362AC1C}"/>
    <cellStyle name="Normal 8 4 4 4 3" xfId="2898" xr:uid="{DC188106-9D4F-4E77-A3A8-C508D023E2E8}"/>
    <cellStyle name="Normal 8 4 4 4 4" xfId="2899" xr:uid="{8CA83ED2-3FFC-4FF3-AAB3-601E507BF7E5}"/>
    <cellStyle name="Normal 8 4 4 5" xfId="2900" xr:uid="{E193BF36-43C4-49BF-ACAB-711A1684F092}"/>
    <cellStyle name="Normal 8 4 4 6" xfId="2901" xr:uid="{C1018D7B-4C72-41FA-B1CF-311645A04FBB}"/>
    <cellStyle name="Normal 8 4 4 7" xfId="2902" xr:uid="{347758AE-2241-443A-8FED-F680182BDFFA}"/>
    <cellStyle name="Normal 8 4 5" xfId="2903" xr:uid="{CE38C042-DD0D-4A44-9DFC-FD3D722AE0DA}"/>
    <cellStyle name="Normal 8 4 5 2" xfId="2904" xr:uid="{67A6D121-498D-4EEE-8E6D-6E857E30D18E}"/>
    <cellStyle name="Normal 8 4 5 2 2" xfId="2905" xr:uid="{582C39F5-8007-4754-B90C-A0A1CA106A85}"/>
    <cellStyle name="Normal 8 4 5 2 3" xfId="2906" xr:uid="{0639CF2E-518E-4D77-A5AA-8035D20E659F}"/>
    <cellStyle name="Normal 8 4 5 2 4" xfId="2907" xr:uid="{608B81D1-F0C5-43AE-B4D1-E269A25198DD}"/>
    <cellStyle name="Normal 8 4 5 3" xfId="2908" xr:uid="{57E9BF70-7D32-4416-914C-C13A12D0A707}"/>
    <cellStyle name="Normal 8 4 5 3 2" xfId="2909" xr:uid="{39EA6A8A-06E0-4418-8DC7-541A9F29A9E6}"/>
    <cellStyle name="Normal 8 4 5 3 3" xfId="2910" xr:uid="{29EFD816-3B1E-4455-85E9-D184A5690DF7}"/>
    <cellStyle name="Normal 8 4 5 3 4" xfId="2911" xr:uid="{227DC615-D8D8-4743-8BC8-5F98701E2FDD}"/>
    <cellStyle name="Normal 8 4 5 4" xfId="2912" xr:uid="{BCF74A1E-527C-4E08-B9AB-AA6AC2CBE916}"/>
    <cellStyle name="Normal 8 4 5 5" xfId="2913" xr:uid="{A0A4DE37-B017-4883-BF6A-F4B7761699A8}"/>
    <cellStyle name="Normal 8 4 5 6" xfId="2914" xr:uid="{8F08582D-25D7-44DD-8B0F-41F9FFA6CA0A}"/>
    <cellStyle name="Normal 8 4 6" xfId="2915" xr:uid="{C1222D00-C4AB-48B5-94BE-98726E732459}"/>
    <cellStyle name="Normal 8 4 6 2" xfId="2916" xr:uid="{168EE0F5-C531-4015-8DF5-EDC299CCD5CD}"/>
    <cellStyle name="Normal 8 4 6 2 2" xfId="2917" xr:uid="{420E06EB-86DA-48C5-A0C8-9357411357C9}"/>
    <cellStyle name="Normal 8 4 6 2 3" xfId="2918" xr:uid="{07D55E40-9706-457C-8BAD-A4DCEF94B20A}"/>
    <cellStyle name="Normal 8 4 6 2 4" xfId="2919" xr:uid="{BC36B51A-9907-4918-BA9F-B2977399CCA6}"/>
    <cellStyle name="Normal 8 4 6 3" xfId="2920" xr:uid="{52CA4EBA-CBA7-494C-A80D-0AB5290A45DF}"/>
    <cellStyle name="Normal 8 4 6 4" xfId="2921" xr:uid="{E446676D-8F94-4A7A-89D0-E425AE364D8B}"/>
    <cellStyle name="Normal 8 4 6 5" xfId="2922" xr:uid="{00AACD59-5428-4E32-B9D8-88F36488E40D}"/>
    <cellStyle name="Normal 8 4 7" xfId="2923" xr:uid="{A2347EA3-249F-479D-925B-1773ABBB412D}"/>
    <cellStyle name="Normal 8 4 7 2" xfId="2924" xr:uid="{D187CE71-F0E3-4ECF-B5A6-655B70EFDFF3}"/>
    <cellStyle name="Normal 8 4 7 3" xfId="2925" xr:uid="{C6421357-7ECC-4B5D-BDB9-CEF280948098}"/>
    <cellStyle name="Normal 8 4 7 4" xfId="2926" xr:uid="{DA6873F2-EBB4-4143-AC50-1109198BEB76}"/>
    <cellStyle name="Normal 8 4 8" xfId="2927" xr:uid="{BF00BDF3-4D9B-46FD-8061-66638CF8155B}"/>
    <cellStyle name="Normal 8 4 8 2" xfId="2928" xr:uid="{6CCADC2F-247C-40D5-9B80-93D13C5B7350}"/>
    <cellStyle name="Normal 8 4 8 3" xfId="2929" xr:uid="{1BE86347-7783-4A0E-BE67-FA0F642C03DA}"/>
    <cellStyle name="Normal 8 4 8 4" xfId="2930" xr:uid="{32426408-DAA3-44BA-BF4D-A99AD7968FB3}"/>
    <cellStyle name="Normal 8 4 9" xfId="2931" xr:uid="{CDAE30B8-9609-4BAF-9E12-9F30873A2F95}"/>
    <cellStyle name="Normal 8 5" xfId="2932" xr:uid="{DA24BA24-E26D-4ABF-8D74-4259169F4749}"/>
    <cellStyle name="Normal 8 5 2" xfId="2933" xr:uid="{A070F8C8-4584-4FC9-9630-81D1AF7A8BB4}"/>
    <cellStyle name="Normal 8 5 2 2" xfId="2934" xr:uid="{C495EED8-6345-423E-9447-7DFBFE2575CB}"/>
    <cellStyle name="Normal 8 5 2 2 2" xfId="2935" xr:uid="{C3452319-B32B-474C-A50E-3C443F82D6EC}"/>
    <cellStyle name="Normal 8 5 2 2 2 2" xfId="2936" xr:uid="{31D7F1AA-0B87-4C4D-BF72-7DE6F2C3B890}"/>
    <cellStyle name="Normal 8 5 2 2 2 3" xfId="2937" xr:uid="{F7C82FEC-13D9-490E-A048-F3BA314637F6}"/>
    <cellStyle name="Normal 8 5 2 2 2 4" xfId="2938" xr:uid="{5CCB7E07-434D-4A8E-8CC0-24B762001B63}"/>
    <cellStyle name="Normal 8 5 2 2 3" xfId="2939" xr:uid="{8F32DF3F-450F-44C0-9FBA-A64F597386D1}"/>
    <cellStyle name="Normal 8 5 2 2 3 2" xfId="2940" xr:uid="{C48A05C6-D593-469F-8F2B-2D0C924A2B87}"/>
    <cellStyle name="Normal 8 5 2 2 3 3" xfId="2941" xr:uid="{77F5561F-254F-4393-9DE9-584C2D293508}"/>
    <cellStyle name="Normal 8 5 2 2 3 4" xfId="2942" xr:uid="{CC7FC09F-154A-459F-9E66-4DBFF8129B5C}"/>
    <cellStyle name="Normal 8 5 2 2 4" xfId="2943" xr:uid="{FE17F2E6-1274-4B38-BBD2-40CD6CC37D2D}"/>
    <cellStyle name="Normal 8 5 2 2 5" xfId="2944" xr:uid="{AD183487-D970-4215-93FE-D1F43206A076}"/>
    <cellStyle name="Normal 8 5 2 2 6" xfId="2945" xr:uid="{6779DFA3-64BE-4C1B-AE1F-AE44C7C09B08}"/>
    <cellStyle name="Normal 8 5 2 3" xfId="2946" xr:uid="{495D7B4D-FA3B-4F00-9523-5C5DEF9C9DCC}"/>
    <cellStyle name="Normal 8 5 2 3 2" xfId="2947" xr:uid="{56CF5FA9-C076-48D7-9944-8179DDAD0A15}"/>
    <cellStyle name="Normal 8 5 2 3 2 2" xfId="2948" xr:uid="{D1FF406B-8C1B-4A6D-BDAF-381A4F2F495B}"/>
    <cellStyle name="Normal 8 5 2 3 2 3" xfId="2949" xr:uid="{4DB486D6-7183-47EB-806E-2AF53FE9D578}"/>
    <cellStyle name="Normal 8 5 2 3 2 4" xfId="2950" xr:uid="{EBA122A8-00F6-4FC5-93D1-02B5328C19DF}"/>
    <cellStyle name="Normal 8 5 2 3 3" xfId="2951" xr:uid="{1A6F9D29-4D8B-4AA2-90AC-18C9D4BF1B30}"/>
    <cellStyle name="Normal 8 5 2 3 4" xfId="2952" xr:uid="{16D0ABA7-0FD3-44F9-B16C-404E29EBCE68}"/>
    <cellStyle name="Normal 8 5 2 3 5" xfId="2953" xr:uid="{B4ED6975-7A6F-4EDF-AFA4-628B226ABF09}"/>
    <cellStyle name="Normal 8 5 2 4" xfId="2954" xr:uid="{94F20080-EB19-45AD-A62C-62A44DB8D0C2}"/>
    <cellStyle name="Normal 8 5 2 4 2" xfId="2955" xr:uid="{2D469EBB-B19D-4994-AECA-2A65BC856149}"/>
    <cellStyle name="Normal 8 5 2 4 3" xfId="2956" xr:uid="{8E42CBF5-8109-46A2-B8AB-FF531834649C}"/>
    <cellStyle name="Normal 8 5 2 4 4" xfId="2957" xr:uid="{087BE3FD-2D7B-418E-AEC1-71A34DABEE65}"/>
    <cellStyle name="Normal 8 5 2 5" xfId="2958" xr:uid="{504F5490-96A8-4D59-9BBB-CDF613D15FAB}"/>
    <cellStyle name="Normal 8 5 2 5 2" xfId="2959" xr:uid="{8FD53F20-F5ED-4BD6-AFAD-ED6024DE6035}"/>
    <cellStyle name="Normal 8 5 2 5 3" xfId="2960" xr:uid="{A24006AE-EF66-4EFC-A069-E11F5218318E}"/>
    <cellStyle name="Normal 8 5 2 5 4" xfId="2961" xr:uid="{D77FE9D7-E9A4-4380-BB6D-F94EBBBA69A1}"/>
    <cellStyle name="Normal 8 5 2 6" xfId="2962" xr:uid="{42047DE8-A810-476E-BA75-7BEA7F2ADAED}"/>
    <cellStyle name="Normal 8 5 2 7" xfId="2963" xr:uid="{8CBB4C6D-2E29-4A39-8315-9273C87729F7}"/>
    <cellStyle name="Normal 8 5 2 8" xfId="2964" xr:uid="{9D741BE2-3818-48AF-81B4-FA8AECDB3BC5}"/>
    <cellStyle name="Normal 8 5 3" xfId="2965" xr:uid="{F474B8F5-626B-49E7-BCB0-BBE94379E9B0}"/>
    <cellStyle name="Normal 8 5 3 2" xfId="2966" xr:uid="{1FC1DF90-C384-4C78-92CC-39D34A976552}"/>
    <cellStyle name="Normal 8 5 3 2 2" xfId="2967" xr:uid="{66FF6D35-0C4A-4352-BBDC-3523F23D6517}"/>
    <cellStyle name="Normal 8 5 3 2 3" xfId="2968" xr:uid="{0922B72E-38D7-4A1C-A551-6A830539C3A9}"/>
    <cellStyle name="Normal 8 5 3 2 4" xfId="2969" xr:uid="{9BA65BAE-E698-471C-8AB4-F09320B37FC8}"/>
    <cellStyle name="Normal 8 5 3 3" xfId="2970" xr:uid="{DF087A2E-74D3-4A5B-997B-9A23B3A45D8E}"/>
    <cellStyle name="Normal 8 5 3 3 2" xfId="2971" xr:uid="{C535B711-E113-4750-905B-96582ED74117}"/>
    <cellStyle name="Normal 8 5 3 3 3" xfId="2972" xr:uid="{BE103AEC-8D8C-45E1-9272-5784F28D8087}"/>
    <cellStyle name="Normal 8 5 3 3 4" xfId="2973" xr:uid="{60C58BF4-6F60-4B46-A302-DE39A6CB2062}"/>
    <cellStyle name="Normal 8 5 3 4" xfId="2974" xr:uid="{CC4C9D32-E7B9-47D8-8D5F-325C2A4822FE}"/>
    <cellStyle name="Normal 8 5 3 5" xfId="2975" xr:uid="{6BBBAB23-B316-464E-9789-6E4AD2EFC981}"/>
    <cellStyle name="Normal 8 5 3 6" xfId="2976" xr:uid="{3117F91E-B2BB-4093-89EE-BBF4A85B6701}"/>
    <cellStyle name="Normal 8 5 4" xfId="2977" xr:uid="{F6AA3C9D-09E5-4182-8CBC-82EA81C70783}"/>
    <cellStyle name="Normal 8 5 4 2" xfId="2978" xr:uid="{18B73C1E-EF0C-456C-B95E-29995F61C1AC}"/>
    <cellStyle name="Normal 8 5 4 2 2" xfId="2979" xr:uid="{9EDD1AF3-72AE-431F-8F74-25A114AAAE92}"/>
    <cellStyle name="Normal 8 5 4 2 3" xfId="2980" xr:uid="{19628642-3482-4BD0-AE14-CD2F98C3C43A}"/>
    <cellStyle name="Normal 8 5 4 2 4" xfId="2981" xr:uid="{ADA40A5C-7901-43D0-8322-0EC6449D220F}"/>
    <cellStyle name="Normal 8 5 4 3" xfId="2982" xr:uid="{406BC7CF-F05E-467D-A469-993DD3BC2AD1}"/>
    <cellStyle name="Normal 8 5 4 4" xfId="2983" xr:uid="{489A775E-B109-438A-81B0-FC941EE7FB14}"/>
    <cellStyle name="Normal 8 5 4 5" xfId="2984" xr:uid="{85ECD310-401C-4659-8797-AA383F3519AB}"/>
    <cellStyle name="Normal 8 5 5" xfId="2985" xr:uid="{70FF6BA0-EE70-4CBE-AEAB-436FEC012014}"/>
    <cellStyle name="Normal 8 5 5 2" xfId="2986" xr:uid="{474D0561-ED54-4F9A-A2F2-B83419E2D46B}"/>
    <cellStyle name="Normal 8 5 5 3" xfId="2987" xr:uid="{AC19DD5F-4A88-420A-BA6C-E3A333F86B8D}"/>
    <cellStyle name="Normal 8 5 5 4" xfId="2988" xr:uid="{406DE196-90AA-4C66-AD1A-304B38CE74D7}"/>
    <cellStyle name="Normal 8 5 6" xfId="2989" xr:uid="{9AF74EA1-A088-4B99-9F8A-43E189495C18}"/>
    <cellStyle name="Normal 8 5 6 2" xfId="2990" xr:uid="{4FE5A893-BE07-4A38-88AE-03EF48D5085C}"/>
    <cellStyle name="Normal 8 5 6 3" xfId="2991" xr:uid="{2EA662A2-078E-44CB-918E-8021A2372276}"/>
    <cellStyle name="Normal 8 5 6 4" xfId="2992" xr:uid="{57556572-ED95-42EE-9E27-8D774BA71E5B}"/>
    <cellStyle name="Normal 8 5 7" xfId="2993" xr:uid="{E7B6D23B-E733-45D5-8637-6275D90081C1}"/>
    <cellStyle name="Normal 8 5 8" xfId="2994" xr:uid="{DBFFE10A-A8F7-4306-91AE-26801310E5DB}"/>
    <cellStyle name="Normal 8 5 9" xfId="2995" xr:uid="{821FCA93-0715-483B-9C4D-8B40F498FEEB}"/>
    <cellStyle name="Normal 8 6" xfId="2996" xr:uid="{2D4D4973-2848-4352-8A94-22109DBEA46E}"/>
    <cellStyle name="Normal 8 6 2" xfId="2997" xr:uid="{BF48316C-C3E2-404C-B603-AFF9F6E74C28}"/>
    <cellStyle name="Normal 8 6 2 2" xfId="2998" xr:uid="{663C3E88-173A-44CC-BB3D-539ADA315A74}"/>
    <cellStyle name="Normal 8 6 2 2 2" xfId="2999" xr:uid="{956C3967-91BE-45CC-97D9-500222DD05D2}"/>
    <cellStyle name="Normal 8 6 2 2 2 2" xfId="4185" xr:uid="{21ABE4CB-4A83-404D-9664-24388F4B0007}"/>
    <cellStyle name="Normal 8 6 2 2 3" xfId="3000" xr:uid="{422E42C0-8EA2-44E7-8B4E-E11FA439DE27}"/>
    <cellStyle name="Normal 8 6 2 2 4" xfId="3001" xr:uid="{0FF3A67C-AE8B-4B90-95B6-DB9C77A2212D}"/>
    <cellStyle name="Normal 8 6 2 3" xfId="3002" xr:uid="{01F98737-DE82-437B-8863-CF0D8D2F3515}"/>
    <cellStyle name="Normal 8 6 2 3 2" xfId="3003" xr:uid="{C0BC687C-23B3-475B-B7FC-A3588F869605}"/>
    <cellStyle name="Normal 8 6 2 3 3" xfId="3004" xr:uid="{D18D793F-4FE4-4A02-B7C5-CE3A6D529F9B}"/>
    <cellStyle name="Normal 8 6 2 3 4" xfId="3005" xr:uid="{AEC810DC-58F3-4123-9C73-2E81BC2F3ED8}"/>
    <cellStyle name="Normal 8 6 2 4" xfId="3006" xr:uid="{55B03FCA-590F-447A-B509-F01578A138CC}"/>
    <cellStyle name="Normal 8 6 2 5" xfId="3007" xr:uid="{B3DED42F-228B-4962-82E7-AA9A108B0E21}"/>
    <cellStyle name="Normal 8 6 2 6" xfId="3008" xr:uid="{9885B3AC-EC95-4CBC-90D9-C9C46E6A3D05}"/>
    <cellStyle name="Normal 8 6 3" xfId="3009" xr:uid="{3EEAF350-C301-4444-A2C1-678996F1A7D1}"/>
    <cellStyle name="Normal 8 6 3 2" xfId="3010" xr:uid="{9953E6D1-9158-44C0-8A23-2DFCA1ECCCFE}"/>
    <cellStyle name="Normal 8 6 3 2 2" xfId="3011" xr:uid="{7A77C1AE-AAF6-487B-BC8A-FB997CEBC5D5}"/>
    <cellStyle name="Normal 8 6 3 2 3" xfId="3012" xr:uid="{C2B14DF4-056D-461F-809B-0B8B8A5A82E1}"/>
    <cellStyle name="Normal 8 6 3 2 4" xfId="3013" xr:uid="{D3BA952F-8C04-4DDE-B639-523CB1ADEA00}"/>
    <cellStyle name="Normal 8 6 3 3" xfId="3014" xr:uid="{756D29E6-4ADB-43CD-97EA-F2AD4561EC66}"/>
    <cellStyle name="Normal 8 6 3 4" xfId="3015" xr:uid="{E74ADFDB-8FAE-40E6-9844-DE8701FD7BD0}"/>
    <cellStyle name="Normal 8 6 3 5" xfId="3016" xr:uid="{73E7444A-7542-4ABD-BDA1-877281962BD3}"/>
    <cellStyle name="Normal 8 6 4" xfId="3017" xr:uid="{3A3C1E1B-5CB6-427A-B82B-741C0E16F8B9}"/>
    <cellStyle name="Normal 8 6 4 2" xfId="3018" xr:uid="{68E33318-C4CE-4F17-9CC5-2D524C0D418F}"/>
    <cellStyle name="Normal 8 6 4 3" xfId="3019" xr:uid="{7032B219-9C68-4245-A4C3-1E9911A6056F}"/>
    <cellStyle name="Normal 8 6 4 4" xfId="3020" xr:uid="{2DEDC23E-12D2-4A75-B828-33AE78F6150C}"/>
    <cellStyle name="Normal 8 6 5" xfId="3021" xr:uid="{2E59D867-D630-4F94-B785-CA63555FC5AB}"/>
    <cellStyle name="Normal 8 6 5 2" xfId="3022" xr:uid="{97FCF780-9B57-48D5-9AD3-E1E1DBE82C1E}"/>
    <cellStyle name="Normal 8 6 5 3" xfId="3023" xr:uid="{9DDDD56A-8F64-4489-8BF5-A11DEF6FA1F0}"/>
    <cellStyle name="Normal 8 6 5 4" xfId="3024" xr:uid="{D6F189BE-E28A-4082-BBEF-9B7BA20B2B96}"/>
    <cellStyle name="Normal 8 6 6" xfId="3025" xr:uid="{989E2CF6-353D-43AB-B554-2EBC4F625AD3}"/>
    <cellStyle name="Normal 8 6 7" xfId="3026" xr:uid="{58DC363D-323F-4C67-A280-F3F792C2A8BD}"/>
    <cellStyle name="Normal 8 6 8" xfId="3027" xr:uid="{DB2492FB-25D3-4052-8A89-707532C7F3C6}"/>
    <cellStyle name="Normal 8 7" xfId="3028" xr:uid="{2FD9698F-26CF-4ECE-8423-39D998E0C850}"/>
    <cellStyle name="Normal 8 7 2" xfId="3029" xr:uid="{AE390461-7F7B-434F-B500-85A71BD07C18}"/>
    <cellStyle name="Normal 8 7 2 2" xfId="3030" xr:uid="{A443C32F-D01A-4D71-916E-72349D46F619}"/>
    <cellStyle name="Normal 8 7 2 2 2" xfId="3031" xr:uid="{5AA78AB7-060F-48CE-BEC4-DE0C51C0AE58}"/>
    <cellStyle name="Normal 8 7 2 2 3" xfId="3032" xr:uid="{A34EDFC9-602D-4835-9775-C8B2C15762C8}"/>
    <cellStyle name="Normal 8 7 2 2 4" xfId="3033" xr:uid="{8653D5B8-EE0E-4F48-8652-3D0B4C141D17}"/>
    <cellStyle name="Normal 8 7 2 3" xfId="3034" xr:uid="{2F535695-EFF3-48A9-8D54-89FED269B366}"/>
    <cellStyle name="Normal 8 7 2 4" xfId="3035" xr:uid="{AB8B8847-845F-4A07-ADB5-5FAE8E3BE8B4}"/>
    <cellStyle name="Normal 8 7 2 5" xfId="3036" xr:uid="{298E9752-4AF9-4B3E-847E-9AFD12F94012}"/>
    <cellStyle name="Normal 8 7 3" xfId="3037" xr:uid="{CF2438DF-3C10-4FC8-AAC6-5F7693E2D2FD}"/>
    <cellStyle name="Normal 8 7 3 2" xfId="3038" xr:uid="{AA714018-FC89-43AB-9F52-3F007F5F6C55}"/>
    <cellStyle name="Normal 8 7 3 3" xfId="3039" xr:uid="{E011F524-DCBB-4544-B1AC-2B61EEE18751}"/>
    <cellStyle name="Normal 8 7 3 4" xfId="3040" xr:uid="{8D4C9A9D-0608-4078-B000-093BF633ADD8}"/>
    <cellStyle name="Normal 8 7 4" xfId="3041" xr:uid="{D8743363-901F-464F-A801-EBF23BE476E0}"/>
    <cellStyle name="Normal 8 7 4 2" xfId="3042" xr:uid="{F5C96DD5-38D0-4E18-8B2C-C1578B57A511}"/>
    <cellStyle name="Normal 8 7 4 3" xfId="3043" xr:uid="{B16D998B-24A0-4CB4-8059-E11522D51BA9}"/>
    <cellStyle name="Normal 8 7 4 4" xfId="3044" xr:uid="{F918BC3B-9348-4936-890A-0158BB372DE0}"/>
    <cellStyle name="Normal 8 7 5" xfId="3045" xr:uid="{B8FEC5F1-22FC-487A-B2F5-BD5F3A0CA73B}"/>
    <cellStyle name="Normal 8 7 6" xfId="3046" xr:uid="{5308F9FF-54BF-4635-9B8C-183BA4C8F637}"/>
    <cellStyle name="Normal 8 7 7" xfId="3047" xr:uid="{C98E0163-1034-45FF-8712-CDF44A7AAFF8}"/>
    <cellStyle name="Normal 8 8" xfId="3048" xr:uid="{390A2FBD-3022-4CF6-B4F4-CC769D86761A}"/>
    <cellStyle name="Normal 8 8 2" xfId="3049" xr:uid="{7518FBB1-F314-4581-A625-BAC52B1FE5BD}"/>
    <cellStyle name="Normal 8 8 2 2" xfId="3050" xr:uid="{7520F271-0225-4FFB-8563-A629B462001B}"/>
    <cellStyle name="Normal 8 8 2 3" xfId="3051" xr:uid="{90F4C3EA-39A4-4EF9-ACC7-B832703DA6CC}"/>
    <cellStyle name="Normal 8 8 2 4" xfId="3052" xr:uid="{E0DCC11E-AF6E-4073-A484-A33EB1802258}"/>
    <cellStyle name="Normal 8 8 3" xfId="3053" xr:uid="{FEE3C4CB-32BB-41C3-A434-6C97C00C9588}"/>
    <cellStyle name="Normal 8 8 3 2" xfId="3054" xr:uid="{DEAADCE5-A085-4F28-8792-D57B62D5836A}"/>
    <cellStyle name="Normal 8 8 3 3" xfId="3055" xr:uid="{E84C2880-0DC8-4983-9CC8-A909E8C0B232}"/>
    <cellStyle name="Normal 8 8 3 4" xfId="3056" xr:uid="{571F15AD-A509-4FFF-BFF7-4979124A3DE9}"/>
    <cellStyle name="Normal 8 8 4" xfId="3057" xr:uid="{69A21FC5-8E2B-442C-9F4B-E7D97C2029E5}"/>
    <cellStyle name="Normal 8 8 5" xfId="3058" xr:uid="{29D252FD-4A88-46ED-B012-03509C4B0A4F}"/>
    <cellStyle name="Normal 8 8 6" xfId="3059" xr:uid="{7F3E6DE2-2EF5-4BFF-899E-2ECD7913375B}"/>
    <cellStyle name="Normal 8 9" xfId="3060" xr:uid="{BDCF13E9-1FA0-49E9-8F8E-601DBF949AEF}"/>
    <cellStyle name="Normal 8 9 2" xfId="3061" xr:uid="{1C306755-1CE6-4CAB-A5E8-AAFF3051B870}"/>
    <cellStyle name="Normal 8 9 2 2" xfId="3062" xr:uid="{776E30D4-1E96-4761-AC51-51C6F442BBDD}"/>
    <cellStyle name="Normal 8 9 2 2 2" xfId="4381" xr:uid="{036D6FF8-4DD7-4C59-BD62-EF7153A7DA56}"/>
    <cellStyle name="Normal 8 9 2 2 3" xfId="4613" xr:uid="{D410DB0B-D6A0-4A76-9DFA-D019E2834741}"/>
    <cellStyle name="Normal 8 9 2 3" xfId="3063" xr:uid="{688EA9DD-6441-40E6-AE44-D84AB2D7E38F}"/>
    <cellStyle name="Normal 8 9 2 4" xfId="3064" xr:uid="{A281A5EF-DFAA-4440-8C65-84B87F6EFB41}"/>
    <cellStyle name="Normal 8 9 3" xfId="3065" xr:uid="{905D85CA-6BD0-4CB5-BCC3-8D8B97FE94F9}"/>
    <cellStyle name="Normal 8 9 4" xfId="3066" xr:uid="{993C2207-D10E-4DEC-BBFD-A5FA7F0623FD}"/>
    <cellStyle name="Normal 8 9 4 2" xfId="4747" xr:uid="{B4110512-2EB9-4AD7-80B4-E8808784A955}"/>
    <cellStyle name="Normal 8 9 4 3" xfId="4614" xr:uid="{97C80B4D-CE01-40AA-B94D-9BBFE78C08EB}"/>
    <cellStyle name="Normal 8 9 4 4" xfId="4466" xr:uid="{C690F64F-DB80-4D09-8583-FA3725696537}"/>
    <cellStyle name="Normal 8 9 5" xfId="3067" xr:uid="{263455DA-C08B-4887-A4B3-B817AB65579B}"/>
    <cellStyle name="Normal 9" xfId="89" xr:uid="{30BE4EC0-95CD-4FE5-A630-9B63F2CAFC3D}"/>
    <cellStyle name="Normal 9 10" xfId="3068" xr:uid="{03258AD4-13F5-4F10-9E84-38392B790AB1}"/>
    <cellStyle name="Normal 9 10 2" xfId="3069" xr:uid="{6BB43265-0715-4A44-84D7-3BEE35E96C8A}"/>
    <cellStyle name="Normal 9 10 2 2" xfId="3070" xr:uid="{6013BC2D-0600-47B6-AF1E-E5870CC1D884}"/>
    <cellStyle name="Normal 9 10 2 3" xfId="3071" xr:uid="{EC1A050C-30D6-4A87-87D3-CC8001D3B20B}"/>
    <cellStyle name="Normal 9 10 2 4" xfId="3072" xr:uid="{F8525E2A-9334-48A7-8037-A7528B604D11}"/>
    <cellStyle name="Normal 9 10 3" xfId="3073" xr:uid="{033D2C99-CE44-493B-9136-C6843B7EDBCE}"/>
    <cellStyle name="Normal 9 10 4" xfId="3074" xr:uid="{E1E4F797-5E11-4A9B-AF55-CE7B60947704}"/>
    <cellStyle name="Normal 9 10 5" xfId="3075" xr:uid="{30DA1A9D-0E0F-46E1-AECB-1F19DECCCB92}"/>
    <cellStyle name="Normal 9 11" xfId="3076" xr:uid="{DF3E221E-8606-48DB-A9B0-E86A69145CCB}"/>
    <cellStyle name="Normal 9 11 2" xfId="3077" xr:uid="{1B212441-F6FD-48DD-8431-89AB9E99C60C}"/>
    <cellStyle name="Normal 9 11 3" xfId="3078" xr:uid="{9BA1042F-45F7-41DF-A052-E64B226259EE}"/>
    <cellStyle name="Normal 9 11 4" xfId="3079" xr:uid="{195DC134-0FBB-405E-9B13-DD98FE4A09E4}"/>
    <cellStyle name="Normal 9 12" xfId="3080" xr:uid="{E2FEC481-24B9-4820-9ACF-CD85D8585CE5}"/>
    <cellStyle name="Normal 9 12 2" xfId="3081" xr:uid="{3454752D-6730-4A55-A8F9-52E8BA704EE5}"/>
    <cellStyle name="Normal 9 12 3" xfId="3082" xr:uid="{784A6B0C-9085-4B23-8666-5E47C2061481}"/>
    <cellStyle name="Normal 9 12 4" xfId="3083" xr:uid="{8FCD34D6-5E3C-4622-A0FC-972D91949F4E}"/>
    <cellStyle name="Normal 9 13" xfId="3084" xr:uid="{22A1B9CF-41AB-4156-91C2-9C65398E3B5E}"/>
    <cellStyle name="Normal 9 13 2" xfId="3085" xr:uid="{3D38E80B-8247-4222-9B2B-3E65BCF46AE8}"/>
    <cellStyle name="Normal 9 14" xfId="3086" xr:uid="{57FDA8CB-F4CE-44BC-8360-57411CE6802C}"/>
    <cellStyle name="Normal 9 15" xfId="3087" xr:uid="{756A8A3F-6B51-405D-928B-48714DDBD2E6}"/>
    <cellStyle name="Normal 9 16" xfId="3088" xr:uid="{70DEDE22-5A50-42FF-A402-FFE4F5CE4502}"/>
    <cellStyle name="Normal 9 2" xfId="90" xr:uid="{D549CDCC-17CC-4454-88ED-C5106C1759C5}"/>
    <cellStyle name="Normal 9 2 2" xfId="3729" xr:uid="{1915B03D-1384-444E-81DF-9AC0F9F6AA0C}"/>
    <cellStyle name="Normal 9 2 2 2" xfId="4593" xr:uid="{586A95F3-394C-4AB7-AF19-3B6C5529F033}"/>
    <cellStyle name="Normal 9 2 3" xfId="4594" xr:uid="{967B9F4F-69C8-499D-B893-66670C222E0A}"/>
    <cellStyle name="Normal 9 3" xfId="91" xr:uid="{3FFE1FC2-1339-4811-A465-DC03F72C94AF}"/>
    <cellStyle name="Normal 9 3 10" xfId="3089" xr:uid="{CC20FFAA-8CE7-4B69-913D-860E4EFD6CD7}"/>
    <cellStyle name="Normal 9 3 11" xfId="3090" xr:uid="{3DEBD0F0-0A73-4E0E-99E5-A5851863F7CC}"/>
    <cellStyle name="Normal 9 3 2" xfId="3091" xr:uid="{C1F8367B-1DB4-4791-A411-FAA1D97AA6E9}"/>
    <cellStyle name="Normal 9 3 2 2" xfId="3092" xr:uid="{E348B68F-E725-4126-BA70-272C0E122D0C}"/>
    <cellStyle name="Normal 9 3 2 2 2" xfId="3093" xr:uid="{EBFCE91A-7FD2-4A48-9F39-1E35AC499817}"/>
    <cellStyle name="Normal 9 3 2 2 2 2" xfId="3094" xr:uid="{FF69A933-59C0-423A-B60C-47B787BC3E96}"/>
    <cellStyle name="Normal 9 3 2 2 2 2 2" xfId="3095" xr:uid="{CCCDB03D-C40C-42A6-804F-AECD6347B2AD}"/>
    <cellStyle name="Normal 9 3 2 2 2 2 2 2" xfId="4186" xr:uid="{DDBADE32-3433-4F51-B08E-E4CB30AD9431}"/>
    <cellStyle name="Normal 9 3 2 2 2 2 2 2 2" xfId="4187" xr:uid="{EA535F76-DE59-49FF-8643-D4F30832EE4A}"/>
    <cellStyle name="Normal 9 3 2 2 2 2 2 3" xfId="4188" xr:uid="{A113C346-2C15-4DFC-98D9-E24F4AA3FE05}"/>
    <cellStyle name="Normal 9 3 2 2 2 2 3" xfId="3096" xr:uid="{3A07E0B4-9B3F-48FB-9BFB-82892E3F92FC}"/>
    <cellStyle name="Normal 9 3 2 2 2 2 3 2" xfId="4189" xr:uid="{1E9B034B-A66B-41AA-89DA-A9376E91D3E7}"/>
    <cellStyle name="Normal 9 3 2 2 2 2 4" xfId="3097" xr:uid="{BD379B8F-2517-4765-BC65-798F8FE343AB}"/>
    <cellStyle name="Normal 9 3 2 2 2 3" xfId="3098" xr:uid="{2E6070CF-49A5-46FD-BFCA-7EB818D11ACF}"/>
    <cellStyle name="Normal 9 3 2 2 2 3 2" xfId="3099" xr:uid="{1FF3DDEC-EB66-4651-81F1-5A355A838B43}"/>
    <cellStyle name="Normal 9 3 2 2 2 3 2 2" xfId="4190" xr:uid="{A379BF06-C5AB-4D99-9A12-801083B399E7}"/>
    <cellStyle name="Normal 9 3 2 2 2 3 3" xfId="3100" xr:uid="{35AC1DEF-23C8-4682-A585-D0575B78C80F}"/>
    <cellStyle name="Normal 9 3 2 2 2 3 4" xfId="3101" xr:uid="{07FB6EF2-1428-4A14-8AAF-DEA8C0E98F89}"/>
    <cellStyle name="Normal 9 3 2 2 2 4" xfId="3102" xr:uid="{C8859571-959C-4384-AF42-C26AB2C076A0}"/>
    <cellStyle name="Normal 9 3 2 2 2 4 2" xfId="4191" xr:uid="{7DDEC5C8-A94F-4679-B1A3-768F76C463D9}"/>
    <cellStyle name="Normal 9 3 2 2 2 5" xfId="3103" xr:uid="{903E46E1-D4DD-41AF-955F-58ACE1C7E2EC}"/>
    <cellStyle name="Normal 9 3 2 2 2 6" xfId="3104" xr:uid="{793A7961-2620-4699-952E-D959A0B12319}"/>
    <cellStyle name="Normal 9 3 2 2 3" xfId="3105" xr:uid="{5CB6AE76-0534-4FCE-BE1A-1BFF3D6B3D9A}"/>
    <cellStyle name="Normal 9 3 2 2 3 2" xfId="3106" xr:uid="{47F31B8B-A09B-47D3-8AF1-23DCDCA261DD}"/>
    <cellStyle name="Normal 9 3 2 2 3 2 2" xfId="3107" xr:uid="{BE9BDE3A-9206-4CBB-A122-6FEE00D7AD46}"/>
    <cellStyle name="Normal 9 3 2 2 3 2 2 2" xfId="4192" xr:uid="{E9819368-77A5-4F7A-A79E-8AD3CD8274C4}"/>
    <cellStyle name="Normal 9 3 2 2 3 2 2 2 2" xfId="4193" xr:uid="{C32F0DE8-E4DD-418E-B3DD-C58DD5C79528}"/>
    <cellStyle name="Normal 9 3 2 2 3 2 2 3" xfId="4194" xr:uid="{FEF113A0-6225-47A2-8985-3F2938DB443A}"/>
    <cellStyle name="Normal 9 3 2 2 3 2 3" xfId="3108" xr:uid="{09D83289-C1ED-4DB0-87F1-7AB5EC4742C4}"/>
    <cellStyle name="Normal 9 3 2 2 3 2 3 2" xfId="4195" xr:uid="{8F936668-491C-4E83-B233-6F5C9998A08E}"/>
    <cellStyle name="Normal 9 3 2 2 3 2 4" xfId="3109" xr:uid="{043FB5EB-2E5F-4C0C-A0D4-96954189ECFE}"/>
    <cellStyle name="Normal 9 3 2 2 3 3" xfId="3110" xr:uid="{570429B0-96F5-4626-ABE5-814F4B388C5A}"/>
    <cellStyle name="Normal 9 3 2 2 3 3 2" xfId="4196" xr:uid="{AE86F7C4-1B7E-4B46-BD51-586BA55CC1BF}"/>
    <cellStyle name="Normal 9 3 2 2 3 3 2 2" xfId="4197" xr:uid="{ECA6316E-5188-4BF1-8953-849F9F03BDFE}"/>
    <cellStyle name="Normal 9 3 2 2 3 3 3" xfId="4198" xr:uid="{694C56BF-933F-4D60-9636-3363C9BF5EAA}"/>
    <cellStyle name="Normal 9 3 2 2 3 4" xfId="3111" xr:uid="{175E8248-77F0-4D85-BCA6-BE2AA486BF2E}"/>
    <cellStyle name="Normal 9 3 2 2 3 4 2" xfId="4199" xr:uid="{DA50BC9D-C097-4FFB-9DAE-A81A03382391}"/>
    <cellStyle name="Normal 9 3 2 2 3 5" xfId="3112" xr:uid="{7C9FA691-7DC1-4FE9-9F32-36851FCF1B48}"/>
    <cellStyle name="Normal 9 3 2 2 4" xfId="3113" xr:uid="{42982114-A2C1-4D03-9DAB-14298C15DF29}"/>
    <cellStyle name="Normal 9 3 2 2 4 2" xfId="3114" xr:uid="{EA7E0971-02A8-4989-9D67-33333B52FC80}"/>
    <cellStyle name="Normal 9 3 2 2 4 2 2" xfId="4200" xr:uid="{1C6DEDD4-FF17-4816-A186-D71A24776EF8}"/>
    <cellStyle name="Normal 9 3 2 2 4 2 2 2" xfId="4201" xr:uid="{933750DF-C5CD-4CD0-A321-FB4241CAE862}"/>
    <cellStyle name="Normal 9 3 2 2 4 2 3" xfId="4202" xr:uid="{C20C60A6-7827-4CE5-A4C8-E26452BB7AA1}"/>
    <cellStyle name="Normal 9 3 2 2 4 3" xfId="3115" xr:uid="{738848FF-3465-45EF-BF2B-8539AA7BC839}"/>
    <cellStyle name="Normal 9 3 2 2 4 3 2" xfId="4203" xr:uid="{AC353BEB-BF41-4D19-825F-A2B1B714C8F3}"/>
    <cellStyle name="Normal 9 3 2 2 4 4" xfId="3116" xr:uid="{50F12AE2-5D9D-4CC3-B10B-DDF3294D17DB}"/>
    <cellStyle name="Normal 9 3 2 2 5" xfId="3117" xr:uid="{628C18D2-E7D3-4D13-A1F7-E3A32A01A06B}"/>
    <cellStyle name="Normal 9 3 2 2 5 2" xfId="3118" xr:uid="{48774C80-83EB-4808-8BE2-36688C44DE6C}"/>
    <cellStyle name="Normal 9 3 2 2 5 2 2" xfId="4204" xr:uid="{2D45123E-0B20-44A5-A722-65CB49F507B2}"/>
    <cellStyle name="Normal 9 3 2 2 5 3" xfId="3119" xr:uid="{FDB87851-42A2-4F89-A829-A55AB13DAB38}"/>
    <cellStyle name="Normal 9 3 2 2 5 4" xfId="3120" xr:uid="{9B2F961C-6C65-4977-B8EE-658B64411980}"/>
    <cellStyle name="Normal 9 3 2 2 6" xfId="3121" xr:uid="{119AD79F-420D-4216-99A6-72D9DC3BAE8A}"/>
    <cellStyle name="Normal 9 3 2 2 6 2" xfId="4205" xr:uid="{54D1265A-D893-4C55-B669-E78DB564A585}"/>
    <cellStyle name="Normal 9 3 2 2 7" xfId="3122" xr:uid="{D6D12C45-AF6B-46DD-9587-1692A1E59678}"/>
    <cellStyle name="Normal 9 3 2 2 8" xfId="3123" xr:uid="{9C8F4DA3-5573-4654-B175-AF0C77607344}"/>
    <cellStyle name="Normal 9 3 2 3" xfId="3124" xr:uid="{163EFCAB-483D-4A05-91BD-37012CE40C22}"/>
    <cellStyle name="Normal 9 3 2 3 2" xfId="3125" xr:uid="{035C4800-D26D-460F-AA2A-8CBF31921BE1}"/>
    <cellStyle name="Normal 9 3 2 3 2 2" xfId="3126" xr:uid="{FFFC31CD-7AB7-4FCD-AFE0-B441F2C07D5E}"/>
    <cellStyle name="Normal 9 3 2 3 2 2 2" xfId="4206" xr:uid="{B2209721-AB7F-42B9-B649-91C1AA67A839}"/>
    <cellStyle name="Normal 9 3 2 3 2 2 2 2" xfId="4207" xr:uid="{CA2381C0-8CA7-48C5-9261-5ECE7CB4C00B}"/>
    <cellStyle name="Normal 9 3 2 3 2 2 3" xfId="4208" xr:uid="{BFBD4108-2029-45B5-AC40-C376E25F979B}"/>
    <cellStyle name="Normal 9 3 2 3 2 3" xfId="3127" xr:uid="{6EEFAED1-D3D1-484E-9063-28BA87E08B81}"/>
    <cellStyle name="Normal 9 3 2 3 2 3 2" xfId="4209" xr:uid="{EAF61AC4-9747-4DA4-9B6A-67DD52F96A3A}"/>
    <cellStyle name="Normal 9 3 2 3 2 4" xfId="3128" xr:uid="{D8769E9D-D21E-44DA-85D9-DAF3C06E0C42}"/>
    <cellStyle name="Normal 9 3 2 3 3" xfId="3129" xr:uid="{889022DE-F68D-43B1-9DAA-7A2BD824EEB7}"/>
    <cellStyle name="Normal 9 3 2 3 3 2" xfId="3130" xr:uid="{43895405-BE6A-48D7-8A11-830CBC556FCD}"/>
    <cellStyle name="Normal 9 3 2 3 3 2 2" xfId="4210" xr:uid="{FD41B852-26BA-4688-952A-353F0B896C25}"/>
    <cellStyle name="Normal 9 3 2 3 3 3" xfId="3131" xr:uid="{5340D867-1EE4-470D-8C7B-B8BEC26FA505}"/>
    <cellStyle name="Normal 9 3 2 3 3 4" xfId="3132" xr:uid="{A67CB5EA-9283-4E08-85ED-ED069D6968C2}"/>
    <cellStyle name="Normal 9 3 2 3 4" xfId="3133" xr:uid="{BA0CE487-7E09-48B2-8012-3F499997E390}"/>
    <cellStyle name="Normal 9 3 2 3 4 2" xfId="4211" xr:uid="{BFEE1F3C-37AD-4900-A48E-98942F571D2A}"/>
    <cellStyle name="Normal 9 3 2 3 5" xfId="3134" xr:uid="{B0700CC1-0C72-4994-B651-752F4758B6B7}"/>
    <cellStyle name="Normal 9 3 2 3 6" xfId="3135" xr:uid="{79B495AB-4CEB-469D-B44D-1B8CF1CDC430}"/>
    <cellStyle name="Normal 9 3 2 4" xfId="3136" xr:uid="{65548C4F-17A7-4F9E-A6DF-3494883951F7}"/>
    <cellStyle name="Normal 9 3 2 4 2" xfId="3137" xr:uid="{EEE09855-1AA5-4BD4-AAD0-EAB3FA46E1C9}"/>
    <cellStyle name="Normal 9 3 2 4 2 2" xfId="3138" xr:uid="{BA414C89-437D-4C70-B7D8-EA9B616055DB}"/>
    <cellStyle name="Normal 9 3 2 4 2 2 2" xfId="4212" xr:uid="{D73C3F84-A038-4F16-BE8A-B7A5FAB52AB6}"/>
    <cellStyle name="Normal 9 3 2 4 2 2 2 2" xfId="4213" xr:uid="{8020BBA1-FACA-4138-8BD8-BE007E655A34}"/>
    <cellStyle name="Normal 9 3 2 4 2 2 3" xfId="4214" xr:uid="{F8CFD182-F9B2-49B0-928A-A8CC68B8ED40}"/>
    <cellStyle name="Normal 9 3 2 4 2 3" xfId="3139" xr:uid="{C77935F8-396B-498A-8959-AFD5C1DE92E1}"/>
    <cellStyle name="Normal 9 3 2 4 2 3 2" xfId="4215" xr:uid="{997D2FF7-360C-4E4B-8892-66D3F5F8E335}"/>
    <cellStyle name="Normal 9 3 2 4 2 4" xfId="3140" xr:uid="{26A2DEAC-CAA3-4991-B497-7EEF5A5898C4}"/>
    <cellStyle name="Normal 9 3 2 4 3" xfId="3141" xr:uid="{7E87906E-EF98-48B3-B622-F3F0D7D15A10}"/>
    <cellStyle name="Normal 9 3 2 4 3 2" xfId="4216" xr:uid="{E843E3FD-9429-48E1-AE28-1D7E175C0E83}"/>
    <cellStyle name="Normal 9 3 2 4 3 2 2" xfId="4217" xr:uid="{6EBA2D8B-B472-4219-997A-4BF9F6F3FBB1}"/>
    <cellStyle name="Normal 9 3 2 4 3 3" xfId="4218" xr:uid="{35F7C26B-FD96-4AFD-8333-A959055EF7D7}"/>
    <cellStyle name="Normal 9 3 2 4 4" xfId="3142" xr:uid="{0C577A66-97F4-405C-9B34-73B4258DDBE6}"/>
    <cellStyle name="Normal 9 3 2 4 4 2" xfId="4219" xr:uid="{7E9C1814-10BE-4C65-80A2-3979350A2236}"/>
    <cellStyle name="Normal 9 3 2 4 5" xfId="3143" xr:uid="{6CF38859-F05F-4A54-95FB-8D6EE62A1EB5}"/>
    <cellStyle name="Normal 9 3 2 5" xfId="3144" xr:uid="{CAE91B3C-F64B-41F9-BF9E-120C0531AC21}"/>
    <cellStyle name="Normal 9 3 2 5 2" xfId="3145" xr:uid="{186160DC-E3C2-45FE-9796-8449E82BDBF7}"/>
    <cellStyle name="Normal 9 3 2 5 2 2" xfId="4220" xr:uid="{C4145CEA-4635-4BB7-BC81-89B28CD8BAEA}"/>
    <cellStyle name="Normal 9 3 2 5 2 2 2" xfId="4221" xr:uid="{7168E3B7-257B-418A-A368-BA6B4839FF6D}"/>
    <cellStyle name="Normal 9 3 2 5 2 3" xfId="4222" xr:uid="{030102AC-E429-41B3-9450-16E7EE003E64}"/>
    <cellStyle name="Normal 9 3 2 5 3" xfId="3146" xr:uid="{5B02FE9B-E9E4-41B6-A26C-899845E93417}"/>
    <cellStyle name="Normal 9 3 2 5 3 2" xfId="4223" xr:uid="{F2A6AC75-0E8C-479B-836E-D5CB8030935E}"/>
    <cellStyle name="Normal 9 3 2 5 4" xfId="3147" xr:uid="{0EB4144A-4CDC-4A89-B0B1-B9082D07317F}"/>
    <cellStyle name="Normal 9 3 2 6" xfId="3148" xr:uid="{6FF0D871-C715-4410-BCED-0F7A7B938784}"/>
    <cellStyle name="Normal 9 3 2 6 2" xfId="3149" xr:uid="{48B355EC-1571-4DE8-BA1C-FF89873D6BA3}"/>
    <cellStyle name="Normal 9 3 2 6 2 2" xfId="4224" xr:uid="{31728F92-6CA9-4BC7-8973-1E069656CE91}"/>
    <cellStyle name="Normal 9 3 2 6 3" xfId="3150" xr:uid="{506E3DD7-A41B-4246-A273-5F7BA9577839}"/>
    <cellStyle name="Normal 9 3 2 6 4" xfId="3151" xr:uid="{18EDD805-E422-4020-9F51-6ED24C1A3B7D}"/>
    <cellStyle name="Normal 9 3 2 7" xfId="3152" xr:uid="{49D04184-C38E-4C5B-ADE8-D7D88B097B4B}"/>
    <cellStyle name="Normal 9 3 2 7 2" xfId="4225" xr:uid="{5CB587BA-8BB6-4221-AE36-012F144953FD}"/>
    <cellStyle name="Normal 9 3 2 8" xfId="3153" xr:uid="{E9DD405E-9698-4DA1-8698-31D548C2EF38}"/>
    <cellStyle name="Normal 9 3 2 9" xfId="3154" xr:uid="{6F81A19C-BCE3-4ACC-8052-CB83B5B5B619}"/>
    <cellStyle name="Normal 9 3 3" xfId="3155" xr:uid="{81D7C575-E932-400C-BA61-AB8CAD6CCB6D}"/>
    <cellStyle name="Normal 9 3 3 2" xfId="3156" xr:uid="{D2D3B2D0-7467-4B7B-9948-A45777B0B4B7}"/>
    <cellStyle name="Normal 9 3 3 2 2" xfId="3157" xr:uid="{0210A4E1-1005-462E-9930-5BCB3233394F}"/>
    <cellStyle name="Normal 9 3 3 2 2 2" xfId="3158" xr:uid="{D2EFE79F-6A23-4C24-A2D8-A54F2A54E6F6}"/>
    <cellStyle name="Normal 9 3 3 2 2 2 2" xfId="4226" xr:uid="{BCB6200D-C9ED-4EE3-86A7-84CF26CBFE33}"/>
    <cellStyle name="Normal 9 3 3 2 2 2 2 2" xfId="4227" xr:uid="{1B0482F1-FBA5-48FB-994A-E664E834DA4A}"/>
    <cellStyle name="Normal 9 3 3 2 2 2 3" xfId="4228" xr:uid="{D7738C89-7FDB-4CA2-8714-BE29DB39A86C}"/>
    <cellStyle name="Normal 9 3 3 2 2 3" xfId="3159" xr:uid="{826CC951-0F79-4693-8B3A-9A8EC6E61E55}"/>
    <cellStyle name="Normal 9 3 3 2 2 3 2" xfId="4229" xr:uid="{33CDCFA7-7833-4C51-8F07-F85F77321537}"/>
    <cellStyle name="Normal 9 3 3 2 2 4" xfId="3160" xr:uid="{A0340AD2-EBBB-448B-B38E-6C873E5B03B5}"/>
    <cellStyle name="Normal 9 3 3 2 3" xfId="3161" xr:uid="{03D36B30-2CE9-427A-BC13-79F726B97BB0}"/>
    <cellStyle name="Normal 9 3 3 2 3 2" xfId="3162" xr:uid="{B8BDCAAB-F27A-46E9-AA7B-4F6E15D35906}"/>
    <cellStyle name="Normal 9 3 3 2 3 2 2" xfId="4230" xr:uid="{21354E97-42B2-4306-911A-1A58362AF7BF}"/>
    <cellStyle name="Normal 9 3 3 2 3 3" xfId="3163" xr:uid="{6B0296EE-EDCB-4F53-B6E0-FDFFDE364B2A}"/>
    <cellStyle name="Normal 9 3 3 2 3 4" xfId="3164" xr:uid="{6010175A-0532-48BF-BF89-B40EBF461534}"/>
    <cellStyle name="Normal 9 3 3 2 4" xfId="3165" xr:uid="{F666D398-2267-4902-9171-3D5D02006E48}"/>
    <cellStyle name="Normal 9 3 3 2 4 2" xfId="4231" xr:uid="{9DD66062-7D54-40A2-BF32-6271E4B4026D}"/>
    <cellStyle name="Normal 9 3 3 2 5" xfId="3166" xr:uid="{B44E05A1-98D6-413D-A561-5628D17F8BFA}"/>
    <cellStyle name="Normal 9 3 3 2 6" xfId="3167" xr:uid="{BB6812A9-6D9C-4522-9260-E40020368BE0}"/>
    <cellStyle name="Normal 9 3 3 3" xfId="3168" xr:uid="{5E36BA90-8965-41DD-98AC-F67D2F89C52C}"/>
    <cellStyle name="Normal 9 3 3 3 2" xfId="3169" xr:uid="{4F291998-C524-4FD2-A562-E838F0998D9E}"/>
    <cellStyle name="Normal 9 3 3 3 2 2" xfId="3170" xr:uid="{CB812215-4D01-4ABF-9F02-59122C38CC84}"/>
    <cellStyle name="Normal 9 3 3 3 2 2 2" xfId="4232" xr:uid="{FF63AE36-7E8C-482F-B205-790DF511DA59}"/>
    <cellStyle name="Normal 9 3 3 3 2 2 2 2" xfId="4233" xr:uid="{C6ACEE04-9655-43FF-860A-75EB7C036997}"/>
    <cellStyle name="Normal 9 3 3 3 2 2 2 2 2" xfId="4766" xr:uid="{8EA2D46F-6126-4120-AD34-1E7B2274F161}"/>
    <cellStyle name="Normal 9 3 3 3 2 2 3" xfId="4234" xr:uid="{55FCB461-C1B7-43C2-993C-55DB4951B3DB}"/>
    <cellStyle name="Normal 9 3 3 3 2 2 3 2" xfId="4767" xr:uid="{4B5C1ECE-62DE-41B6-ADC1-CC126E938D45}"/>
    <cellStyle name="Normal 9 3 3 3 2 3" xfId="3171" xr:uid="{417CEB12-8C88-4454-8331-E543E6801DE0}"/>
    <cellStyle name="Normal 9 3 3 3 2 3 2" xfId="4235" xr:uid="{0DBC37B2-BD7C-46CD-AACB-278472884B30}"/>
    <cellStyle name="Normal 9 3 3 3 2 3 2 2" xfId="4769" xr:uid="{827C0352-1F9C-4066-8C94-9F3967A5B0BB}"/>
    <cellStyle name="Normal 9 3 3 3 2 3 3" xfId="4768" xr:uid="{9CAC2EB0-7DB5-44CB-AF6F-97FA7251DBEE}"/>
    <cellStyle name="Normal 9 3 3 3 2 4" xfId="3172" xr:uid="{20E32835-71E8-4C4A-9535-5CA36F9FE8D5}"/>
    <cellStyle name="Normal 9 3 3 3 2 4 2" xfId="4770" xr:uid="{B233BE31-52B7-4BAB-9798-EEE2A9031904}"/>
    <cellStyle name="Normal 9 3 3 3 3" xfId="3173" xr:uid="{AE64653A-ACCA-4EA2-BF17-367DDDF8F52D}"/>
    <cellStyle name="Normal 9 3 3 3 3 2" xfId="4236" xr:uid="{35B43A53-3E86-4A13-9DB9-DBEFA460F4C9}"/>
    <cellStyle name="Normal 9 3 3 3 3 2 2" xfId="4237" xr:uid="{E58C1456-BAC3-483B-878A-EC0D487E0D5A}"/>
    <cellStyle name="Normal 9 3 3 3 3 2 2 2" xfId="4773" xr:uid="{61C4A6A5-2355-4A89-9157-864B7CD90830}"/>
    <cellStyle name="Normal 9 3 3 3 3 2 3" xfId="4772" xr:uid="{CEA52A55-113B-476A-B7CD-BFA600BB0560}"/>
    <cellStyle name="Normal 9 3 3 3 3 3" xfId="4238" xr:uid="{5A252E0C-640C-478E-9875-C94648316416}"/>
    <cellStyle name="Normal 9 3 3 3 3 3 2" xfId="4774" xr:uid="{F4F5DCC1-7343-45C7-98AB-F25C100D7049}"/>
    <cellStyle name="Normal 9 3 3 3 3 4" xfId="4771" xr:uid="{D11A6EC4-4D75-42A9-802E-8004C0B7E3F2}"/>
    <cellStyle name="Normal 9 3 3 3 4" xfId="3174" xr:uid="{1CC9A0D9-99C3-403C-AE18-D746045020A9}"/>
    <cellStyle name="Normal 9 3 3 3 4 2" xfId="4239" xr:uid="{217FF300-FBE2-4888-ACE6-600D52972334}"/>
    <cellStyle name="Normal 9 3 3 3 4 2 2" xfId="4776" xr:uid="{0F4802B5-6EC0-49D2-81FF-812FD86738F6}"/>
    <cellStyle name="Normal 9 3 3 3 4 3" xfId="4775" xr:uid="{D7A06458-2ACC-4884-AE6D-FC8370C0EEB3}"/>
    <cellStyle name="Normal 9 3 3 3 5" xfId="3175" xr:uid="{8A7C5CEA-02FB-437E-BC38-4C09538AB598}"/>
    <cellStyle name="Normal 9 3 3 3 5 2" xfId="4777" xr:uid="{7C8D43A1-3205-4B72-A89E-3482780A6036}"/>
    <cellStyle name="Normal 9 3 3 4" xfId="3176" xr:uid="{EDC8EFAE-3017-4579-92F9-27FC2A26DC49}"/>
    <cellStyle name="Normal 9 3 3 4 2" xfId="3177" xr:uid="{8B500FAF-0181-4400-859C-97B1AE2D8306}"/>
    <cellStyle name="Normal 9 3 3 4 2 2" xfId="4240" xr:uid="{57C5C0BF-CDEE-4E36-8837-6187C61925A5}"/>
    <cellStyle name="Normal 9 3 3 4 2 2 2" xfId="4241" xr:uid="{8D0D5506-F8A8-4409-AAF5-5FFE690310A5}"/>
    <cellStyle name="Normal 9 3 3 4 2 2 2 2" xfId="4781" xr:uid="{442A44AC-7DF0-437B-AE68-408252367EE6}"/>
    <cellStyle name="Normal 9 3 3 4 2 2 3" xfId="4780" xr:uid="{0BC9F071-9BEA-4753-929D-C050F22753E5}"/>
    <cellStyle name="Normal 9 3 3 4 2 3" xfId="4242" xr:uid="{4CBF4D73-2E6D-4441-AB42-7597E86D17D2}"/>
    <cellStyle name="Normal 9 3 3 4 2 3 2" xfId="4782" xr:uid="{9880921D-E166-4B16-8071-2859D222DA15}"/>
    <cellStyle name="Normal 9 3 3 4 2 4" xfId="4779" xr:uid="{3D6DB110-8E1C-4BC9-AC9A-5D470FA6AD0F}"/>
    <cellStyle name="Normal 9 3 3 4 3" xfId="3178" xr:uid="{145C63BC-7C13-4210-AAE5-14A213048D96}"/>
    <cellStyle name="Normal 9 3 3 4 3 2" xfId="4243" xr:uid="{A5DB3776-A704-4269-81F3-CA0B8696542E}"/>
    <cellStyle name="Normal 9 3 3 4 3 2 2" xfId="4784" xr:uid="{9E5D9DD7-8E62-42D2-8393-F8B141519C13}"/>
    <cellStyle name="Normal 9 3 3 4 3 3" xfId="4783" xr:uid="{D5432D3A-57F9-4B27-BB53-9113ECEF02E6}"/>
    <cellStyle name="Normal 9 3 3 4 4" xfId="3179" xr:uid="{98FB9CF1-A31E-48A2-B86C-6F583A2132CA}"/>
    <cellStyle name="Normal 9 3 3 4 4 2" xfId="4785" xr:uid="{B4011B61-29AD-4DDA-9B64-39725631E48E}"/>
    <cellStyle name="Normal 9 3 3 4 5" xfId="4778" xr:uid="{3B9EAF00-D998-47DD-B8E9-4D95C767DC21}"/>
    <cellStyle name="Normal 9 3 3 5" xfId="3180" xr:uid="{D9DE55C3-D1AA-4D09-8C3C-7C08858E3B4F}"/>
    <cellStyle name="Normal 9 3 3 5 2" xfId="3181" xr:uid="{56AEE0EE-97C6-4E84-AF9E-95A686DDD7C2}"/>
    <cellStyle name="Normal 9 3 3 5 2 2" xfId="4244" xr:uid="{3AD26B80-9BA6-40B8-BD2B-75E34DFF5093}"/>
    <cellStyle name="Normal 9 3 3 5 2 2 2" xfId="4788" xr:uid="{5C033A89-80B7-4C24-9676-51453BA6CF07}"/>
    <cellStyle name="Normal 9 3 3 5 2 3" xfId="4787" xr:uid="{4C707AEE-938B-4579-A33B-D0F65AB2BB7F}"/>
    <cellStyle name="Normal 9 3 3 5 3" xfId="3182" xr:uid="{BD6A7EF1-889E-4229-B9DE-AE54FBDA41B7}"/>
    <cellStyle name="Normal 9 3 3 5 3 2" xfId="4789" xr:uid="{E03F7987-D18A-499F-A065-B6A97A573FA4}"/>
    <cellStyle name="Normal 9 3 3 5 4" xfId="3183" xr:uid="{17785252-A0B8-437B-969D-2C066955D4E5}"/>
    <cellStyle name="Normal 9 3 3 5 4 2" xfId="4790" xr:uid="{82EF3ED2-EFAD-4CA9-9E2A-9E53D1F392E5}"/>
    <cellStyle name="Normal 9 3 3 5 5" xfId="4786" xr:uid="{4FEB184F-E0A4-47F5-9C14-8974DCDC2EBB}"/>
    <cellStyle name="Normal 9 3 3 6" xfId="3184" xr:uid="{C4F4FAE2-7452-46B0-9C4B-628F9AB54AD6}"/>
    <cellStyle name="Normal 9 3 3 6 2" xfId="4245" xr:uid="{59479243-C86B-4819-A79F-C4E4405F2ED3}"/>
    <cellStyle name="Normal 9 3 3 6 2 2" xfId="4792" xr:uid="{5BC57AB8-D7E2-47D9-BCBA-8A91CEFCCC7C}"/>
    <cellStyle name="Normal 9 3 3 6 3" xfId="4791" xr:uid="{CC200475-AD74-4217-A675-B1DAEBE8F324}"/>
    <cellStyle name="Normal 9 3 3 7" xfId="3185" xr:uid="{36997891-52A4-4587-8D83-D0EEE69F4845}"/>
    <cellStyle name="Normal 9 3 3 7 2" xfId="4793" xr:uid="{1A8F0A3C-6F49-4C41-BDB9-65D1D8219142}"/>
    <cellStyle name="Normal 9 3 3 8" xfId="3186" xr:uid="{21C464F5-595D-45A2-9C7E-B95FA8B3BEA0}"/>
    <cellStyle name="Normal 9 3 3 8 2" xfId="4794" xr:uid="{C59BBB8F-0681-4267-88F2-366B2F66766A}"/>
    <cellStyle name="Normal 9 3 4" xfId="3187" xr:uid="{22D73D6A-361B-49B0-849C-B0638D9CBBA4}"/>
    <cellStyle name="Normal 9 3 4 2" xfId="3188" xr:uid="{75C407CE-1869-47B0-8910-6586B8F3C3A7}"/>
    <cellStyle name="Normal 9 3 4 2 2" xfId="3189" xr:uid="{9CA9BFE6-4708-46DD-B7BA-1F1749165E89}"/>
    <cellStyle name="Normal 9 3 4 2 2 2" xfId="3190" xr:uid="{F1F0CB68-4DE7-4240-B8A9-6708EB7BE8DF}"/>
    <cellStyle name="Normal 9 3 4 2 2 2 2" xfId="4246" xr:uid="{3984D910-1728-4640-8E5E-C865E59140E4}"/>
    <cellStyle name="Normal 9 3 4 2 2 2 2 2" xfId="4799" xr:uid="{FB257470-BB41-46F9-BE65-C7C38283B532}"/>
    <cellStyle name="Normal 9 3 4 2 2 2 3" xfId="4798" xr:uid="{780BF0D9-8D09-40AB-BF02-D5F175CC4020}"/>
    <cellStyle name="Normal 9 3 4 2 2 3" xfId="3191" xr:uid="{2F1C4E02-AF4D-4E7A-8C27-518BCAC0899F}"/>
    <cellStyle name="Normal 9 3 4 2 2 3 2" xfId="4800" xr:uid="{9479A7FA-2FDD-4425-B13B-64790BC192C8}"/>
    <cellStyle name="Normal 9 3 4 2 2 4" xfId="3192" xr:uid="{D31F6D11-2F5D-4D2B-AF18-5D5BDBE270C8}"/>
    <cellStyle name="Normal 9 3 4 2 2 4 2" xfId="4801" xr:uid="{5DF231F5-FCC2-402A-BD75-95EC17C83419}"/>
    <cellStyle name="Normal 9 3 4 2 2 5" xfId="4797" xr:uid="{E653B18F-60B2-4EBE-B8E6-5847DFC149F7}"/>
    <cellStyle name="Normal 9 3 4 2 3" xfId="3193" xr:uid="{852EE642-CEF3-4002-82FB-6C12EA2EF8B6}"/>
    <cellStyle name="Normal 9 3 4 2 3 2" xfId="4247" xr:uid="{19C20972-EC5A-41BC-A461-37617B8CE942}"/>
    <cellStyle name="Normal 9 3 4 2 3 2 2" xfId="4803" xr:uid="{9880D2FD-B6A2-4583-BE96-A5311F9230C5}"/>
    <cellStyle name="Normal 9 3 4 2 3 3" xfId="4802" xr:uid="{4736FEC3-32FD-4F62-929D-C8F8100C6E3A}"/>
    <cellStyle name="Normal 9 3 4 2 4" xfId="3194" xr:uid="{2464FD07-67D2-47F1-89DA-9C369C45AB08}"/>
    <cellStyle name="Normal 9 3 4 2 4 2" xfId="4804" xr:uid="{F9A78F4B-8616-46CD-99AA-FAD1288DC60C}"/>
    <cellStyle name="Normal 9 3 4 2 5" xfId="3195" xr:uid="{81DE7CAD-50EE-489B-9DA0-1EDD02CC8BC8}"/>
    <cellStyle name="Normal 9 3 4 2 5 2" xfId="4805" xr:uid="{3052E019-E3D0-40AC-AA45-25B4238A2E56}"/>
    <cellStyle name="Normal 9 3 4 2 6" xfId="4796" xr:uid="{E8B688FB-6116-4CC8-BB2B-F5F1363424FE}"/>
    <cellStyle name="Normal 9 3 4 3" xfId="3196" xr:uid="{C57E117F-26A4-414E-94DC-E860E091AD80}"/>
    <cellStyle name="Normal 9 3 4 3 2" xfId="3197" xr:uid="{EEA94A03-A4E7-4F13-83EE-502AE25B1670}"/>
    <cellStyle name="Normal 9 3 4 3 2 2" xfId="4248" xr:uid="{6B2818F7-D893-4822-B6A4-5DD0F0DCAA8D}"/>
    <cellStyle name="Normal 9 3 4 3 2 2 2" xfId="4808" xr:uid="{4ED07B68-8CF1-41FE-ACCF-4D80A91DE7AA}"/>
    <cellStyle name="Normal 9 3 4 3 2 3" xfId="4807" xr:uid="{04B6A418-9246-4963-853B-2DC7F61660B5}"/>
    <cellStyle name="Normal 9 3 4 3 3" xfId="3198" xr:uid="{23DB94BD-A8C2-4EFD-9B47-EA6B80E2C21D}"/>
    <cellStyle name="Normal 9 3 4 3 3 2" xfId="4809" xr:uid="{F082E8E6-740D-4FEC-9458-B7E7171BB697}"/>
    <cellStyle name="Normal 9 3 4 3 4" xfId="3199" xr:uid="{7650DBFB-57E6-41DC-8556-96879A31B6DE}"/>
    <cellStyle name="Normal 9 3 4 3 4 2" xfId="4810" xr:uid="{1B6A2F42-64FA-4963-A99C-96CC47369BDE}"/>
    <cellStyle name="Normal 9 3 4 3 5" xfId="4806" xr:uid="{68800F17-3119-4AA2-968E-41E2CF9D06D8}"/>
    <cellStyle name="Normal 9 3 4 4" xfId="3200" xr:uid="{D00709C4-96B3-48FD-B117-3F625E4FF6C4}"/>
    <cellStyle name="Normal 9 3 4 4 2" xfId="3201" xr:uid="{59C6FE53-EE0D-4FA0-935E-EE67775B0678}"/>
    <cellStyle name="Normal 9 3 4 4 2 2" xfId="4812" xr:uid="{8792D6AA-CADD-44DF-B1FE-8843429D106E}"/>
    <cellStyle name="Normal 9 3 4 4 3" xfId="3202" xr:uid="{C1096795-24C1-476E-91F5-07E681E25F58}"/>
    <cellStyle name="Normal 9 3 4 4 3 2" xfId="4813" xr:uid="{B8A6D7CC-6FDB-4630-979C-648F405EEA1A}"/>
    <cellStyle name="Normal 9 3 4 4 4" xfId="3203" xr:uid="{FD5A794D-FF53-4D23-A7AF-17EE689A7AB9}"/>
    <cellStyle name="Normal 9 3 4 4 4 2" xfId="4814" xr:uid="{1DF1BD2D-8A5F-4A1A-AC23-BC0FE8FD60A9}"/>
    <cellStyle name="Normal 9 3 4 4 5" xfId="4811" xr:uid="{49A246FA-4D43-445E-A66C-5D3646609171}"/>
    <cellStyle name="Normal 9 3 4 5" xfId="3204" xr:uid="{88CF1906-7EC8-4E77-9E30-6FD1330AD588}"/>
    <cellStyle name="Normal 9 3 4 5 2" xfId="4815" xr:uid="{D458CC39-5566-435C-870F-32473F6FDE97}"/>
    <cellStyle name="Normal 9 3 4 6" xfId="3205" xr:uid="{9E3C41B9-F266-4B00-AA99-C2BB28634F44}"/>
    <cellStyle name="Normal 9 3 4 6 2" xfId="4816" xr:uid="{DAFE5B86-E1D8-4D94-8171-C0F63468F1A6}"/>
    <cellStyle name="Normal 9 3 4 7" xfId="3206" xr:uid="{25B6FDF3-478C-4DB2-9AC8-E4893A52E99B}"/>
    <cellStyle name="Normal 9 3 4 7 2" xfId="4817" xr:uid="{A51B3FB9-BFE2-4CA6-BD78-43816DA65861}"/>
    <cellStyle name="Normal 9 3 4 8" xfId="4795" xr:uid="{5C4B250C-B203-486A-BA17-3C6EDBC60F09}"/>
    <cellStyle name="Normal 9 3 5" xfId="3207" xr:uid="{579DD08C-C5F0-4B5B-B733-EC6A5689D8B4}"/>
    <cellStyle name="Normal 9 3 5 2" xfId="3208" xr:uid="{2907D754-9E9C-49B5-809B-E3CCA4422EB2}"/>
    <cellStyle name="Normal 9 3 5 2 2" xfId="3209" xr:uid="{7DFF4A73-D54F-4045-A46E-11049811F1D2}"/>
    <cellStyle name="Normal 9 3 5 2 2 2" xfId="4249" xr:uid="{5171E616-CC9B-4D4A-A210-B975C38E124E}"/>
    <cellStyle name="Normal 9 3 5 2 2 2 2" xfId="4250" xr:uid="{AAD7D28D-7B71-43B4-9869-A314A61E275C}"/>
    <cellStyle name="Normal 9 3 5 2 2 2 2 2" xfId="4822" xr:uid="{D81CF606-D781-4728-8ADC-F244735A0CD8}"/>
    <cellStyle name="Normal 9 3 5 2 2 2 3" xfId="4821" xr:uid="{90D2C532-1E52-4018-9E66-915BABED2A26}"/>
    <cellStyle name="Normal 9 3 5 2 2 3" xfId="4251" xr:uid="{9657731E-4C61-4CCA-9D28-E1BDE346B30A}"/>
    <cellStyle name="Normal 9 3 5 2 2 3 2" xfId="4823" xr:uid="{5822020D-F05F-420B-9262-56EA7A287065}"/>
    <cellStyle name="Normal 9 3 5 2 2 4" xfId="4820" xr:uid="{034839B0-46DA-495A-8639-D9EE9D2CE810}"/>
    <cellStyle name="Normal 9 3 5 2 3" xfId="3210" xr:uid="{62333409-4F49-46FC-A6FD-8154B7744E70}"/>
    <cellStyle name="Normal 9 3 5 2 3 2" xfId="4252" xr:uid="{818104FB-5D13-4025-8432-DEC41CB70287}"/>
    <cellStyle name="Normal 9 3 5 2 3 2 2" xfId="4825" xr:uid="{5D0E14AE-B590-41D1-91FF-C4E27825DF3D}"/>
    <cellStyle name="Normal 9 3 5 2 3 3" xfId="4824" xr:uid="{8A7B6B2D-753C-4496-9091-4540D32A6AEC}"/>
    <cellStyle name="Normal 9 3 5 2 4" xfId="3211" xr:uid="{11EBCC38-7908-4C89-A858-823A57885746}"/>
    <cellStyle name="Normal 9 3 5 2 4 2" xfId="4826" xr:uid="{039A005F-A8BB-493D-A135-E409F1F9BEEA}"/>
    <cellStyle name="Normal 9 3 5 2 5" xfId="4819" xr:uid="{BC396989-FDD8-48AE-A22F-7B072C9DA94E}"/>
    <cellStyle name="Normal 9 3 5 3" xfId="3212" xr:uid="{528459FD-9938-4F31-8EC8-8959C79F3444}"/>
    <cellStyle name="Normal 9 3 5 3 2" xfId="3213" xr:uid="{C09C4071-0A5B-4CFC-99E3-0B1775D7FCD0}"/>
    <cellStyle name="Normal 9 3 5 3 2 2" xfId="4253" xr:uid="{AA5E4144-91AD-40B0-9C5B-BF5B177D736A}"/>
    <cellStyle name="Normal 9 3 5 3 2 2 2" xfId="4829" xr:uid="{D3EB5ED8-EF75-4C97-9056-B1394DE639DF}"/>
    <cellStyle name="Normal 9 3 5 3 2 3" xfId="4828" xr:uid="{565E295E-7F1C-46CD-B5D2-754B1E3B99C9}"/>
    <cellStyle name="Normal 9 3 5 3 3" xfId="3214" xr:uid="{AF01FC92-B755-4359-9C6E-066FBD04CAA0}"/>
    <cellStyle name="Normal 9 3 5 3 3 2" xfId="4830" xr:uid="{FB3223FD-263C-4E54-86C7-B502BC85FD20}"/>
    <cellStyle name="Normal 9 3 5 3 4" xfId="3215" xr:uid="{04FA5BEB-7140-4F0D-B16D-DECA137324EE}"/>
    <cellStyle name="Normal 9 3 5 3 4 2" xfId="4831" xr:uid="{E0C66AFB-493A-4846-B94E-647C8FC6D34F}"/>
    <cellStyle name="Normal 9 3 5 3 5" xfId="4827" xr:uid="{5B47CC10-94B9-4A72-A96A-D4C874380B4D}"/>
    <cellStyle name="Normal 9 3 5 4" xfId="3216" xr:uid="{48F9A73B-DB1C-4C93-A029-8E02C4C393A7}"/>
    <cellStyle name="Normal 9 3 5 4 2" xfId="4254" xr:uid="{268EF3D1-F723-4633-9359-4D7DA2D931DA}"/>
    <cellStyle name="Normal 9 3 5 4 2 2" xfId="4833" xr:uid="{6331016A-2D28-40BE-AC4A-8963B970C546}"/>
    <cellStyle name="Normal 9 3 5 4 3" xfId="4832" xr:uid="{D1D11A11-5509-40C2-AE93-AA070CDD7AD1}"/>
    <cellStyle name="Normal 9 3 5 5" xfId="3217" xr:uid="{77996AC2-CFD4-4178-9447-0C176399F13B}"/>
    <cellStyle name="Normal 9 3 5 5 2" xfId="4834" xr:uid="{AE1C73A5-538B-4837-9805-AE58BEE18E71}"/>
    <cellStyle name="Normal 9 3 5 6" xfId="3218" xr:uid="{90191470-6131-4336-9890-5FAE2F202D6B}"/>
    <cellStyle name="Normal 9 3 5 6 2" xfId="4835" xr:uid="{0188824D-35FF-4074-B61D-91F8DF0EEA07}"/>
    <cellStyle name="Normal 9 3 5 7" xfId="4818" xr:uid="{A454B8A0-ACA0-40C1-9FAC-CDA5FF4DF807}"/>
    <cellStyle name="Normal 9 3 6" xfId="3219" xr:uid="{BBDCD750-4BC4-4E75-8B04-2D5C11E764F1}"/>
    <cellStyle name="Normal 9 3 6 2" xfId="3220" xr:uid="{CD7C4D96-DFC8-45E4-A039-2A4373900B5A}"/>
    <cellStyle name="Normal 9 3 6 2 2" xfId="3221" xr:uid="{29F23A12-BD0C-4508-9540-76C63A535262}"/>
    <cellStyle name="Normal 9 3 6 2 2 2" xfId="4255" xr:uid="{545DFFEE-EB01-4E4B-91DC-141A01FAF5A1}"/>
    <cellStyle name="Normal 9 3 6 2 2 2 2" xfId="4839" xr:uid="{A6AFC8DB-B5BA-4377-972B-FECC4D8F1922}"/>
    <cellStyle name="Normal 9 3 6 2 2 3" xfId="4838" xr:uid="{CF77CB41-3FC8-43D4-A953-55E2D1A730EC}"/>
    <cellStyle name="Normal 9 3 6 2 3" xfId="3222" xr:uid="{D346987B-B96B-4D5E-83AD-84EDB02FBB36}"/>
    <cellStyle name="Normal 9 3 6 2 3 2" xfId="4840" xr:uid="{6AB74E79-CE34-43EC-A844-D9421D6D824D}"/>
    <cellStyle name="Normal 9 3 6 2 4" xfId="3223" xr:uid="{AB9AD3FA-CDCA-4AD7-868C-EB4A3B3F3254}"/>
    <cellStyle name="Normal 9 3 6 2 4 2" xfId="4841" xr:uid="{1659F325-422A-493D-AC9F-84E19DB0FD98}"/>
    <cellStyle name="Normal 9 3 6 2 5" xfId="4837" xr:uid="{D46E1B9F-E72D-4CE5-80B8-6D5BE53D35FA}"/>
    <cellStyle name="Normal 9 3 6 3" xfId="3224" xr:uid="{23406EF8-E43A-4A75-B015-3221BDEE904A}"/>
    <cellStyle name="Normal 9 3 6 3 2" xfId="4256" xr:uid="{C09F36EB-BBAC-4766-AFBE-564CD0A1105D}"/>
    <cellStyle name="Normal 9 3 6 3 2 2" xfId="4843" xr:uid="{7FC31AA1-F0DE-4F33-9F89-EA40AC9772A3}"/>
    <cellStyle name="Normal 9 3 6 3 3" xfId="4842" xr:uid="{FB302937-36FF-41DB-89C5-CF641E3358C4}"/>
    <cellStyle name="Normal 9 3 6 4" xfId="3225" xr:uid="{A293DD0F-CF58-4FD3-8BDD-E756366F499E}"/>
    <cellStyle name="Normal 9 3 6 4 2" xfId="4844" xr:uid="{13FAFF0C-01ED-4473-B646-7A91629C3A09}"/>
    <cellStyle name="Normal 9 3 6 5" xfId="3226" xr:uid="{BC3A6FC5-015B-4E09-90F9-EE015971FEC4}"/>
    <cellStyle name="Normal 9 3 6 5 2" xfId="4845" xr:uid="{489BC184-B4B1-419C-9E79-404A28E918F5}"/>
    <cellStyle name="Normal 9 3 6 6" xfId="4836" xr:uid="{B0F09BCD-7D9C-4CB9-8E38-4E2C5EE19FDF}"/>
    <cellStyle name="Normal 9 3 7" xfId="3227" xr:uid="{CB1EF35C-15CA-49B1-8615-F931552B78D0}"/>
    <cellStyle name="Normal 9 3 7 2" xfId="3228" xr:uid="{2491A889-0AC6-4FDB-9592-B632D8DD1D77}"/>
    <cellStyle name="Normal 9 3 7 2 2" xfId="4257" xr:uid="{BD68F6DA-8E75-4640-B457-A02447B0C343}"/>
    <cellStyle name="Normal 9 3 7 2 2 2" xfId="4848" xr:uid="{A42D5106-DB18-4A07-AB84-A8D3334032B4}"/>
    <cellStyle name="Normal 9 3 7 2 3" xfId="4847" xr:uid="{063F9CCD-A93F-4DD2-B837-2FFBDDEBA374}"/>
    <cellStyle name="Normal 9 3 7 3" xfId="3229" xr:uid="{D0FA0F09-E27B-411E-B731-8DC6070ECFBD}"/>
    <cellStyle name="Normal 9 3 7 3 2" xfId="4849" xr:uid="{008F3574-06C6-4927-B96D-2853CD30D0DF}"/>
    <cellStyle name="Normal 9 3 7 4" xfId="3230" xr:uid="{C51C54C7-CFF4-4A34-9DCB-89A96D4B192D}"/>
    <cellStyle name="Normal 9 3 7 4 2" xfId="4850" xr:uid="{42ED6C39-766C-48BC-AC5A-85CCF1ACFE6F}"/>
    <cellStyle name="Normal 9 3 7 5" xfId="4846" xr:uid="{1545AD01-DB74-4958-8896-65E72EB999E2}"/>
    <cellStyle name="Normal 9 3 8" xfId="3231" xr:uid="{F4A114F3-1F1F-4BEC-A9EA-B5A08A833CA7}"/>
    <cellStyle name="Normal 9 3 8 2" xfId="3232" xr:uid="{8199C979-66CE-4AEB-A352-0148DAB574FE}"/>
    <cellStyle name="Normal 9 3 8 2 2" xfId="4852" xr:uid="{95F19B4B-0629-4038-B842-5EF0C808C85E}"/>
    <cellStyle name="Normal 9 3 8 3" xfId="3233" xr:uid="{BC846E85-EB33-4A17-B32D-29CF3EAC87FD}"/>
    <cellStyle name="Normal 9 3 8 3 2" xfId="4853" xr:uid="{2213DD6A-3CF8-47BE-890C-9646C6F45420}"/>
    <cellStyle name="Normal 9 3 8 4" xfId="3234" xr:uid="{35170B3F-448A-4926-8C2B-89F25034CD81}"/>
    <cellStyle name="Normal 9 3 8 4 2" xfId="4854" xr:uid="{40A072A5-75EF-4EB8-ADA0-017C316D1C1E}"/>
    <cellStyle name="Normal 9 3 8 5" xfId="4851" xr:uid="{D4F685B8-C370-4F36-A337-9A307FF7BE35}"/>
    <cellStyle name="Normal 9 3 9" xfId="3235" xr:uid="{36277343-EFBD-4D3B-A916-C132DEEF5047}"/>
    <cellStyle name="Normal 9 3 9 2" xfId="4855" xr:uid="{55AD3FE0-68F5-4DA6-8992-1ED5FC1519D8}"/>
    <cellStyle name="Normal 9 4" xfId="3236" xr:uid="{99ED4673-8FFD-4AB1-8B3C-659288B3FF3A}"/>
    <cellStyle name="Normal 9 4 10" xfId="3237" xr:uid="{4CE14A68-6C21-4C30-A043-6DE68ECD4301}"/>
    <cellStyle name="Normal 9 4 10 2" xfId="4857" xr:uid="{318BDD4E-852B-41B8-91A7-F2623F71DF84}"/>
    <cellStyle name="Normal 9 4 11" xfId="3238" xr:uid="{3D9F0F3C-92B4-47C9-905B-57E4B26501AB}"/>
    <cellStyle name="Normal 9 4 11 2" xfId="4858" xr:uid="{72051F63-8D62-4C86-A398-34E0E9B35D41}"/>
    <cellStyle name="Normal 9 4 12" xfId="4856" xr:uid="{EA0AB366-EAFC-4D71-9124-B7A3DC17BE19}"/>
    <cellStyle name="Normal 9 4 2" xfId="3239" xr:uid="{75DF76F4-BC6C-432F-8F15-8DBC241E180E}"/>
    <cellStyle name="Normal 9 4 2 10" xfId="4859" xr:uid="{71AEEE7A-8CD6-4567-991F-B42EE73B1AAF}"/>
    <cellStyle name="Normal 9 4 2 2" xfId="3240" xr:uid="{491421BC-F223-41F9-B59C-B8AB00CBA6E4}"/>
    <cellStyle name="Normal 9 4 2 2 2" xfId="3241" xr:uid="{53978C0B-BC20-4E7B-8B68-FE087B85D929}"/>
    <cellStyle name="Normal 9 4 2 2 2 2" xfId="3242" xr:uid="{98071FE2-7EAA-49E7-8EF5-D37B57EF93D9}"/>
    <cellStyle name="Normal 9 4 2 2 2 2 2" xfId="3243" xr:uid="{55EEA470-6B40-4B0A-BC46-8AC8FC1BFB87}"/>
    <cellStyle name="Normal 9 4 2 2 2 2 2 2" xfId="4258" xr:uid="{A4C18B75-FA25-435C-8162-4FF76DDDC58B}"/>
    <cellStyle name="Normal 9 4 2 2 2 2 2 2 2" xfId="4864" xr:uid="{5F4D2EA1-E708-4278-817D-865CDDF0F853}"/>
    <cellStyle name="Normal 9 4 2 2 2 2 2 3" xfId="4863" xr:uid="{AB3FBD29-0FBE-49E9-8DCC-8E669320A410}"/>
    <cellStyle name="Normal 9 4 2 2 2 2 3" xfId="3244" xr:uid="{61268563-2CE0-4493-A988-7E0C6F56312E}"/>
    <cellStyle name="Normal 9 4 2 2 2 2 3 2" xfId="4865" xr:uid="{B07970EA-9517-4F0E-8960-4B930B7D4A0B}"/>
    <cellStyle name="Normal 9 4 2 2 2 2 4" xfId="3245" xr:uid="{5982F967-A223-4ABF-970F-AE6CE5934EC1}"/>
    <cellStyle name="Normal 9 4 2 2 2 2 4 2" xfId="4866" xr:uid="{769A73B0-88D0-4793-B54C-6D33EE319867}"/>
    <cellStyle name="Normal 9 4 2 2 2 2 5" xfId="4862" xr:uid="{ECD4FFC9-E58F-4213-A1FB-372E2B7FF607}"/>
    <cellStyle name="Normal 9 4 2 2 2 3" xfId="3246" xr:uid="{C787047C-0399-4385-962A-9ED43D3DBFBD}"/>
    <cellStyle name="Normal 9 4 2 2 2 3 2" xfId="3247" xr:uid="{3405E75A-9AF7-4AF5-9923-DA721C327608}"/>
    <cellStyle name="Normal 9 4 2 2 2 3 2 2" xfId="4868" xr:uid="{77437E29-A9C7-4BF3-83DC-E2B2204B9F09}"/>
    <cellStyle name="Normal 9 4 2 2 2 3 3" xfId="3248" xr:uid="{D12F9B82-C65D-4835-9277-897834E64C2B}"/>
    <cellStyle name="Normal 9 4 2 2 2 3 3 2" xfId="4869" xr:uid="{FF29F4AF-183D-467D-B75D-4C8127003B03}"/>
    <cellStyle name="Normal 9 4 2 2 2 3 4" xfId="3249" xr:uid="{F9593DB8-BC8F-4181-AFBB-5BAF55A3CA7F}"/>
    <cellStyle name="Normal 9 4 2 2 2 3 4 2" xfId="4870" xr:uid="{EF084F50-26DD-4720-BB44-976C9AA11BC3}"/>
    <cellStyle name="Normal 9 4 2 2 2 3 5" xfId="4867" xr:uid="{E6917B5C-9B89-45FD-8A2A-EBADA9531F91}"/>
    <cellStyle name="Normal 9 4 2 2 2 4" xfId="3250" xr:uid="{5EFFBC6F-1AAE-460D-B1BF-94376E8A820F}"/>
    <cellStyle name="Normal 9 4 2 2 2 4 2" xfId="4871" xr:uid="{E1A91121-AF00-4324-8BD9-C47182FFF227}"/>
    <cellStyle name="Normal 9 4 2 2 2 5" xfId="3251" xr:uid="{D88ACC93-F258-49A6-8BD9-5CD2EF62AF47}"/>
    <cellStyle name="Normal 9 4 2 2 2 5 2" xfId="4872" xr:uid="{42408DF0-A740-42A9-AB70-6366900BB272}"/>
    <cellStyle name="Normal 9 4 2 2 2 6" xfId="3252" xr:uid="{6E9DA1B1-1340-496C-B1DA-D83C933C5786}"/>
    <cellStyle name="Normal 9 4 2 2 2 6 2" xfId="4873" xr:uid="{06F18D6C-DFDF-404C-ADF0-D211F387A52C}"/>
    <cellStyle name="Normal 9 4 2 2 2 7" xfId="4861" xr:uid="{57A88ED5-038E-4B4E-BB38-9734C37198E0}"/>
    <cellStyle name="Normal 9 4 2 2 3" xfId="3253" xr:uid="{59787D41-08D8-4DF9-861F-75142061153B}"/>
    <cellStyle name="Normal 9 4 2 2 3 2" xfId="3254" xr:uid="{52929748-DB0A-4A4E-B599-A16ACD90C7DF}"/>
    <cellStyle name="Normal 9 4 2 2 3 2 2" xfId="3255" xr:uid="{7E4906BA-7214-4BBC-8A11-B48F1EA62DE1}"/>
    <cellStyle name="Normal 9 4 2 2 3 2 2 2" xfId="4876" xr:uid="{E99BABB3-2347-4360-B64D-DDD516BCCF19}"/>
    <cellStyle name="Normal 9 4 2 2 3 2 3" xfId="3256" xr:uid="{1997F476-263B-4261-A82F-2AE839F82D71}"/>
    <cellStyle name="Normal 9 4 2 2 3 2 3 2" xfId="4877" xr:uid="{DF1A073D-95D9-4E15-BA83-C8EB68E0DC96}"/>
    <cellStyle name="Normal 9 4 2 2 3 2 4" xfId="3257" xr:uid="{F1FB8402-00A3-4D1F-86A9-E0ADB527069A}"/>
    <cellStyle name="Normal 9 4 2 2 3 2 4 2" xfId="4878" xr:uid="{2B11BD30-9947-4476-9782-2E4C6A764D0D}"/>
    <cellStyle name="Normal 9 4 2 2 3 2 5" xfId="4875" xr:uid="{420B9084-E21B-4FEE-968D-912E6014C960}"/>
    <cellStyle name="Normal 9 4 2 2 3 3" xfId="3258" xr:uid="{B0E477EF-939E-4251-B747-DC939161BD56}"/>
    <cellStyle name="Normal 9 4 2 2 3 3 2" xfId="4879" xr:uid="{1ED709B3-3A21-438A-920F-FB9D382FDD0B}"/>
    <cellStyle name="Normal 9 4 2 2 3 4" xfId="3259" xr:uid="{DA4D682C-EE4E-4F74-AA73-4A0E125D2E00}"/>
    <cellStyle name="Normal 9 4 2 2 3 4 2" xfId="4880" xr:uid="{C5F8C17E-F9DD-4F6D-B293-1C22022C92B3}"/>
    <cellStyle name="Normal 9 4 2 2 3 5" xfId="3260" xr:uid="{95038413-63E9-4151-A863-20E31B78307C}"/>
    <cellStyle name="Normal 9 4 2 2 3 5 2" xfId="4881" xr:uid="{AC95D020-737C-4E24-A857-3CD3766DA7B7}"/>
    <cellStyle name="Normal 9 4 2 2 3 6" xfId="4874" xr:uid="{AF47BC93-A104-44DC-A189-A6AC59FC55C5}"/>
    <cellStyle name="Normal 9 4 2 2 4" xfId="3261" xr:uid="{FACE1229-5EC4-46F6-986D-1AE66B2ED03F}"/>
    <cellStyle name="Normal 9 4 2 2 4 2" xfId="3262" xr:uid="{DFD12DB9-54B2-4A35-ACD3-041728819A7F}"/>
    <cellStyle name="Normal 9 4 2 2 4 2 2" xfId="4883" xr:uid="{8B390DD2-E038-4FF4-AE4D-49A625705878}"/>
    <cellStyle name="Normal 9 4 2 2 4 3" xfId="3263" xr:uid="{CC5524F6-52F1-4102-8050-9D636B881547}"/>
    <cellStyle name="Normal 9 4 2 2 4 3 2" xfId="4884" xr:uid="{D191856A-FE44-4C13-96EB-3E72F0CE0713}"/>
    <cellStyle name="Normal 9 4 2 2 4 4" xfId="3264" xr:uid="{65C2E256-DD55-44BB-92F9-0697373823A0}"/>
    <cellStyle name="Normal 9 4 2 2 4 4 2" xfId="4885" xr:uid="{CB4B1D1A-F768-4C2A-A9DD-34BEB00AAAB8}"/>
    <cellStyle name="Normal 9 4 2 2 4 5" xfId="4882" xr:uid="{554EC5B6-46A6-4FB3-9C61-D896D81FEFD5}"/>
    <cellStyle name="Normal 9 4 2 2 5" xfId="3265" xr:uid="{45208FE6-9B73-482C-80AD-5806E0095AC3}"/>
    <cellStyle name="Normal 9 4 2 2 5 2" xfId="3266" xr:uid="{A836BFA8-7C0F-4F30-9276-9EA3FF44B9CD}"/>
    <cellStyle name="Normal 9 4 2 2 5 2 2" xfId="4887" xr:uid="{86D4492F-38F3-4C64-A36D-F87382894F44}"/>
    <cellStyle name="Normal 9 4 2 2 5 3" xfId="3267" xr:uid="{DB0BA0D1-6FC6-42CC-BA8E-2335696C7627}"/>
    <cellStyle name="Normal 9 4 2 2 5 3 2" xfId="4888" xr:uid="{D23F666B-21F1-47A8-87AD-E7C89F4589A3}"/>
    <cellStyle name="Normal 9 4 2 2 5 4" xfId="3268" xr:uid="{CC508522-6293-4DC0-832E-1EAFE13C57CB}"/>
    <cellStyle name="Normal 9 4 2 2 5 4 2" xfId="4889" xr:uid="{1D17FB88-EAC9-4C4E-88FD-2DC64951FA89}"/>
    <cellStyle name="Normal 9 4 2 2 5 5" xfId="4886" xr:uid="{A506F9E3-F856-4B16-A3E1-E1A7BCE922F3}"/>
    <cellStyle name="Normal 9 4 2 2 6" xfId="3269" xr:uid="{2FFBFCC1-E8CB-4CDD-96E8-69B3F49C68F9}"/>
    <cellStyle name="Normal 9 4 2 2 6 2" xfId="4890" xr:uid="{AFF3713D-14C7-4199-9B24-3111DBFB812E}"/>
    <cellStyle name="Normal 9 4 2 2 7" xfId="3270" xr:uid="{6AE642B3-3ECC-44DC-9D4A-34495FBE59D3}"/>
    <cellStyle name="Normal 9 4 2 2 7 2" xfId="4891" xr:uid="{1A5534D7-58B6-43CD-9C09-E4113314E733}"/>
    <cellStyle name="Normal 9 4 2 2 8" xfId="3271" xr:uid="{13489C5D-700F-4D98-B21D-1A58090D9F26}"/>
    <cellStyle name="Normal 9 4 2 2 8 2" xfId="4892" xr:uid="{F54D4C60-D634-4FC0-98D0-D44EA941A794}"/>
    <cellStyle name="Normal 9 4 2 2 9" xfId="4860" xr:uid="{911DAA1C-D500-4DB3-9A5C-56765F54A1F2}"/>
    <cellStyle name="Normal 9 4 2 3" xfId="3272" xr:uid="{54E2C2BB-C963-43B2-B70A-B5915E62737E}"/>
    <cellStyle name="Normal 9 4 2 3 2" xfId="3273" xr:uid="{4DC377EF-FFA5-41C3-BFD6-827083E5F2BB}"/>
    <cellStyle name="Normal 9 4 2 3 2 2" xfId="3274" xr:uid="{1A9C9390-A3C4-4170-A7AC-48671E747493}"/>
    <cellStyle name="Normal 9 4 2 3 2 2 2" xfId="4259" xr:uid="{7A120646-462B-4B3D-A68C-ABCF70846C7F}"/>
    <cellStyle name="Normal 9 4 2 3 2 2 2 2" xfId="4260" xr:uid="{40B892CE-7D3F-4F33-9BC1-F4EF71DBEAD4}"/>
    <cellStyle name="Normal 9 4 2 3 2 2 2 2 2" xfId="4897" xr:uid="{4DC613F9-0F96-4B12-BF32-D5C0C7BFB16A}"/>
    <cellStyle name="Normal 9 4 2 3 2 2 2 3" xfId="4896" xr:uid="{A14F0A01-6C1F-43E6-A02F-10FBB9D9FD12}"/>
    <cellStyle name="Normal 9 4 2 3 2 2 3" xfId="4261" xr:uid="{BB71AED0-61DF-4F69-B391-08606E98CEDE}"/>
    <cellStyle name="Normal 9 4 2 3 2 2 3 2" xfId="4898" xr:uid="{4220A8DB-4881-4FFF-B5BD-74D00145C343}"/>
    <cellStyle name="Normal 9 4 2 3 2 2 4" xfId="4895" xr:uid="{DA1DC715-3A3B-47ED-A724-2872D5BEA6D2}"/>
    <cellStyle name="Normal 9 4 2 3 2 3" xfId="3275" xr:uid="{D4DA04FC-F6A4-4371-A95D-CC436DF720C1}"/>
    <cellStyle name="Normal 9 4 2 3 2 3 2" xfId="4262" xr:uid="{63E79244-FE5F-4988-9927-B9DDB1071731}"/>
    <cellStyle name="Normal 9 4 2 3 2 3 2 2" xfId="4900" xr:uid="{A3EC7046-03A5-492D-8095-2AA1B15462D1}"/>
    <cellStyle name="Normal 9 4 2 3 2 3 3" xfId="4899" xr:uid="{41E90ED1-AD61-42A1-A797-D8F80366317B}"/>
    <cellStyle name="Normal 9 4 2 3 2 4" xfId="3276" xr:uid="{F7824A04-149A-47B6-ADB6-186C342F4E01}"/>
    <cellStyle name="Normal 9 4 2 3 2 4 2" xfId="4901" xr:uid="{3BA86756-2AB5-4C37-8D25-71EF82CE7970}"/>
    <cellStyle name="Normal 9 4 2 3 2 5" xfId="4894" xr:uid="{C2BF93B4-49FB-48CF-99E0-8909B9F45B11}"/>
    <cellStyle name="Normal 9 4 2 3 3" xfId="3277" xr:uid="{91668034-3C09-44B6-847A-BBB315873BB8}"/>
    <cellStyle name="Normal 9 4 2 3 3 2" xfId="3278" xr:uid="{89884321-4117-4049-8401-7979B902E89F}"/>
    <cellStyle name="Normal 9 4 2 3 3 2 2" xfId="4263" xr:uid="{0C53772D-326B-45B1-9D66-6335E9DF0993}"/>
    <cellStyle name="Normal 9 4 2 3 3 2 2 2" xfId="4904" xr:uid="{B5910537-8834-44E0-BBB8-426EFC17B5D4}"/>
    <cellStyle name="Normal 9 4 2 3 3 2 3" xfId="4903" xr:uid="{E60FE4D3-8505-4DD3-98F8-59E27B9FBEC6}"/>
    <cellStyle name="Normal 9 4 2 3 3 3" xfId="3279" xr:uid="{D65BE8DA-F8FB-4251-8389-D3B673E3FDC2}"/>
    <cellStyle name="Normal 9 4 2 3 3 3 2" xfId="4905" xr:uid="{034B4893-5C52-4580-A5AF-A410CDD8A4AA}"/>
    <cellStyle name="Normal 9 4 2 3 3 4" xfId="3280" xr:uid="{A449F73B-F653-44F9-96DB-72D178C900FD}"/>
    <cellStyle name="Normal 9 4 2 3 3 4 2" xfId="4906" xr:uid="{A9782BA0-BA15-4FD1-8189-7D135360B8E1}"/>
    <cellStyle name="Normal 9 4 2 3 3 5" xfId="4902" xr:uid="{DE218AF0-4838-407A-8807-0ADB1D531B31}"/>
    <cellStyle name="Normal 9 4 2 3 4" xfId="3281" xr:uid="{D0072FAF-373F-4C31-8B56-285B8E25DF17}"/>
    <cellStyle name="Normal 9 4 2 3 4 2" xfId="4264" xr:uid="{94552B9D-811F-471F-860E-8A1B67195F1A}"/>
    <cellStyle name="Normal 9 4 2 3 4 2 2" xfId="4908" xr:uid="{EB486E45-3A1B-4D20-87F2-998ABD8B416A}"/>
    <cellStyle name="Normal 9 4 2 3 4 3" xfId="4907" xr:uid="{E5D36B44-B940-4EAE-8299-25337FF585B2}"/>
    <cellStyle name="Normal 9 4 2 3 5" xfId="3282" xr:uid="{EF3B8A07-EC4E-40AA-AAFB-46C295AB9CC4}"/>
    <cellStyle name="Normal 9 4 2 3 5 2" xfId="4909" xr:uid="{600EA3B9-6B57-4A19-B030-F3E8D0B80CCE}"/>
    <cellStyle name="Normal 9 4 2 3 6" xfId="3283" xr:uid="{D3F9DC48-C293-4AA9-92C4-25A11661A9F2}"/>
    <cellStyle name="Normal 9 4 2 3 6 2" xfId="4910" xr:uid="{DCD58CB1-D8CF-4FBF-B105-1652BB0EBA46}"/>
    <cellStyle name="Normal 9 4 2 3 7" xfId="4893" xr:uid="{DCFF824E-A9CF-4E3B-A95D-160D4D340429}"/>
    <cellStyle name="Normal 9 4 2 4" xfId="3284" xr:uid="{AB5EE6F8-1034-474C-B581-AA2A39C0A0E1}"/>
    <cellStyle name="Normal 9 4 2 4 2" xfId="3285" xr:uid="{0AC38B58-CD6F-43DC-903A-3B19634B170F}"/>
    <cellStyle name="Normal 9 4 2 4 2 2" xfId="3286" xr:uid="{53C8AD1B-A903-40BE-B299-A83B1E2F97B0}"/>
    <cellStyle name="Normal 9 4 2 4 2 2 2" xfId="4265" xr:uid="{4C37F045-587D-46EA-A448-09B91F5C024A}"/>
    <cellStyle name="Normal 9 4 2 4 2 2 2 2" xfId="4914" xr:uid="{DA1B6F3C-FBEB-4A21-92E3-A4215C59048E}"/>
    <cellStyle name="Normal 9 4 2 4 2 2 3" xfId="4913" xr:uid="{EE71A018-F26D-411C-B613-7FC4EE40F888}"/>
    <cellStyle name="Normal 9 4 2 4 2 3" xfId="3287" xr:uid="{0CBA6549-32BD-42EB-94DD-70728EF57721}"/>
    <cellStyle name="Normal 9 4 2 4 2 3 2" xfId="4915" xr:uid="{3E7B93EB-12C2-4C93-B9D9-754AAAD3C2F0}"/>
    <cellStyle name="Normal 9 4 2 4 2 4" xfId="3288" xr:uid="{760E802C-9FEA-49D8-AB9D-B7CD6F08D914}"/>
    <cellStyle name="Normal 9 4 2 4 2 4 2" xfId="4916" xr:uid="{F906BA7C-5548-4031-8590-77882E56ECAC}"/>
    <cellStyle name="Normal 9 4 2 4 2 5" xfId="4912" xr:uid="{5C155C82-FF2E-413B-BFFC-4AEF86EF93A7}"/>
    <cellStyle name="Normal 9 4 2 4 3" xfId="3289" xr:uid="{89419F2A-E511-435C-91F0-5A467199F65E}"/>
    <cellStyle name="Normal 9 4 2 4 3 2" xfId="4266" xr:uid="{BB599C47-6E4A-4777-825E-D6EA8D4E2A20}"/>
    <cellStyle name="Normal 9 4 2 4 3 2 2" xfId="4918" xr:uid="{68312DFD-374B-4F11-81EB-CEC5F0EBE914}"/>
    <cellStyle name="Normal 9 4 2 4 3 3" xfId="4917" xr:uid="{31FDCC19-ED81-4031-A773-5AA9D5613BC1}"/>
    <cellStyle name="Normal 9 4 2 4 4" xfId="3290" xr:uid="{302EEF81-51F7-4AFA-AFAF-4B9459A8CF31}"/>
    <cellStyle name="Normal 9 4 2 4 4 2" xfId="4919" xr:uid="{B2CD5EF5-8D40-4CB3-A7D5-7F0CFCB70D23}"/>
    <cellStyle name="Normal 9 4 2 4 5" xfId="3291" xr:uid="{186E7B91-4C70-44D7-A601-548BE416A556}"/>
    <cellStyle name="Normal 9 4 2 4 5 2" xfId="4920" xr:uid="{54D7A44F-945E-4E96-B390-6138FA56B3BC}"/>
    <cellStyle name="Normal 9 4 2 4 6" xfId="4911" xr:uid="{1B57A6D1-5A17-46FF-B12F-676AC9FFF23F}"/>
    <cellStyle name="Normal 9 4 2 5" xfId="3292" xr:uid="{AABBED0E-963A-472D-8D8B-BB3869EEF96B}"/>
    <cellStyle name="Normal 9 4 2 5 2" xfId="3293" xr:uid="{63E56925-35A0-45D9-9FDD-5A70AFFCF5A5}"/>
    <cellStyle name="Normal 9 4 2 5 2 2" xfId="4267" xr:uid="{432B2401-25D6-4F5B-9D4E-02B8D3082563}"/>
    <cellStyle name="Normal 9 4 2 5 2 2 2" xfId="4923" xr:uid="{9F4F1BFD-FB5A-4F8D-B794-E89254EFB8BC}"/>
    <cellStyle name="Normal 9 4 2 5 2 3" xfId="4922" xr:uid="{BB66A0BE-B017-43E1-9626-2345D1EA014E}"/>
    <cellStyle name="Normal 9 4 2 5 3" xfId="3294" xr:uid="{E0A2BA1E-ECE1-4D6E-B628-6D66AED83329}"/>
    <cellStyle name="Normal 9 4 2 5 3 2" xfId="4924" xr:uid="{6D3F968A-3F4F-457F-9396-AE0A714F0667}"/>
    <cellStyle name="Normal 9 4 2 5 4" xfId="3295" xr:uid="{8B0782A4-25AC-46DC-A77B-B52BA95DAF2E}"/>
    <cellStyle name="Normal 9 4 2 5 4 2" xfId="4925" xr:uid="{B5C2370E-0902-4282-84C2-1866134B22D1}"/>
    <cellStyle name="Normal 9 4 2 5 5" xfId="4921" xr:uid="{851CF17D-95F9-4725-9C75-5A208E9E19E9}"/>
    <cellStyle name="Normal 9 4 2 6" xfId="3296" xr:uid="{5B57CF54-338B-463D-BC82-F82A6B981F26}"/>
    <cellStyle name="Normal 9 4 2 6 2" xfId="3297" xr:uid="{C424CC65-B40C-47F0-8E1C-A954D15915F6}"/>
    <cellStyle name="Normal 9 4 2 6 2 2" xfId="4927" xr:uid="{BACF9D0C-D36E-441C-B6CF-B58E8F5531A8}"/>
    <cellStyle name="Normal 9 4 2 6 3" xfId="3298" xr:uid="{CAF39305-DAC3-4729-B7D6-A2E9231C6173}"/>
    <cellStyle name="Normal 9 4 2 6 3 2" xfId="4928" xr:uid="{03C21F7A-CB97-43AE-84BD-C68D7EE3ED25}"/>
    <cellStyle name="Normal 9 4 2 6 4" xfId="3299" xr:uid="{308B48D2-AAF4-4407-B037-A5EB1E75F7B8}"/>
    <cellStyle name="Normal 9 4 2 6 4 2" xfId="4929" xr:uid="{B89D1393-B82B-4FC8-89E0-CB78CB55608C}"/>
    <cellStyle name="Normal 9 4 2 6 5" xfId="4926" xr:uid="{60452781-423D-4AA6-BCDC-DABF622EED34}"/>
    <cellStyle name="Normal 9 4 2 7" xfId="3300" xr:uid="{DB4F0EFC-E734-4CA3-BC1B-0206A0210EE2}"/>
    <cellStyle name="Normal 9 4 2 7 2" xfId="4930" xr:uid="{CC2E3138-1206-4A44-80DD-5C91474DFDE9}"/>
    <cellStyle name="Normal 9 4 2 8" xfId="3301" xr:uid="{3FA0134E-C2A8-4A46-BCEF-DFF33F5AAC63}"/>
    <cellStyle name="Normal 9 4 2 8 2" xfId="4931" xr:uid="{182EF1A2-D234-4B31-9E47-E47DE3A21F68}"/>
    <cellStyle name="Normal 9 4 2 9" xfId="3302" xr:uid="{6620C05B-5591-4D5D-BA78-4D96EF93680F}"/>
    <cellStyle name="Normal 9 4 2 9 2" xfId="4932" xr:uid="{31343D2C-6D12-4F2A-8EEB-0EBF9F1E0F0F}"/>
    <cellStyle name="Normal 9 4 3" xfId="3303" xr:uid="{BF860D3C-9ACA-41EC-8EFD-40DE186592F1}"/>
    <cellStyle name="Normal 9 4 3 2" xfId="3304" xr:uid="{425ED596-25E9-479A-ACCA-4079DDD93C1B}"/>
    <cellStyle name="Normal 9 4 3 2 2" xfId="3305" xr:uid="{54471983-C3C6-4DE1-8EF7-626DA909EC02}"/>
    <cellStyle name="Normal 9 4 3 2 2 2" xfId="3306" xr:uid="{03F8D532-43F2-4E0F-A79D-201FF9ADAD89}"/>
    <cellStyle name="Normal 9 4 3 2 2 2 2" xfId="4268" xr:uid="{194E9617-2654-4A8E-85E6-92711AE2ABAB}"/>
    <cellStyle name="Normal 9 4 3 2 2 2 2 2" xfId="4671" xr:uid="{68EA5360-21C8-410D-BEBF-F4D8AE1CA241}"/>
    <cellStyle name="Normal 9 4 3 2 2 2 2 2 2" xfId="5308" xr:uid="{A1E1868A-B44C-4E21-8F05-9A05C654653E}"/>
    <cellStyle name="Normal 9 4 3 2 2 2 2 2 3" xfId="4937" xr:uid="{461A91BF-ACBA-44E3-BB43-10CC28FA5650}"/>
    <cellStyle name="Normal 9 4 3 2 2 2 3" xfId="4672" xr:uid="{1792F401-48B7-4B94-92EC-CABF406104C0}"/>
    <cellStyle name="Normal 9 4 3 2 2 2 3 2" xfId="5309" xr:uid="{B1D93E14-A0E9-4D16-B972-CE27F3479ADE}"/>
    <cellStyle name="Normal 9 4 3 2 2 2 3 3" xfId="4936" xr:uid="{3930DBA4-AC86-43F2-8F26-5E484368C189}"/>
    <cellStyle name="Normal 9 4 3 2 2 3" xfId="3307" xr:uid="{C9F8ED3C-9A14-450B-9BC1-75C1EBA32881}"/>
    <cellStyle name="Normal 9 4 3 2 2 3 2" xfId="4673" xr:uid="{BE4E17D3-8899-407D-A56C-BBF26B70D4AB}"/>
    <cellStyle name="Normal 9 4 3 2 2 3 2 2" xfId="5310" xr:uid="{E4FC2B0D-2B9B-4B0D-A33A-25B330B0BF95}"/>
    <cellStyle name="Normal 9 4 3 2 2 3 2 3" xfId="4938" xr:uid="{36B12831-004E-49B2-BA57-B466DA2A1B6A}"/>
    <cellStyle name="Normal 9 4 3 2 2 4" xfId="3308" xr:uid="{F3F00DAC-F52D-4A30-95D3-4BE930282211}"/>
    <cellStyle name="Normal 9 4 3 2 2 4 2" xfId="4939" xr:uid="{2F40A0AC-A24E-4C07-8A61-06384AC9D993}"/>
    <cellStyle name="Normal 9 4 3 2 2 5" xfId="4935" xr:uid="{700F2901-2860-40D1-AC05-A861A712771D}"/>
    <cellStyle name="Normal 9 4 3 2 3" xfId="3309" xr:uid="{6E2F182C-8FF5-44D6-8403-7FCDA6398A92}"/>
    <cellStyle name="Normal 9 4 3 2 3 2" xfId="3310" xr:uid="{86F30A3C-458D-4740-8A72-525800674BFB}"/>
    <cellStyle name="Normal 9 4 3 2 3 2 2" xfId="4674" xr:uid="{EB30D53D-31C9-41A5-91AF-E2C24A711643}"/>
    <cellStyle name="Normal 9 4 3 2 3 2 2 2" xfId="5311" xr:uid="{A4218280-1EAD-4A66-BF74-72B35406F961}"/>
    <cellStyle name="Normal 9 4 3 2 3 2 2 3" xfId="4941" xr:uid="{5771EE0B-D581-442D-A5CE-E1217CC4C73B}"/>
    <cellStyle name="Normal 9 4 3 2 3 3" xfId="3311" xr:uid="{DDEA54FE-ACEB-4241-8C14-6D8BF24EAF13}"/>
    <cellStyle name="Normal 9 4 3 2 3 3 2" xfId="4942" xr:uid="{60E01068-4302-4A5E-8FD0-88195D300C2F}"/>
    <cellStyle name="Normal 9 4 3 2 3 4" xfId="3312" xr:uid="{4E7C69EA-E81A-4808-AE63-40AD24C18878}"/>
    <cellStyle name="Normal 9 4 3 2 3 4 2" xfId="4943" xr:uid="{1BB60817-CE18-4392-BD78-CFB8EF304A65}"/>
    <cellStyle name="Normal 9 4 3 2 3 5" xfId="4940" xr:uid="{6E778E59-8BD2-490F-A4A7-F80E9090F397}"/>
    <cellStyle name="Normal 9 4 3 2 4" xfId="3313" xr:uid="{D3EC238A-5971-4CA0-854C-71FF36E9ECC0}"/>
    <cellStyle name="Normal 9 4 3 2 4 2" xfId="4675" xr:uid="{FB4922EB-A7CB-47DA-9FB0-0FBF33975464}"/>
    <cellStyle name="Normal 9 4 3 2 4 2 2" xfId="5312" xr:uid="{33C8C6C1-3CCF-4748-9AC4-A017E0904E1D}"/>
    <cellStyle name="Normal 9 4 3 2 4 2 3" xfId="4944" xr:uid="{7C6965D9-6BFE-44FF-9F76-63724BDBEDB0}"/>
    <cellStyle name="Normal 9 4 3 2 5" xfId="3314" xr:uid="{98DAA52F-5A36-407B-92AA-EB5A111EE3D2}"/>
    <cellStyle name="Normal 9 4 3 2 5 2" xfId="4945" xr:uid="{7CB2C860-BEA4-4AB9-89EA-C24CB33E96CB}"/>
    <cellStyle name="Normal 9 4 3 2 6" xfId="3315" xr:uid="{62C7A10D-C640-4698-9327-7DC285F97EC6}"/>
    <cellStyle name="Normal 9 4 3 2 6 2" xfId="4946" xr:uid="{E08FE0F1-54E8-4393-8AA4-4104A178A5E1}"/>
    <cellStyle name="Normal 9 4 3 2 7" xfId="4934" xr:uid="{C0270FC9-E3A4-4A5C-AC43-614BF40C8F2F}"/>
    <cellStyle name="Normal 9 4 3 3" xfId="3316" xr:uid="{D9FD6D34-5E4C-40D7-A0C2-28C9E8719E1B}"/>
    <cellStyle name="Normal 9 4 3 3 2" xfId="3317" xr:uid="{68F44B88-AF20-4F0B-9B42-A363D831EBA1}"/>
    <cellStyle name="Normal 9 4 3 3 2 2" xfId="3318" xr:uid="{C3EADADB-DC6F-4E68-B034-774568D1BCCB}"/>
    <cellStyle name="Normal 9 4 3 3 2 2 2" xfId="4676" xr:uid="{ABAD32E7-094D-4683-ACAE-E2720BE12923}"/>
    <cellStyle name="Normal 9 4 3 3 2 2 2 2" xfId="5313" xr:uid="{F6B78BDF-0496-495E-8015-807D8B2A6D06}"/>
    <cellStyle name="Normal 9 4 3 3 2 2 2 3" xfId="4949" xr:uid="{797E2E33-DFC0-4404-859E-9F61254B6025}"/>
    <cellStyle name="Normal 9 4 3 3 2 3" xfId="3319" xr:uid="{3C7180F3-973D-423A-A44C-7EF9861290C5}"/>
    <cellStyle name="Normal 9 4 3 3 2 3 2" xfId="4950" xr:uid="{55CEB9A0-E216-4A00-A6EF-525C6708B930}"/>
    <cellStyle name="Normal 9 4 3 3 2 4" xfId="3320" xr:uid="{A1FE0E56-74DE-4862-89E6-40E3226EBD52}"/>
    <cellStyle name="Normal 9 4 3 3 2 4 2" xfId="4951" xr:uid="{908D93D2-0388-4979-876D-111E949CCB52}"/>
    <cellStyle name="Normal 9 4 3 3 2 5" xfId="4948" xr:uid="{D6C9DB55-2548-44F1-82FC-09A0B0E1D31B}"/>
    <cellStyle name="Normal 9 4 3 3 3" xfId="3321" xr:uid="{9ABEFB43-ED6B-4ECE-8A00-1C7C8DC11B1B}"/>
    <cellStyle name="Normal 9 4 3 3 3 2" xfId="4677" xr:uid="{F3EE28AE-9C98-4054-AFE8-D6B522449CDB}"/>
    <cellStyle name="Normal 9 4 3 3 3 2 2" xfId="5314" xr:uid="{F332233B-7A72-4DE2-9C6F-586A2A0D7529}"/>
    <cellStyle name="Normal 9 4 3 3 3 2 3" xfId="4952" xr:uid="{961CFFD4-C244-4A39-A1DF-01B09C5AABE8}"/>
    <cellStyle name="Normal 9 4 3 3 4" xfId="3322" xr:uid="{14ECFE5A-35F5-45E7-83D4-0F49C807F97B}"/>
    <cellStyle name="Normal 9 4 3 3 4 2" xfId="4953" xr:uid="{2026AA4E-918A-454A-AB87-F2A4FD3FE6FC}"/>
    <cellStyle name="Normal 9 4 3 3 5" xfId="3323" xr:uid="{8FDEBC2C-80F0-4F55-83E7-0D64D08F3192}"/>
    <cellStyle name="Normal 9 4 3 3 5 2" xfId="4954" xr:uid="{358FF9C4-C812-4A56-88F2-AAC8DB2F05E8}"/>
    <cellStyle name="Normal 9 4 3 3 6" xfId="4947" xr:uid="{90A51E32-06D8-4643-9447-5FBD8F78F376}"/>
    <cellStyle name="Normal 9 4 3 4" xfId="3324" xr:uid="{983BE65E-CA0D-4010-83AE-6F5F378B9DE1}"/>
    <cellStyle name="Normal 9 4 3 4 2" xfId="3325" xr:uid="{95DEB860-761D-424E-9CD6-A6D43DB1B265}"/>
    <cellStyle name="Normal 9 4 3 4 2 2" xfId="4678" xr:uid="{7E250EF1-52AC-45CF-840B-63A5EB805144}"/>
    <cellStyle name="Normal 9 4 3 4 2 2 2" xfId="5315" xr:uid="{22AC0C5D-B3A2-4F3B-8575-598FEEAD8940}"/>
    <cellStyle name="Normal 9 4 3 4 2 2 3" xfId="4956" xr:uid="{9E27DD10-C812-4A49-9DAB-459485D23F73}"/>
    <cellStyle name="Normal 9 4 3 4 3" xfId="3326" xr:uid="{2E12904F-59E5-4B78-9AB8-AD8B39C5944F}"/>
    <cellStyle name="Normal 9 4 3 4 3 2" xfId="4957" xr:uid="{A07E6212-07ED-47FF-8A8F-AE9788717DE5}"/>
    <cellStyle name="Normal 9 4 3 4 4" xfId="3327" xr:uid="{1D818056-3D13-46E6-AEC4-8DF83671162D}"/>
    <cellStyle name="Normal 9 4 3 4 4 2" xfId="4958" xr:uid="{DFB1F781-FC26-4B67-ACCB-DF4ECFDC0104}"/>
    <cellStyle name="Normal 9 4 3 4 5" xfId="4955" xr:uid="{5A8C47B7-FD2B-411B-B20C-6145A05D45EE}"/>
    <cellStyle name="Normal 9 4 3 5" xfId="3328" xr:uid="{E4A76AED-1C4B-4583-A432-56123ED27A2B}"/>
    <cellStyle name="Normal 9 4 3 5 2" xfId="3329" xr:uid="{7AA1174F-2AEC-4F41-B67A-2B710B5FE18D}"/>
    <cellStyle name="Normal 9 4 3 5 2 2" xfId="4960" xr:uid="{7DE001D6-7091-4A2B-A171-8E29870F5CEF}"/>
    <cellStyle name="Normal 9 4 3 5 3" xfId="3330" xr:uid="{BF248706-3351-41BF-9E6E-EFBD12221D80}"/>
    <cellStyle name="Normal 9 4 3 5 3 2" xfId="4961" xr:uid="{CF981CBB-48A4-432B-9DAC-A7883374EA9C}"/>
    <cellStyle name="Normal 9 4 3 5 4" xfId="3331" xr:uid="{C2051A0A-702B-429C-91B7-14BFAC3A4BFB}"/>
    <cellStyle name="Normal 9 4 3 5 4 2" xfId="4962" xr:uid="{57FF3C68-E201-47E3-8CE6-CC9D3A026A3A}"/>
    <cellStyle name="Normal 9 4 3 5 5" xfId="4959" xr:uid="{54C2D106-D1EB-41F4-9B96-1E1DD8F7507C}"/>
    <cellStyle name="Normal 9 4 3 6" xfId="3332" xr:uid="{35151894-34C3-4310-A706-69B004010339}"/>
    <cellStyle name="Normal 9 4 3 6 2" xfId="4963" xr:uid="{46BC22CF-D2F9-4C29-BDB4-8D5ED84A00A8}"/>
    <cellStyle name="Normal 9 4 3 7" xfId="3333" xr:uid="{336F28DC-B922-4B53-B2C0-A31344FA878F}"/>
    <cellStyle name="Normal 9 4 3 7 2" xfId="4964" xr:uid="{9D12A2C0-BF72-4A41-8E0F-76256AA23524}"/>
    <cellStyle name="Normal 9 4 3 8" xfId="3334" xr:uid="{D2E95254-BACD-48D1-8498-D762908D0199}"/>
    <cellStyle name="Normal 9 4 3 8 2" xfId="4965" xr:uid="{E2A74B23-A098-468A-92E8-6AB43E9FCFC4}"/>
    <cellStyle name="Normal 9 4 3 9" xfId="4933" xr:uid="{B7159DE1-14D7-4BC0-9552-12D07B120A2D}"/>
    <cellStyle name="Normal 9 4 4" xfId="3335" xr:uid="{2D106738-2356-4E1D-AE2B-1DA5D3915560}"/>
    <cellStyle name="Normal 9 4 4 2" xfId="3336" xr:uid="{3D7CC8CC-CA8B-4476-9230-E4EB24224739}"/>
    <cellStyle name="Normal 9 4 4 2 2" xfId="3337" xr:uid="{463BA174-A69D-4D1C-AC57-DFD26BB07693}"/>
    <cellStyle name="Normal 9 4 4 2 2 2" xfId="3338" xr:uid="{6F92C9D4-CD09-489E-8755-9393518F9527}"/>
    <cellStyle name="Normal 9 4 4 2 2 2 2" xfId="4269" xr:uid="{736E4AAA-179B-468B-99AC-4C98A419D8D7}"/>
    <cellStyle name="Normal 9 4 4 2 2 2 2 2" xfId="4970" xr:uid="{BF29E8E6-BA45-4209-822A-175EFFCD97CA}"/>
    <cellStyle name="Normal 9 4 4 2 2 2 3" xfId="4969" xr:uid="{D5BE2C02-D0DA-4924-8ADB-37E99AC33FCB}"/>
    <cellStyle name="Normal 9 4 4 2 2 3" xfId="3339" xr:uid="{32DE05A6-AEBC-4FD2-9909-C956A06DB3FA}"/>
    <cellStyle name="Normal 9 4 4 2 2 3 2" xfId="4971" xr:uid="{A9EF37E9-D099-425C-8C03-F3D5D5340A46}"/>
    <cellStyle name="Normal 9 4 4 2 2 4" xfId="3340" xr:uid="{4740158F-3232-4C21-A7CF-26073B0D4F82}"/>
    <cellStyle name="Normal 9 4 4 2 2 4 2" xfId="4972" xr:uid="{30757DE2-C000-43D6-84BD-7B83332209C3}"/>
    <cellStyle name="Normal 9 4 4 2 2 5" xfId="4968" xr:uid="{7BD020A9-4C44-4C40-AD4D-300E608CC277}"/>
    <cellStyle name="Normal 9 4 4 2 3" xfId="3341" xr:uid="{59201016-4B56-46A5-A238-E50E41B19E99}"/>
    <cellStyle name="Normal 9 4 4 2 3 2" xfId="4270" xr:uid="{E70188C0-9B97-4470-AC23-D0B40B75CF6B}"/>
    <cellStyle name="Normal 9 4 4 2 3 2 2" xfId="4974" xr:uid="{58CBB7C8-C25F-4DA5-909B-AC986247C35F}"/>
    <cellStyle name="Normal 9 4 4 2 3 3" xfId="4973" xr:uid="{0CDA38FF-A6C8-4009-B5BA-B9806F679316}"/>
    <cellStyle name="Normal 9 4 4 2 4" xfId="3342" xr:uid="{17FFB417-DDE4-4995-93CD-1CA4561E8AD9}"/>
    <cellStyle name="Normal 9 4 4 2 4 2" xfId="4975" xr:uid="{0670F9EB-2D7D-4593-AABA-8CD1F52E16D8}"/>
    <cellStyle name="Normal 9 4 4 2 5" xfId="3343" xr:uid="{E8764320-F32D-4025-87F0-FAE0E3F375FA}"/>
    <cellStyle name="Normal 9 4 4 2 5 2" xfId="4976" xr:uid="{B8A4E63A-839C-437D-AA79-860A2A676E3B}"/>
    <cellStyle name="Normal 9 4 4 2 6" xfId="4967" xr:uid="{5CEABD0B-E613-43FF-9670-4F0052EF7E5A}"/>
    <cellStyle name="Normal 9 4 4 3" xfId="3344" xr:uid="{0D642A26-88CD-47F0-A381-EE64820302AE}"/>
    <cellStyle name="Normal 9 4 4 3 2" xfId="3345" xr:uid="{07900697-35D2-40D5-BF36-1E9F57772DE5}"/>
    <cellStyle name="Normal 9 4 4 3 2 2" xfId="4271" xr:uid="{1EE56EA7-9CB2-4F2E-877D-5698AF25427C}"/>
    <cellStyle name="Normal 9 4 4 3 2 2 2" xfId="4979" xr:uid="{2B5BE8E0-A0BE-46B3-9B39-379A52737149}"/>
    <cellStyle name="Normal 9 4 4 3 2 3" xfId="4978" xr:uid="{80D6FB5F-42F0-45B7-A485-BA6074049DE0}"/>
    <cellStyle name="Normal 9 4 4 3 3" xfId="3346" xr:uid="{C4E82C6E-EAD8-497C-81B3-A65F5107D748}"/>
    <cellStyle name="Normal 9 4 4 3 3 2" xfId="4980" xr:uid="{4CFFD6E9-8AD6-4E76-981F-FE5B646A2B9C}"/>
    <cellStyle name="Normal 9 4 4 3 4" xfId="3347" xr:uid="{3B874C31-AEA9-469A-8E72-AF2FF0A886E4}"/>
    <cellStyle name="Normal 9 4 4 3 4 2" xfId="4981" xr:uid="{86381286-2CC9-4347-9F88-6874D322C8E7}"/>
    <cellStyle name="Normal 9 4 4 3 5" xfId="4977" xr:uid="{0846925E-52DA-426C-A974-50A7DBCAB05E}"/>
    <cellStyle name="Normal 9 4 4 4" xfId="3348" xr:uid="{E40D64AB-F344-45BB-A3E3-15B528DE51B4}"/>
    <cellStyle name="Normal 9 4 4 4 2" xfId="3349" xr:uid="{ED2C4679-A056-4BC0-A2E0-55466F53CF71}"/>
    <cellStyle name="Normal 9 4 4 4 2 2" xfId="4983" xr:uid="{5E742F1D-1CA5-4E05-915F-252F3B8467C3}"/>
    <cellStyle name="Normal 9 4 4 4 3" xfId="3350" xr:uid="{EEFFBE32-DF13-479F-919E-83FAE949B80E}"/>
    <cellStyle name="Normal 9 4 4 4 3 2" xfId="4984" xr:uid="{A4D20CCD-6F69-4697-989A-A919D4150F01}"/>
    <cellStyle name="Normal 9 4 4 4 4" xfId="3351" xr:uid="{7D99CC21-ED86-4E91-A6C3-4E410280017C}"/>
    <cellStyle name="Normal 9 4 4 4 4 2" xfId="4985" xr:uid="{E3A7E982-E129-487D-9902-C317B2DEDB81}"/>
    <cellStyle name="Normal 9 4 4 4 5" xfId="4982" xr:uid="{D8A48E44-ABB2-4120-AD6E-111843599BFF}"/>
    <cellStyle name="Normal 9 4 4 5" xfId="3352" xr:uid="{F7BCAC1D-079A-4F34-A0AF-6EAEBEA08938}"/>
    <cellStyle name="Normal 9 4 4 5 2" xfId="4986" xr:uid="{A0759984-5F4E-4D50-A452-4A53A129143C}"/>
    <cellStyle name="Normal 9 4 4 6" xfId="3353" xr:uid="{9203122F-6485-498C-AFDB-DEF8B9863529}"/>
    <cellStyle name="Normal 9 4 4 6 2" xfId="4987" xr:uid="{3F5B7E0B-D4F2-4AF8-9058-5D61FB945CFC}"/>
    <cellStyle name="Normal 9 4 4 7" xfId="3354" xr:uid="{164DCC25-649D-472D-A0C6-6EB5AAB456C0}"/>
    <cellStyle name="Normal 9 4 4 7 2" xfId="4988" xr:uid="{8DE9AEB6-C5CD-4593-94E7-07B5F5A6E366}"/>
    <cellStyle name="Normal 9 4 4 8" xfId="4966" xr:uid="{71143F4E-7892-4711-A7DE-6B2E8E7FD7AE}"/>
    <cellStyle name="Normal 9 4 5" xfId="3355" xr:uid="{896628FB-5B2E-4338-A896-921CEBE126A4}"/>
    <cellStyle name="Normal 9 4 5 2" xfId="3356" xr:uid="{379F08D6-F2AC-4C5B-9C8A-0CFCE50ACFD3}"/>
    <cellStyle name="Normal 9 4 5 2 2" xfId="3357" xr:uid="{F066402D-405F-4578-99E1-FFA8DD5699C8}"/>
    <cellStyle name="Normal 9 4 5 2 2 2" xfId="4272" xr:uid="{261249D4-AD7B-4875-8366-76777842FD2A}"/>
    <cellStyle name="Normal 9 4 5 2 2 2 2" xfId="4992" xr:uid="{F3470BDF-CA99-4C14-8BFD-B52D6AC3C6D8}"/>
    <cellStyle name="Normal 9 4 5 2 2 3" xfId="4991" xr:uid="{597F5659-3CDA-4688-9A50-8613253D3454}"/>
    <cellStyle name="Normal 9 4 5 2 3" xfId="3358" xr:uid="{519E6FD0-0AD5-47F9-B37D-C60F3CE652C7}"/>
    <cellStyle name="Normal 9 4 5 2 3 2" xfId="4993" xr:uid="{9A9D323F-3298-4F8A-BD33-4194A24DA1CD}"/>
    <cellStyle name="Normal 9 4 5 2 4" xfId="3359" xr:uid="{EF154434-CC26-42FA-8B7B-6E110A7E3160}"/>
    <cellStyle name="Normal 9 4 5 2 4 2" xfId="4994" xr:uid="{B900240C-DCE9-4855-B8FF-58558DE4BEDF}"/>
    <cellStyle name="Normal 9 4 5 2 5" xfId="4990" xr:uid="{75667A1D-FB45-4BC4-89F1-9A8266A7B9F2}"/>
    <cellStyle name="Normal 9 4 5 3" xfId="3360" xr:uid="{188668AB-4EE1-4F7E-8318-81CEAC8B1ABB}"/>
    <cellStyle name="Normal 9 4 5 3 2" xfId="3361" xr:uid="{A531DA55-50D8-40CE-9B0B-142CC9560947}"/>
    <cellStyle name="Normal 9 4 5 3 2 2" xfId="4996" xr:uid="{36DDFA5C-1410-40C0-89CF-EDB70E238373}"/>
    <cellStyle name="Normal 9 4 5 3 3" xfId="3362" xr:uid="{F9CFF989-184C-45BF-A666-9512E9DA37F5}"/>
    <cellStyle name="Normal 9 4 5 3 3 2" xfId="4997" xr:uid="{9DF06848-89F5-4B42-9747-5D954CBF1296}"/>
    <cellStyle name="Normal 9 4 5 3 4" xfId="3363" xr:uid="{E37B1118-1CB6-4C8E-B13A-224DAB83CFB8}"/>
    <cellStyle name="Normal 9 4 5 3 4 2" xfId="4998" xr:uid="{6BBE9EEA-1158-49DD-A1A6-F7AE8A84836B}"/>
    <cellStyle name="Normal 9 4 5 3 5" xfId="4995" xr:uid="{880F3DE5-6F04-4995-AB23-78C4F9AA9F3F}"/>
    <cellStyle name="Normal 9 4 5 4" xfId="3364" xr:uid="{8E1168F0-D9A1-413C-9736-5868E7C82AB8}"/>
    <cellStyle name="Normal 9 4 5 4 2" xfId="4999" xr:uid="{A4B0AB9C-B4AE-4838-AFF9-04BE908E2F7A}"/>
    <cellStyle name="Normal 9 4 5 5" xfId="3365" xr:uid="{3CF3DAF3-B445-4F75-B3E1-CB0FC2FDBCB4}"/>
    <cellStyle name="Normal 9 4 5 5 2" xfId="5000" xr:uid="{BCD49B61-6414-46AD-AF6E-CCB900145741}"/>
    <cellStyle name="Normal 9 4 5 6" xfId="3366" xr:uid="{5F469B1B-E1DE-44E0-8C0B-6D05AD2DA0A3}"/>
    <cellStyle name="Normal 9 4 5 6 2" xfId="5001" xr:uid="{7EFA0E1A-F407-47AC-8FAE-121EA8D924FE}"/>
    <cellStyle name="Normal 9 4 5 7" xfId="4989" xr:uid="{13A1CF76-5098-469B-984E-0CAB84F871FA}"/>
    <cellStyle name="Normal 9 4 6" xfId="3367" xr:uid="{E7C6D839-DB54-46B8-B88D-E9BC3C39CD0A}"/>
    <cellStyle name="Normal 9 4 6 2" xfId="3368" xr:uid="{ADF450AB-F86B-4EA5-92E1-07537D852413}"/>
    <cellStyle name="Normal 9 4 6 2 2" xfId="3369" xr:uid="{B65F1624-660A-4C01-AC4B-D8343459A0A8}"/>
    <cellStyle name="Normal 9 4 6 2 2 2" xfId="5004" xr:uid="{BFC857F6-4254-4D70-AB0C-5B9654ED6B3B}"/>
    <cellStyle name="Normal 9 4 6 2 3" xfId="3370" xr:uid="{71389A67-DC3E-48F4-83D2-981E4C7B2D52}"/>
    <cellStyle name="Normal 9 4 6 2 3 2" xfId="5005" xr:uid="{D9528128-CCC4-4F21-9392-8DC8B190BFDB}"/>
    <cellStyle name="Normal 9 4 6 2 4" xfId="3371" xr:uid="{F69BC730-585E-4600-A708-31BD5BFD9F31}"/>
    <cellStyle name="Normal 9 4 6 2 4 2" xfId="5006" xr:uid="{0317E3EA-8348-4C0F-93F0-F77B12623210}"/>
    <cellStyle name="Normal 9 4 6 2 5" xfId="5003" xr:uid="{2BB7AF6D-8F05-419C-ADE4-A89CAA6F2FFA}"/>
    <cellStyle name="Normal 9 4 6 3" xfId="3372" xr:uid="{C705F6AA-86F9-4329-927F-DAF5F6A665DF}"/>
    <cellStyle name="Normal 9 4 6 3 2" xfId="5007" xr:uid="{071CBB0A-76D0-46EE-AED4-A6A39F0E097E}"/>
    <cellStyle name="Normal 9 4 6 4" xfId="3373" xr:uid="{7D9FF22D-4CFC-4498-B7BE-14A35380EB44}"/>
    <cellStyle name="Normal 9 4 6 4 2" xfId="5008" xr:uid="{C70CA687-9B21-42D2-848E-826CEAEB638F}"/>
    <cellStyle name="Normal 9 4 6 5" xfId="3374" xr:uid="{D77F0260-0B0F-45E6-A9DD-A5EB2749FA84}"/>
    <cellStyle name="Normal 9 4 6 5 2" xfId="5009" xr:uid="{621531A5-5718-4BE5-9453-E5ED6BAD6F7D}"/>
    <cellStyle name="Normal 9 4 6 6" xfId="5002" xr:uid="{E5D4F96C-B253-47EF-929E-264BE980C172}"/>
    <cellStyle name="Normal 9 4 7" xfId="3375" xr:uid="{A11C5D1B-8BFF-48E3-843D-2A10F0A9E966}"/>
    <cellStyle name="Normal 9 4 7 2" xfId="3376" xr:uid="{71C0B7F7-4D1C-40C1-BD63-6E8D4BE5DC7E}"/>
    <cellStyle name="Normal 9 4 7 2 2" xfId="5011" xr:uid="{30DCFD4B-69AE-4C3A-895E-0028221E213F}"/>
    <cellStyle name="Normal 9 4 7 3" xfId="3377" xr:uid="{04A491DB-F1CE-4530-BFE3-5059B78CE634}"/>
    <cellStyle name="Normal 9 4 7 3 2" xfId="5012" xr:uid="{5ED8F41C-0E9A-4F82-A958-1396722A6618}"/>
    <cellStyle name="Normal 9 4 7 4" xfId="3378" xr:uid="{C2721C08-68D9-45D4-8BE9-00D78B2685AC}"/>
    <cellStyle name="Normal 9 4 7 4 2" xfId="5013" xr:uid="{62876217-3149-4684-B3D6-399E85BF09B7}"/>
    <cellStyle name="Normal 9 4 7 5" xfId="5010" xr:uid="{E1838EA1-C20E-4F33-BFB1-486B910029C1}"/>
    <cellStyle name="Normal 9 4 8" xfId="3379" xr:uid="{C2945A09-44EF-4BE8-B132-354843D5940F}"/>
    <cellStyle name="Normal 9 4 8 2" xfId="3380" xr:uid="{7FC4278E-29BF-42C1-9FF4-ED7BCB4E69F0}"/>
    <cellStyle name="Normal 9 4 8 2 2" xfId="5015" xr:uid="{75E3BA07-4B1F-4A7D-8601-6324BF8F9C47}"/>
    <cellStyle name="Normal 9 4 8 3" xfId="3381" xr:uid="{37DEE25F-2CAD-4FAE-A041-CD42F80CC314}"/>
    <cellStyle name="Normal 9 4 8 3 2" xfId="5016" xr:uid="{DD27AAAC-94B0-4007-A512-A6120041201D}"/>
    <cellStyle name="Normal 9 4 8 4" xfId="3382" xr:uid="{4D50F184-CFC8-41C5-90B7-EDB585469165}"/>
    <cellStyle name="Normal 9 4 8 4 2" xfId="5017" xr:uid="{23BECD3C-21D2-4F76-9E91-77107E0AD6CE}"/>
    <cellStyle name="Normal 9 4 8 5" xfId="5014" xr:uid="{0FADE92B-730C-4E5E-859B-933435F7830D}"/>
    <cellStyle name="Normal 9 4 9" xfId="3383" xr:uid="{10F4DB36-A8D4-4362-A300-34FAE0051563}"/>
    <cellStyle name="Normal 9 4 9 2" xfId="5018" xr:uid="{5B810553-75EC-4CDD-ADB5-4B21B2C8B31E}"/>
    <cellStyle name="Normal 9 5" xfId="3384" xr:uid="{3D97FE70-531B-429C-A1A2-6AB2CC7FCE2F}"/>
    <cellStyle name="Normal 9 5 10" xfId="3385" xr:uid="{4A8E1316-2B0A-4F3F-85FF-0DF63B8C2DAF}"/>
    <cellStyle name="Normal 9 5 10 2" xfId="5020" xr:uid="{0E15E6A3-ACF8-4938-80B0-B8559718FA86}"/>
    <cellStyle name="Normal 9 5 11" xfId="3386" xr:uid="{DDF53785-2C1A-4E07-892A-CF797B294F0A}"/>
    <cellStyle name="Normal 9 5 11 2" xfId="5021" xr:uid="{1631ABC5-EEA2-42D9-878B-86CDCB802BF1}"/>
    <cellStyle name="Normal 9 5 12" xfId="5019" xr:uid="{E98C6ED3-4E61-4655-82C8-E52E1BDCB223}"/>
    <cellStyle name="Normal 9 5 2" xfId="3387" xr:uid="{97184AD6-05DE-46A0-AA32-204D4903F5D7}"/>
    <cellStyle name="Normal 9 5 2 10" xfId="5022" xr:uid="{37D7DB71-A47E-43E0-A7EE-AF055A073336}"/>
    <cellStyle name="Normal 9 5 2 2" xfId="3388" xr:uid="{327C5DFF-62BD-4B79-BA8E-598DF83A6D54}"/>
    <cellStyle name="Normal 9 5 2 2 2" xfId="3389" xr:uid="{8AEFA9EF-0A0F-4929-B9DE-1323DB66A33A}"/>
    <cellStyle name="Normal 9 5 2 2 2 2" xfId="3390" xr:uid="{0A02089B-FC82-4A4D-B2BA-4CC08BA76786}"/>
    <cellStyle name="Normal 9 5 2 2 2 2 2" xfId="3391" xr:uid="{64C982C4-1CC7-4E31-BBDE-55B382A217DE}"/>
    <cellStyle name="Normal 9 5 2 2 2 2 2 2" xfId="5026" xr:uid="{297E9881-DF19-4F44-8BB9-2E2C06C4920B}"/>
    <cellStyle name="Normal 9 5 2 2 2 2 3" xfId="3392" xr:uid="{654CCA7A-482A-4CCC-A47E-5DC657ED5316}"/>
    <cellStyle name="Normal 9 5 2 2 2 2 3 2" xfId="5027" xr:uid="{131904E8-730F-4F2F-9B03-899C8D5A5089}"/>
    <cellStyle name="Normal 9 5 2 2 2 2 4" xfId="3393" xr:uid="{25476D75-47EF-4A7A-A8CF-CEF399D6E2E3}"/>
    <cellStyle name="Normal 9 5 2 2 2 2 4 2" xfId="5028" xr:uid="{DF089CC9-1B85-4516-A3CD-15D054923372}"/>
    <cellStyle name="Normal 9 5 2 2 2 2 5" xfId="5025" xr:uid="{2A20DEB6-8739-4F53-AD6F-5AC2737F0E0C}"/>
    <cellStyle name="Normal 9 5 2 2 2 3" xfId="3394" xr:uid="{8041D638-DC7F-4D92-98CB-6AB7112A18AB}"/>
    <cellStyle name="Normal 9 5 2 2 2 3 2" xfId="3395" xr:uid="{94F18E51-25EF-4595-AA30-6A74C1371C25}"/>
    <cellStyle name="Normal 9 5 2 2 2 3 2 2" xfId="5030" xr:uid="{CC42F15C-6E7A-48BA-AB2C-052CB586AA2E}"/>
    <cellStyle name="Normal 9 5 2 2 2 3 3" xfId="3396" xr:uid="{B79498D6-E2FD-4190-B06A-15ABB0FAD09C}"/>
    <cellStyle name="Normal 9 5 2 2 2 3 3 2" xfId="5031" xr:uid="{FAB7A262-9E1B-4B65-AB60-653BAB5866F7}"/>
    <cellStyle name="Normal 9 5 2 2 2 3 4" xfId="3397" xr:uid="{BB6BE958-EF81-4388-B21C-153C554A7461}"/>
    <cellStyle name="Normal 9 5 2 2 2 3 4 2" xfId="5032" xr:uid="{BFFBFB9E-3B36-4996-B091-010D0030A6D6}"/>
    <cellStyle name="Normal 9 5 2 2 2 3 5" xfId="5029" xr:uid="{35BD5F89-4AC2-4E87-8FC1-D8C1EDB98892}"/>
    <cellStyle name="Normal 9 5 2 2 2 4" xfId="3398" xr:uid="{8458A10C-2A10-4C18-9227-3B7D66096BEE}"/>
    <cellStyle name="Normal 9 5 2 2 2 4 2" xfId="5033" xr:uid="{A0B1BFFA-64F3-4689-B0A8-AA2B76960503}"/>
    <cellStyle name="Normal 9 5 2 2 2 5" xfId="3399" xr:uid="{68920B0C-9F0E-4C0A-8F75-2A0010CFF51C}"/>
    <cellStyle name="Normal 9 5 2 2 2 5 2" xfId="5034" xr:uid="{84E3A5A6-99DE-425D-9DB7-CEFE5699E09F}"/>
    <cellStyle name="Normal 9 5 2 2 2 6" xfId="3400" xr:uid="{DE531813-8E92-42CB-A536-C289014B5C41}"/>
    <cellStyle name="Normal 9 5 2 2 2 6 2" xfId="5035" xr:uid="{0E7A215F-0398-4FDD-B1B7-B0072F290B79}"/>
    <cellStyle name="Normal 9 5 2 2 2 7" xfId="5024" xr:uid="{AD63C0D6-833D-49C9-AF67-ADDDE79C836A}"/>
    <cellStyle name="Normal 9 5 2 2 3" xfId="3401" xr:uid="{A389795C-184A-499D-8E59-28F94F8E2CE0}"/>
    <cellStyle name="Normal 9 5 2 2 3 2" xfId="3402" xr:uid="{24ADE178-C4D4-4741-80E7-8CC3899DEB04}"/>
    <cellStyle name="Normal 9 5 2 2 3 2 2" xfId="3403" xr:uid="{4232707A-4288-4E65-9AE2-280594DAC065}"/>
    <cellStyle name="Normal 9 5 2 2 3 2 2 2" xfId="5038" xr:uid="{5786C17E-9D99-46B5-A95C-43840AF8FDDD}"/>
    <cellStyle name="Normal 9 5 2 2 3 2 3" xfId="3404" xr:uid="{F2EFAE1F-9702-49F6-BA0C-449E3B11D20E}"/>
    <cellStyle name="Normal 9 5 2 2 3 2 3 2" xfId="5039" xr:uid="{58BF1582-AC64-434E-9908-A5FE3E8297C3}"/>
    <cellStyle name="Normal 9 5 2 2 3 2 4" xfId="3405" xr:uid="{2F273FA7-7B0E-47A4-9BE1-C65E13FF6020}"/>
    <cellStyle name="Normal 9 5 2 2 3 2 4 2" xfId="5040" xr:uid="{F0674402-D625-468C-8262-BF5AA7F75F8D}"/>
    <cellStyle name="Normal 9 5 2 2 3 2 5" xfId="5037" xr:uid="{476C4938-7AE8-4C5D-8648-C99B9ACFCCE0}"/>
    <cellStyle name="Normal 9 5 2 2 3 3" xfId="3406" xr:uid="{6B058E5D-6ADE-4DD9-84F6-E3FC15233733}"/>
    <cellStyle name="Normal 9 5 2 2 3 3 2" xfId="5041" xr:uid="{EE3395A6-B5AE-4446-847E-7AD9FC35899A}"/>
    <cellStyle name="Normal 9 5 2 2 3 4" xfId="3407" xr:uid="{B11C7B72-A952-4416-8FFE-B1CA4A848435}"/>
    <cellStyle name="Normal 9 5 2 2 3 4 2" xfId="5042" xr:uid="{202B4C41-B62A-4AB7-BCA1-0D846A8C988F}"/>
    <cellStyle name="Normal 9 5 2 2 3 5" xfId="3408" xr:uid="{A8C9DADA-45F3-44DE-BDE5-56AFFDBEF2C1}"/>
    <cellStyle name="Normal 9 5 2 2 3 5 2" xfId="5043" xr:uid="{E6709343-CD41-4EA8-8EB5-4DCFE5598AC2}"/>
    <cellStyle name="Normal 9 5 2 2 3 6" xfId="5036" xr:uid="{CB22835F-5E81-4360-ACD6-F6B9DB102A64}"/>
    <cellStyle name="Normal 9 5 2 2 4" xfId="3409" xr:uid="{4C29A230-44BD-40F8-9A91-7E255241BD08}"/>
    <cellStyle name="Normal 9 5 2 2 4 2" xfId="3410" xr:uid="{2574DB5E-5EA0-4580-813D-AB6955489DEE}"/>
    <cellStyle name="Normal 9 5 2 2 4 2 2" xfId="5045" xr:uid="{6FDD522B-63A9-42A0-BBC5-5FEECE62B25C}"/>
    <cellStyle name="Normal 9 5 2 2 4 3" xfId="3411" xr:uid="{2B644C41-D019-4C7B-BE2B-630F136BEF12}"/>
    <cellStyle name="Normal 9 5 2 2 4 3 2" xfId="5046" xr:uid="{B269B77D-4AE1-4A89-AA10-9B056009647B}"/>
    <cellStyle name="Normal 9 5 2 2 4 4" xfId="3412" xr:uid="{A667A8D9-590A-47C0-9937-E22C5B629908}"/>
    <cellStyle name="Normal 9 5 2 2 4 4 2" xfId="5047" xr:uid="{4796849A-8527-4163-B5D5-71D320D05315}"/>
    <cellStyle name="Normal 9 5 2 2 4 5" xfId="5044" xr:uid="{E2AB6521-146B-4DF9-AB4E-69CAB9BEA986}"/>
    <cellStyle name="Normal 9 5 2 2 5" xfId="3413" xr:uid="{8C9087BC-5924-4E52-86EC-B437FD8477FB}"/>
    <cellStyle name="Normal 9 5 2 2 5 2" xfId="3414" xr:uid="{673FF667-6712-4D4F-BFD9-81259270DFA9}"/>
    <cellStyle name="Normal 9 5 2 2 5 2 2" xfId="5049" xr:uid="{48A7D79E-91F6-42AB-A437-F8EC08D89D2F}"/>
    <cellStyle name="Normal 9 5 2 2 5 3" xfId="3415" xr:uid="{FCDF550D-E265-4045-B0BF-35D88D480C4F}"/>
    <cellStyle name="Normal 9 5 2 2 5 3 2" xfId="5050" xr:uid="{5B8443BE-DD83-45D1-BE06-234D62D3F3E6}"/>
    <cellStyle name="Normal 9 5 2 2 5 4" xfId="3416" xr:uid="{160CDCC5-5300-401E-AE4B-C60124B018CB}"/>
    <cellStyle name="Normal 9 5 2 2 5 4 2" xfId="5051" xr:uid="{D714FEAD-2104-4460-BD6F-41F107D73C8A}"/>
    <cellStyle name="Normal 9 5 2 2 5 5" xfId="5048" xr:uid="{43C891CE-8721-415D-AC67-80F577D18938}"/>
    <cellStyle name="Normal 9 5 2 2 6" xfId="3417" xr:uid="{BE4A4C5D-192B-46ED-BD14-1E55044B37D0}"/>
    <cellStyle name="Normal 9 5 2 2 6 2" xfId="5052" xr:uid="{C45DD252-889F-4578-8094-588A07BFEACB}"/>
    <cellStyle name="Normal 9 5 2 2 7" xfId="3418" xr:uid="{5FD50A73-1C9C-47B5-B6BF-40CF05366D16}"/>
    <cellStyle name="Normal 9 5 2 2 7 2" xfId="5053" xr:uid="{9D668C0B-54DB-4D5C-A3B6-5A8FA9BDF30D}"/>
    <cellStyle name="Normal 9 5 2 2 8" xfId="3419" xr:uid="{B3EDE9B4-99E9-4198-8B7F-6E8A9CAE7A6C}"/>
    <cellStyle name="Normal 9 5 2 2 8 2" xfId="5054" xr:uid="{52C157AC-278A-49F5-BF54-4FA04EE1C91A}"/>
    <cellStyle name="Normal 9 5 2 2 9" xfId="5023" xr:uid="{F003D9D7-77DC-4CD2-9AAB-B20008A83CDD}"/>
    <cellStyle name="Normal 9 5 2 3" xfId="3420" xr:uid="{6D180146-DBAA-4D46-85A6-6C8A2B188236}"/>
    <cellStyle name="Normal 9 5 2 3 2" xfId="3421" xr:uid="{1C18C9EA-8A2D-4254-8B20-ECFBD817152A}"/>
    <cellStyle name="Normal 9 5 2 3 2 2" xfId="3422" xr:uid="{248A314C-922E-47E2-8F36-0988766304D0}"/>
    <cellStyle name="Normal 9 5 2 3 2 2 2" xfId="5057" xr:uid="{82644A17-6A8F-4E7B-B9F5-405C99812E05}"/>
    <cellStyle name="Normal 9 5 2 3 2 3" xfId="3423" xr:uid="{85134334-7E55-45EF-A887-2396FBE3F118}"/>
    <cellStyle name="Normal 9 5 2 3 2 3 2" xfId="5058" xr:uid="{9FA95458-6845-4C15-8673-8E4ACD02C0A4}"/>
    <cellStyle name="Normal 9 5 2 3 2 4" xfId="3424" xr:uid="{9A058329-3D75-4128-AB2F-7131201813AB}"/>
    <cellStyle name="Normal 9 5 2 3 2 4 2" xfId="5059" xr:uid="{7D94DE51-2560-4073-94A7-C3A6397F648E}"/>
    <cellStyle name="Normal 9 5 2 3 2 5" xfId="5056" xr:uid="{66B37B29-6C36-46F7-BE66-545EDBCAA7E0}"/>
    <cellStyle name="Normal 9 5 2 3 3" xfId="3425" xr:uid="{1CDDBFA5-9724-4384-9687-21D059BD85E6}"/>
    <cellStyle name="Normal 9 5 2 3 3 2" xfId="3426" xr:uid="{D158560E-1753-423A-97FC-9672888C9AC3}"/>
    <cellStyle name="Normal 9 5 2 3 3 2 2" xfId="5061" xr:uid="{48B79379-A310-4806-A320-56C2533629A1}"/>
    <cellStyle name="Normal 9 5 2 3 3 3" xfId="3427" xr:uid="{A86EC6EA-0C65-4615-BC1A-D2E88D579A99}"/>
    <cellStyle name="Normal 9 5 2 3 3 3 2" xfId="5062" xr:uid="{C492201F-F2B2-49AA-BC27-13F3361BE70E}"/>
    <cellStyle name="Normal 9 5 2 3 3 4" xfId="3428" xr:uid="{D982D7B2-CE2B-422E-89BB-2258518381FC}"/>
    <cellStyle name="Normal 9 5 2 3 3 4 2" xfId="5063" xr:uid="{BE8181CD-6051-4988-9DBB-FA9891C9CD9E}"/>
    <cellStyle name="Normal 9 5 2 3 3 5" xfId="5060" xr:uid="{971C8F49-FBD4-458E-AC15-C4A8A1C0AD8E}"/>
    <cellStyle name="Normal 9 5 2 3 4" xfId="3429" xr:uid="{AC6FAFA4-AF05-43F6-B00B-19B6499681FA}"/>
    <cellStyle name="Normal 9 5 2 3 4 2" xfId="5064" xr:uid="{52978AFA-7514-485D-BA5C-31E11645A7CA}"/>
    <cellStyle name="Normal 9 5 2 3 5" xfId="3430" xr:uid="{A90D301C-F2A2-47F8-ADF7-1EBD13126D49}"/>
    <cellStyle name="Normal 9 5 2 3 5 2" xfId="5065" xr:uid="{533E9AEA-1BA7-4A4F-91D7-09BF1CB94EEC}"/>
    <cellStyle name="Normal 9 5 2 3 6" xfId="3431" xr:uid="{34A3A8F7-BBEA-4A6B-BD17-73863A3F8A97}"/>
    <cellStyle name="Normal 9 5 2 3 6 2" xfId="5066" xr:uid="{DDA0393D-C8BC-42D6-8B57-A7827330EAD4}"/>
    <cellStyle name="Normal 9 5 2 3 7" xfId="5055" xr:uid="{F883DDA2-178F-46A6-8647-24AAA702254C}"/>
    <cellStyle name="Normal 9 5 2 4" xfId="3432" xr:uid="{D050D5F7-90E1-4EB4-9520-B424A497586F}"/>
    <cellStyle name="Normal 9 5 2 4 2" xfId="3433" xr:uid="{C98011A9-7790-4DD8-A638-ACAF00D42EB9}"/>
    <cellStyle name="Normal 9 5 2 4 2 2" xfId="3434" xr:uid="{5D2F911A-C65F-48C1-AE56-107DD376E2C3}"/>
    <cellStyle name="Normal 9 5 2 4 2 2 2" xfId="5069" xr:uid="{21521171-B7EA-424A-8685-77C83C630061}"/>
    <cellStyle name="Normal 9 5 2 4 2 3" xfId="3435" xr:uid="{32FB3E81-DF29-4AEC-AA1B-446D12577C9A}"/>
    <cellStyle name="Normal 9 5 2 4 2 3 2" xfId="5070" xr:uid="{28AB069D-96D7-4595-B602-DED9F9A45D0B}"/>
    <cellStyle name="Normal 9 5 2 4 2 4" xfId="3436" xr:uid="{BF10F240-A948-4E1E-9B43-4958DA13DB1B}"/>
    <cellStyle name="Normal 9 5 2 4 2 4 2" xfId="5071" xr:uid="{6FD7111E-342A-4197-9D51-96EE40B102FE}"/>
    <cellStyle name="Normal 9 5 2 4 2 5" xfId="5068" xr:uid="{B01A291E-B99B-4623-9DF8-860780E89B3A}"/>
    <cellStyle name="Normal 9 5 2 4 3" xfId="3437" xr:uid="{4794838B-4980-4FE6-839F-B308DFAB5979}"/>
    <cellStyle name="Normal 9 5 2 4 3 2" xfId="5072" xr:uid="{1145974E-20EC-4DE0-BED7-0C16E79E9E99}"/>
    <cellStyle name="Normal 9 5 2 4 4" xfId="3438" xr:uid="{AD8EA1F7-8DA3-4B7F-A0B8-03BAF8235F88}"/>
    <cellStyle name="Normal 9 5 2 4 4 2" xfId="5073" xr:uid="{F4B8DB87-5594-4C5E-887E-09BF417DE46A}"/>
    <cellStyle name="Normal 9 5 2 4 5" xfId="3439" xr:uid="{D4961F8C-1DE5-4325-A44E-C9F3C0BE4B07}"/>
    <cellStyle name="Normal 9 5 2 4 5 2" xfId="5074" xr:uid="{4471DBA5-995E-4430-94D3-1A8649247463}"/>
    <cellStyle name="Normal 9 5 2 4 6" xfId="5067" xr:uid="{D3436CC3-8520-4C31-A479-A5FFEC0C41FC}"/>
    <cellStyle name="Normal 9 5 2 5" xfId="3440" xr:uid="{B31424DF-AD18-4DF3-95BE-DBF1213AA6E3}"/>
    <cellStyle name="Normal 9 5 2 5 2" xfId="3441" xr:uid="{24D2E7A8-BDA3-4670-A6BE-5EEA9D87323E}"/>
    <cellStyle name="Normal 9 5 2 5 2 2" xfId="5076" xr:uid="{80C96AAF-2524-4407-A26A-CA9B3EA0A21A}"/>
    <cellStyle name="Normal 9 5 2 5 3" xfId="3442" xr:uid="{2A23112F-D46B-44D1-99F7-06D09331B75D}"/>
    <cellStyle name="Normal 9 5 2 5 3 2" xfId="5077" xr:uid="{6C1EF537-FE06-4BEF-B559-7308E91210A2}"/>
    <cellStyle name="Normal 9 5 2 5 4" xfId="3443" xr:uid="{ED98F28F-37DC-480D-86F6-E64AF6DAE896}"/>
    <cellStyle name="Normal 9 5 2 5 4 2" xfId="5078" xr:uid="{4F507D84-9191-410E-B2BC-62C4A8C9C265}"/>
    <cellStyle name="Normal 9 5 2 5 5" xfId="5075" xr:uid="{E6E17247-1ABF-4CB0-8F42-04E17AAF7AF4}"/>
    <cellStyle name="Normal 9 5 2 6" xfId="3444" xr:uid="{2B732248-0027-4494-9473-0A75D3BF3C24}"/>
    <cellStyle name="Normal 9 5 2 6 2" xfId="3445" xr:uid="{7DAEF352-0AE0-4186-94CE-1B164E1218E7}"/>
    <cellStyle name="Normal 9 5 2 6 2 2" xfId="5080" xr:uid="{B17EB323-10EF-429B-9039-1D82A4ADB8ED}"/>
    <cellStyle name="Normal 9 5 2 6 3" xfId="3446" xr:uid="{3300467E-D139-4CB9-9AE6-FB41BFE43306}"/>
    <cellStyle name="Normal 9 5 2 6 3 2" xfId="5081" xr:uid="{B546C3E4-6820-4E9A-B434-08B9DDC7F042}"/>
    <cellStyle name="Normal 9 5 2 6 4" xfId="3447" xr:uid="{1E179D73-C344-4846-8600-04D6D7DB19A5}"/>
    <cellStyle name="Normal 9 5 2 6 4 2" xfId="5082" xr:uid="{C0A4627C-971B-4C42-91C9-D96F49401108}"/>
    <cellStyle name="Normal 9 5 2 6 5" xfId="5079" xr:uid="{FFE42F89-A769-4CB0-B088-743F6853F77B}"/>
    <cellStyle name="Normal 9 5 2 7" xfId="3448" xr:uid="{5EE62989-6A4B-4A8F-9AEA-F53CE9219AAE}"/>
    <cellStyle name="Normal 9 5 2 7 2" xfId="5083" xr:uid="{33ABA372-C02A-4159-B746-4F4B7F911EF1}"/>
    <cellStyle name="Normal 9 5 2 8" xfId="3449" xr:uid="{3A88F9A5-C08E-43E6-B027-97987DE5377D}"/>
    <cellStyle name="Normal 9 5 2 8 2" xfId="5084" xr:uid="{719FB043-3030-42EC-BFFF-9CDEC46C63C6}"/>
    <cellStyle name="Normal 9 5 2 9" xfId="3450" xr:uid="{A7019C35-BECE-4469-BA88-7E2E2E9AF8DD}"/>
    <cellStyle name="Normal 9 5 2 9 2" xfId="5085" xr:uid="{CF9AB297-DC96-4BE7-9FFA-FA8D2034D1EF}"/>
    <cellStyle name="Normal 9 5 3" xfId="3451" xr:uid="{8FF68C8C-BF24-4235-A6B2-7B5ACD0980B6}"/>
    <cellStyle name="Normal 9 5 3 2" xfId="3452" xr:uid="{FAA08E14-A877-460B-B397-B1E96C70AA89}"/>
    <cellStyle name="Normal 9 5 3 2 2" xfId="3453" xr:uid="{27E746FC-AE35-44A5-A3B8-E08E0D113B7B}"/>
    <cellStyle name="Normal 9 5 3 2 2 2" xfId="3454" xr:uid="{A4FF91FD-C48A-4FED-92C2-E07010F7B36A}"/>
    <cellStyle name="Normal 9 5 3 2 2 2 2" xfId="4273" xr:uid="{D12C2CC2-D1A8-419C-8178-6E68810B05F7}"/>
    <cellStyle name="Normal 9 5 3 2 2 2 2 2" xfId="5090" xr:uid="{F5F66AE7-5349-4F91-AC8A-E3AD80B7B1AD}"/>
    <cellStyle name="Normal 9 5 3 2 2 2 3" xfId="5089" xr:uid="{B0F52EFA-2389-411D-ABE1-223E4F68D735}"/>
    <cellStyle name="Normal 9 5 3 2 2 3" xfId="3455" xr:uid="{DFC718AC-CD0F-4EDE-8B70-CDBAAAF834BF}"/>
    <cellStyle name="Normal 9 5 3 2 2 3 2" xfId="5091" xr:uid="{28DA4117-E492-4A6F-949A-5E18A06F4861}"/>
    <cellStyle name="Normal 9 5 3 2 2 4" xfId="3456" xr:uid="{A18DA17E-8A71-4848-8347-D97288CCC521}"/>
    <cellStyle name="Normal 9 5 3 2 2 4 2" xfId="5092" xr:uid="{3E6FFE59-EBFC-4479-ADC6-BEC12F853434}"/>
    <cellStyle name="Normal 9 5 3 2 2 5" xfId="5088" xr:uid="{434E09F1-9DF3-4D15-99B6-EAF7E27EE5B9}"/>
    <cellStyle name="Normal 9 5 3 2 3" xfId="3457" xr:uid="{76644959-FA06-40DB-8DEF-0D03595857B4}"/>
    <cellStyle name="Normal 9 5 3 2 3 2" xfId="3458" xr:uid="{4BB0B505-8D24-41F7-A6DA-7D0FBC0D4FF9}"/>
    <cellStyle name="Normal 9 5 3 2 3 2 2" xfId="5094" xr:uid="{48D2B036-E5A5-42EE-9DA7-2097A3FA5DED}"/>
    <cellStyle name="Normal 9 5 3 2 3 3" xfId="3459" xr:uid="{05ED14A5-5212-4EC2-AB65-4351784B5A96}"/>
    <cellStyle name="Normal 9 5 3 2 3 3 2" xfId="5095" xr:uid="{7432BF30-37FE-418D-9D3F-6E1C7EABBF25}"/>
    <cellStyle name="Normal 9 5 3 2 3 4" xfId="3460" xr:uid="{CC7DA625-41DC-4AA4-90B7-6255774AFD3A}"/>
    <cellStyle name="Normal 9 5 3 2 3 4 2" xfId="5096" xr:uid="{89AF1E68-AE2F-4E1E-97BB-994CBF4D24B8}"/>
    <cellStyle name="Normal 9 5 3 2 3 5" xfId="5093" xr:uid="{786FAC8B-7CC2-4B0F-86A0-033BB673CCA7}"/>
    <cellStyle name="Normal 9 5 3 2 4" xfId="3461" xr:uid="{A288A436-FE2E-4265-B90A-42CA504BFD80}"/>
    <cellStyle name="Normal 9 5 3 2 4 2" xfId="5097" xr:uid="{3EDE1D05-AE68-4610-8AE7-1A5C51EF0F65}"/>
    <cellStyle name="Normal 9 5 3 2 5" xfId="3462" xr:uid="{7E27B972-7E98-456B-B38A-23A27B95AB92}"/>
    <cellStyle name="Normal 9 5 3 2 5 2" xfId="5098" xr:uid="{CB1F5F82-95F0-450B-9EBD-90C9D4207B86}"/>
    <cellStyle name="Normal 9 5 3 2 6" xfId="3463" xr:uid="{1D20E01A-0BDC-449C-B6D8-E40EDC7BE837}"/>
    <cellStyle name="Normal 9 5 3 2 6 2" xfId="5099" xr:uid="{2CD6A521-756B-4A2C-A476-844005494F29}"/>
    <cellStyle name="Normal 9 5 3 2 7" xfId="5087" xr:uid="{7CF99AE3-548A-4B68-A42E-3DF1711CE3AD}"/>
    <cellStyle name="Normal 9 5 3 3" xfId="3464" xr:uid="{C3823E54-D802-445F-AF4B-8641B7E3DFA0}"/>
    <cellStyle name="Normal 9 5 3 3 2" xfId="3465" xr:uid="{783B709A-33A3-4C11-8622-B06A125BC561}"/>
    <cellStyle name="Normal 9 5 3 3 2 2" xfId="3466" xr:uid="{4287DD17-B915-4BA5-BF32-455618686CC8}"/>
    <cellStyle name="Normal 9 5 3 3 2 2 2" xfId="5102" xr:uid="{D41451DB-DEE8-4607-B4C6-ED2FC3F69AED}"/>
    <cellStyle name="Normal 9 5 3 3 2 3" xfId="3467" xr:uid="{8B30778A-85A0-451B-88BC-B45CBB91ED05}"/>
    <cellStyle name="Normal 9 5 3 3 2 3 2" xfId="5103" xr:uid="{3AEAF7FC-F7AD-4CE3-AA93-5411562D5766}"/>
    <cellStyle name="Normal 9 5 3 3 2 4" xfId="3468" xr:uid="{99085E21-E058-49F6-BACA-1AEEA4615AA7}"/>
    <cellStyle name="Normal 9 5 3 3 2 4 2" xfId="5104" xr:uid="{3F4CE029-3596-479E-A335-503373AE1027}"/>
    <cellStyle name="Normal 9 5 3 3 2 5" xfId="5101" xr:uid="{3F7BC5FB-0E84-4ACF-AC8C-7C734A6A3B69}"/>
    <cellStyle name="Normal 9 5 3 3 3" xfId="3469" xr:uid="{F1C0DABF-FF67-4EB0-B613-B8BD1031AF1F}"/>
    <cellStyle name="Normal 9 5 3 3 3 2" xfId="5105" xr:uid="{FA8AFCF3-1A94-465F-9173-4567CB027067}"/>
    <cellStyle name="Normal 9 5 3 3 4" xfId="3470" xr:uid="{528AE03D-31ED-491C-99A8-889D93719914}"/>
    <cellStyle name="Normal 9 5 3 3 4 2" xfId="5106" xr:uid="{42B38486-B17F-4868-AB17-4B362EFCABD8}"/>
    <cellStyle name="Normal 9 5 3 3 5" xfId="3471" xr:uid="{942B6157-776D-46B0-B150-8AB8649B990E}"/>
    <cellStyle name="Normal 9 5 3 3 5 2" xfId="5107" xr:uid="{A8682DCA-E2A3-4D67-8F4C-4C36D0C8C40E}"/>
    <cellStyle name="Normal 9 5 3 3 6" xfId="5100" xr:uid="{2FC81578-0295-46CE-B10E-5BC968989DCD}"/>
    <cellStyle name="Normal 9 5 3 4" xfId="3472" xr:uid="{7489127D-2C37-4A03-BD79-EB55B0E612D1}"/>
    <cellStyle name="Normal 9 5 3 4 2" xfId="3473" xr:uid="{C50598BE-0887-4178-AE8B-0847BB056F3D}"/>
    <cellStyle name="Normal 9 5 3 4 2 2" xfId="5109" xr:uid="{786F6104-7CEC-4302-9F90-3C4F3DBD3E11}"/>
    <cellStyle name="Normal 9 5 3 4 3" xfId="3474" xr:uid="{86427F77-AB9F-4E20-BAA9-C288243E3816}"/>
    <cellStyle name="Normal 9 5 3 4 3 2" xfId="5110" xr:uid="{CB0A34CB-ED1C-4836-9A09-55AC128559DB}"/>
    <cellStyle name="Normal 9 5 3 4 4" xfId="3475" xr:uid="{8AED4D50-9686-48E4-9700-730F1BAAEEED}"/>
    <cellStyle name="Normal 9 5 3 4 4 2" xfId="5111" xr:uid="{C96034AA-FB03-4EB6-BC53-10B06F4D113B}"/>
    <cellStyle name="Normal 9 5 3 4 5" xfId="5108" xr:uid="{EFE6687E-4861-48D9-811C-0AB7F6CF04DA}"/>
    <cellStyle name="Normal 9 5 3 5" xfId="3476" xr:uid="{2A5ECA4C-A441-4B5D-AFDD-364DD9D91879}"/>
    <cellStyle name="Normal 9 5 3 5 2" xfId="3477" xr:uid="{99A92759-1139-46A0-A137-CF5F06E65798}"/>
    <cellStyle name="Normal 9 5 3 5 2 2" xfId="5113" xr:uid="{8CD8D8B9-DE66-4FB3-BF8B-33A62ED7BE85}"/>
    <cellStyle name="Normal 9 5 3 5 3" xfId="3478" xr:uid="{BD3E2B7D-EE17-4C99-AD65-AB557F2631C8}"/>
    <cellStyle name="Normal 9 5 3 5 3 2" xfId="5114" xr:uid="{6E04AE60-4374-42FD-BD4B-3501BA301F82}"/>
    <cellStyle name="Normal 9 5 3 5 4" xfId="3479" xr:uid="{E0AE5EBC-DAD9-4DD8-8CF2-DEDF31D6D29C}"/>
    <cellStyle name="Normal 9 5 3 5 4 2" xfId="5115" xr:uid="{AEC67CDE-7A79-4816-BCBA-0D597AE93D67}"/>
    <cellStyle name="Normal 9 5 3 5 5" xfId="5112" xr:uid="{2777784B-F018-4CC4-B118-7FB1B1B5204D}"/>
    <cellStyle name="Normal 9 5 3 6" xfId="3480" xr:uid="{53F85372-D0F7-4B0A-8437-FBD3A7409DD6}"/>
    <cellStyle name="Normal 9 5 3 6 2" xfId="5116" xr:uid="{31581D75-5DFE-478E-881B-CAE38D89CD12}"/>
    <cellStyle name="Normal 9 5 3 7" xfId="3481" xr:uid="{6E0C6DB5-0C04-43D2-B2D4-8F83BCE1D7DB}"/>
    <cellStyle name="Normal 9 5 3 7 2" xfId="5117" xr:uid="{5BCAB94C-A821-4A92-8046-E0FDB78D8127}"/>
    <cellStyle name="Normal 9 5 3 8" xfId="3482" xr:uid="{D43B47D6-C45D-4AFE-A4BB-6AF67C418ADE}"/>
    <cellStyle name="Normal 9 5 3 8 2" xfId="5118" xr:uid="{288399B3-F391-44A3-89E0-256C6D7F75F2}"/>
    <cellStyle name="Normal 9 5 3 9" xfId="5086" xr:uid="{B2085AEA-F25F-4B6B-AF4A-64BE08E4414D}"/>
    <cellStyle name="Normal 9 5 4" xfId="3483" xr:uid="{A01E3E53-AFFB-4E7F-B322-FA61DA42D163}"/>
    <cellStyle name="Normal 9 5 4 2" xfId="3484" xr:uid="{44326AE5-7A90-4767-90BE-074922A4A68E}"/>
    <cellStyle name="Normal 9 5 4 2 2" xfId="3485" xr:uid="{1526A32E-548A-476C-B8F5-410C57EA64DA}"/>
    <cellStyle name="Normal 9 5 4 2 2 2" xfId="3486" xr:uid="{A97A3280-06EA-408D-954A-0B9523D7FF98}"/>
    <cellStyle name="Normal 9 5 4 2 2 2 2" xfId="5122" xr:uid="{36C64D0D-FCFD-462C-B4B0-78A7B0743D9E}"/>
    <cellStyle name="Normal 9 5 4 2 2 3" xfId="3487" xr:uid="{D96C5785-6A84-4EDF-82E7-9425777983DB}"/>
    <cellStyle name="Normal 9 5 4 2 2 3 2" xfId="5123" xr:uid="{5821DDD2-BC39-4BFE-AC4B-3F03F40576C6}"/>
    <cellStyle name="Normal 9 5 4 2 2 4" xfId="3488" xr:uid="{BB86C253-84C7-45CD-B1C0-8868001A3703}"/>
    <cellStyle name="Normal 9 5 4 2 2 4 2" xfId="5124" xr:uid="{4AF08498-ED10-4590-A0D9-1D13BF1A1957}"/>
    <cellStyle name="Normal 9 5 4 2 2 5" xfId="5121" xr:uid="{4771300A-92D5-4909-87CD-A77401D68476}"/>
    <cellStyle name="Normal 9 5 4 2 3" xfId="3489" xr:uid="{4C5593D6-0C5B-4392-864F-3E9B301A599E}"/>
    <cellStyle name="Normal 9 5 4 2 3 2" xfId="5125" xr:uid="{11B4AA11-1BFE-4888-B453-14B891C7322F}"/>
    <cellStyle name="Normal 9 5 4 2 4" xfId="3490" xr:uid="{FAE6F2C4-5142-4397-977E-165783724577}"/>
    <cellStyle name="Normal 9 5 4 2 4 2" xfId="5126" xr:uid="{E7323A56-D8AA-4F67-B637-F18078876D40}"/>
    <cellStyle name="Normal 9 5 4 2 5" xfId="3491" xr:uid="{74EE2C2A-11A8-4BDD-A7CE-79BCD69AE10F}"/>
    <cellStyle name="Normal 9 5 4 2 5 2" xfId="5127" xr:uid="{F4018053-339C-47C9-852C-99AA718D96F7}"/>
    <cellStyle name="Normal 9 5 4 2 6" xfId="5120" xr:uid="{E16F217C-414E-4972-A3E2-6B9987B3708F}"/>
    <cellStyle name="Normal 9 5 4 3" xfId="3492" xr:uid="{28D01B64-ED10-4ABC-8E27-C6105BDDDBE1}"/>
    <cellStyle name="Normal 9 5 4 3 2" xfId="3493" xr:uid="{D1A4A361-5369-4BFE-B5CC-235475D36F27}"/>
    <cellStyle name="Normal 9 5 4 3 2 2" xfId="5129" xr:uid="{BCFF7B1D-BB96-4950-B9A2-84CE40455951}"/>
    <cellStyle name="Normal 9 5 4 3 3" xfId="3494" xr:uid="{40176DAE-1DAB-4B51-ADE9-22DA8346268D}"/>
    <cellStyle name="Normal 9 5 4 3 3 2" xfId="5130" xr:uid="{83E42D67-C90C-4C4E-9C90-53BA7F70CC27}"/>
    <cellStyle name="Normal 9 5 4 3 4" xfId="3495" xr:uid="{35DEB1DB-E860-41B2-AF43-C6D411F18CAC}"/>
    <cellStyle name="Normal 9 5 4 3 4 2" xfId="5131" xr:uid="{C99C2B6B-3A9C-4957-818E-703161F3B88F}"/>
    <cellStyle name="Normal 9 5 4 3 5" xfId="5128" xr:uid="{C218725B-E7FA-483B-AA02-65BFEAAFE222}"/>
    <cellStyle name="Normal 9 5 4 4" xfId="3496" xr:uid="{BE7C34C6-3B67-47EB-A33F-9FC9FE2F7CF4}"/>
    <cellStyle name="Normal 9 5 4 4 2" xfId="3497" xr:uid="{85639AC1-53EA-4181-8610-3E4A84D25D25}"/>
    <cellStyle name="Normal 9 5 4 4 2 2" xfId="5133" xr:uid="{F788F966-CFD7-4CFD-ACBA-7D5BE3DC8A60}"/>
    <cellStyle name="Normal 9 5 4 4 3" xfId="3498" xr:uid="{0D0BBAAA-D5B2-427A-A93A-5C61CDB4E47B}"/>
    <cellStyle name="Normal 9 5 4 4 3 2" xfId="5134" xr:uid="{7C6678B5-172E-4D2B-8B4B-5EF5A4C155CA}"/>
    <cellStyle name="Normal 9 5 4 4 4" xfId="3499" xr:uid="{27A336DD-BBE4-4734-A0A0-3DC64DE59DC1}"/>
    <cellStyle name="Normal 9 5 4 4 4 2" xfId="5135" xr:uid="{002E0E26-8860-483D-A947-396113179F2B}"/>
    <cellStyle name="Normal 9 5 4 4 5" xfId="5132" xr:uid="{07A37DD7-A802-4456-BBDC-D98C29F1BD57}"/>
    <cellStyle name="Normal 9 5 4 5" xfId="3500" xr:uid="{6B4372D2-62A6-417A-BDB6-8A9DB6A0275D}"/>
    <cellStyle name="Normal 9 5 4 5 2" xfId="5136" xr:uid="{E242DA43-3B4C-459E-94D3-422953F18460}"/>
    <cellStyle name="Normal 9 5 4 6" xfId="3501" xr:uid="{ADDBD0A1-0EAC-4CF4-8D28-A3CCEA679600}"/>
    <cellStyle name="Normal 9 5 4 6 2" xfId="5137" xr:uid="{0AC7C060-AC3A-41BE-9BB1-CB20249C2EFC}"/>
    <cellStyle name="Normal 9 5 4 7" xfId="3502" xr:uid="{5DCCDD76-CFD7-4004-A9C2-A99E1D61A5EF}"/>
    <cellStyle name="Normal 9 5 4 7 2" xfId="5138" xr:uid="{02391EDF-B553-431E-91AB-6C65E24779B9}"/>
    <cellStyle name="Normal 9 5 4 8" xfId="5119" xr:uid="{A10E6F0F-83C4-4CAB-899D-93B453D347D8}"/>
    <cellStyle name="Normal 9 5 5" xfId="3503" xr:uid="{570E1868-EAAE-4C0C-A0DE-7AAE27880C35}"/>
    <cellStyle name="Normal 9 5 5 2" xfId="3504" xr:uid="{A53A3CA9-E78B-4752-86D3-3F1A80801C94}"/>
    <cellStyle name="Normal 9 5 5 2 2" xfId="3505" xr:uid="{F0404678-399F-4AB1-AEE2-09B072C7D0E7}"/>
    <cellStyle name="Normal 9 5 5 2 2 2" xfId="5141" xr:uid="{8884A8E5-D6F0-4B0F-B6E8-453E6CB1E1EC}"/>
    <cellStyle name="Normal 9 5 5 2 3" xfId="3506" xr:uid="{C66DECBF-31C3-45A5-83D1-E02E203F4D1B}"/>
    <cellStyle name="Normal 9 5 5 2 3 2" xfId="5142" xr:uid="{A4BCEF67-C5C4-4572-BB36-8B2E30857B46}"/>
    <cellStyle name="Normal 9 5 5 2 4" xfId="3507" xr:uid="{6EDF7FB3-1867-4594-9032-89E95A506B89}"/>
    <cellStyle name="Normal 9 5 5 2 4 2" xfId="5143" xr:uid="{7AB9462C-72A7-44C5-BF4C-24F142DF8094}"/>
    <cellStyle name="Normal 9 5 5 2 5" xfId="5140" xr:uid="{E1032F0D-9782-4D78-9A7A-A9EE1ED7FD2A}"/>
    <cellStyle name="Normal 9 5 5 3" xfId="3508" xr:uid="{54598722-A046-48E2-A368-0BE750C8BB4D}"/>
    <cellStyle name="Normal 9 5 5 3 2" xfId="3509" xr:uid="{CD9773EB-ABC3-4F8D-810D-4C3305A77911}"/>
    <cellStyle name="Normal 9 5 5 3 2 2" xfId="5145" xr:uid="{E743DF2F-175B-4ACF-8635-7F2312E93881}"/>
    <cellStyle name="Normal 9 5 5 3 3" xfId="3510" xr:uid="{26AFE202-4F65-49F0-8050-98E2E590862A}"/>
    <cellStyle name="Normal 9 5 5 3 3 2" xfId="5146" xr:uid="{47A3E089-34C1-4EA0-BDE3-8159DA87278D}"/>
    <cellStyle name="Normal 9 5 5 3 4" xfId="3511" xr:uid="{BC77B029-B2C0-4DD6-A7A7-F1B2A6F42A14}"/>
    <cellStyle name="Normal 9 5 5 3 4 2" xfId="5147" xr:uid="{341A4A72-0E91-4D3E-AEE0-41373B65317A}"/>
    <cellStyle name="Normal 9 5 5 3 5" xfId="5144" xr:uid="{607A4ACD-5978-46AD-8975-53601DD9505D}"/>
    <cellStyle name="Normal 9 5 5 4" xfId="3512" xr:uid="{225202AC-06E7-4277-9EF9-0FEF8AF5F4AD}"/>
    <cellStyle name="Normal 9 5 5 4 2" xfId="5148" xr:uid="{A6DEC2CD-BC50-4B49-99A9-7FB0A0B77F28}"/>
    <cellStyle name="Normal 9 5 5 5" xfId="3513" xr:uid="{0E296426-6AC2-46B6-8CF2-46F8260AAFE8}"/>
    <cellStyle name="Normal 9 5 5 5 2" xfId="5149" xr:uid="{003BC94C-2674-4029-BCAA-F3D6BF363B06}"/>
    <cellStyle name="Normal 9 5 5 6" xfId="3514" xr:uid="{9F38D481-855C-4879-AB87-DCBB393CF34B}"/>
    <cellStyle name="Normal 9 5 5 6 2" xfId="5150" xr:uid="{9E61FFB2-93FF-47B6-A142-9B13467B1AA0}"/>
    <cellStyle name="Normal 9 5 5 7" xfId="5139" xr:uid="{8A0F8567-95DE-47C2-B7E1-64148694AA78}"/>
    <cellStyle name="Normal 9 5 6" xfId="3515" xr:uid="{80438D21-40C6-4AB8-AB68-8878284054C2}"/>
    <cellStyle name="Normal 9 5 6 2" xfId="3516" xr:uid="{A106BA22-D7EB-4DF4-8183-D310EC56A701}"/>
    <cellStyle name="Normal 9 5 6 2 2" xfId="3517" xr:uid="{D030A8AB-A818-4CDF-AE8F-45F4628B3B8E}"/>
    <cellStyle name="Normal 9 5 6 2 2 2" xfId="5153" xr:uid="{92994EA1-01BC-4434-9B9F-FBA3FF5B3CF2}"/>
    <cellStyle name="Normal 9 5 6 2 3" xfId="3518" xr:uid="{0305CE11-B23A-4DEE-9299-E6F606850187}"/>
    <cellStyle name="Normal 9 5 6 2 3 2" xfId="5154" xr:uid="{E59449E2-D950-4547-8D2C-753B5093032E}"/>
    <cellStyle name="Normal 9 5 6 2 4" xfId="3519" xr:uid="{EB496C4D-3432-4602-8ADD-060E8E740FD6}"/>
    <cellStyle name="Normal 9 5 6 2 4 2" xfId="5155" xr:uid="{D90E6012-214F-41B4-8497-4DB84287C700}"/>
    <cellStyle name="Normal 9 5 6 2 5" xfId="5152" xr:uid="{CB6A0C85-D670-46CD-AFCD-24DF480067A3}"/>
    <cellStyle name="Normal 9 5 6 3" xfId="3520" xr:uid="{7BEDBE6E-B9F5-4036-9C50-BF5C180F31A6}"/>
    <cellStyle name="Normal 9 5 6 3 2" xfId="5156" xr:uid="{9B8D4FB7-5E07-41AB-9B8E-D37883574ECB}"/>
    <cellStyle name="Normal 9 5 6 4" xfId="3521" xr:uid="{9E707DD2-0C27-4AE5-A868-0BFDEAECF97C}"/>
    <cellStyle name="Normal 9 5 6 4 2" xfId="5157" xr:uid="{16ADC613-50F8-4349-B6B0-9176644C5D24}"/>
    <cellStyle name="Normal 9 5 6 5" xfId="3522" xr:uid="{0FE9F4A8-A977-43FD-8EBD-D6403DF101CA}"/>
    <cellStyle name="Normal 9 5 6 5 2" xfId="5158" xr:uid="{06F2E4B4-4C69-4A04-99A2-6554041E5E81}"/>
    <cellStyle name="Normal 9 5 6 6" xfId="5151" xr:uid="{F291DA03-536C-40CC-8736-AB1241854E73}"/>
    <cellStyle name="Normal 9 5 7" xfId="3523" xr:uid="{E3B1D1F4-DE23-42AD-A075-C37B81678C07}"/>
    <cellStyle name="Normal 9 5 7 2" xfId="3524" xr:uid="{B250B566-44F4-47EC-8CEA-4967EEE706CB}"/>
    <cellStyle name="Normal 9 5 7 2 2" xfId="5160" xr:uid="{905AD8F8-F04B-4627-9618-812D9C3AD4FC}"/>
    <cellStyle name="Normal 9 5 7 3" xfId="3525" xr:uid="{575513C1-0305-42AC-AB32-5DBC06FE00EA}"/>
    <cellStyle name="Normal 9 5 7 3 2" xfId="5161" xr:uid="{94CD9CB3-EDCD-4447-94AD-7AA771163599}"/>
    <cellStyle name="Normal 9 5 7 4" xfId="3526" xr:uid="{2E9684D0-CBC1-41E6-BB40-45505B1E018A}"/>
    <cellStyle name="Normal 9 5 7 4 2" xfId="5162" xr:uid="{21505C80-DA41-48AC-B46D-105D8170F228}"/>
    <cellStyle name="Normal 9 5 7 5" xfId="5159" xr:uid="{776198F6-78E0-49B3-B7EC-AEEF4106A469}"/>
    <cellStyle name="Normal 9 5 8" xfId="3527" xr:uid="{B1D35039-B59E-4D41-B4E7-38507A6F411E}"/>
    <cellStyle name="Normal 9 5 8 2" xfId="3528" xr:uid="{59E37FF4-94DD-420B-B51E-432F111FD6E1}"/>
    <cellStyle name="Normal 9 5 8 2 2" xfId="5164" xr:uid="{08B8CFE7-2B61-47EA-9693-7AAC9EBEACA3}"/>
    <cellStyle name="Normal 9 5 8 3" xfId="3529" xr:uid="{94107F7D-8C88-4AB1-AAED-EAFDBBFBC64B}"/>
    <cellStyle name="Normal 9 5 8 3 2" xfId="5165" xr:uid="{ACF2C467-A006-43D6-9D34-4456AA4C7148}"/>
    <cellStyle name="Normal 9 5 8 4" xfId="3530" xr:uid="{F889D4F0-CAED-4C16-A4D7-167050A65726}"/>
    <cellStyle name="Normal 9 5 8 4 2" xfId="5166" xr:uid="{67E12FFE-972F-4FA6-89FC-F2674BC2E6C9}"/>
    <cellStyle name="Normal 9 5 8 5" xfId="5163" xr:uid="{E6A5EE1A-494B-43A7-B5A0-9D7277954621}"/>
    <cellStyle name="Normal 9 5 9" xfId="3531" xr:uid="{CF214370-7C7F-4388-AAB2-CE79DA3DEEFC}"/>
    <cellStyle name="Normal 9 5 9 2" xfId="5167" xr:uid="{AC99BB65-1296-42C5-B799-0DE4E5B404D4}"/>
    <cellStyle name="Normal 9 6" xfId="3532" xr:uid="{D248CDCB-3A1A-4DF0-9DAC-8998825EA4F8}"/>
    <cellStyle name="Normal 9 6 10" xfId="5168" xr:uid="{975FF5C7-A5F3-42C8-9881-B1109271577F}"/>
    <cellStyle name="Normal 9 6 2" xfId="3533" xr:uid="{C08E7801-FEEB-4646-9DCB-208FF134FB75}"/>
    <cellStyle name="Normal 9 6 2 2" xfId="3534" xr:uid="{39DC9CC1-83CA-4A14-88C2-335B3F2F041D}"/>
    <cellStyle name="Normal 9 6 2 2 2" xfId="3535" xr:uid="{9A755EBA-CED9-4493-8F89-C96295BB7FC2}"/>
    <cellStyle name="Normal 9 6 2 2 2 2" xfId="3536" xr:uid="{2E47C6B6-EB88-40C3-9F97-81506360A15B}"/>
    <cellStyle name="Normal 9 6 2 2 2 2 2" xfId="5172" xr:uid="{B22FB1C9-055A-4F2C-8A68-617AF1FE5A78}"/>
    <cellStyle name="Normal 9 6 2 2 2 3" xfId="3537" xr:uid="{E0C36AE4-E13A-4646-800F-2703BDD6E085}"/>
    <cellStyle name="Normal 9 6 2 2 2 3 2" xfId="5173" xr:uid="{90354AFD-FE71-4A4C-A194-B2887548AD4B}"/>
    <cellStyle name="Normal 9 6 2 2 2 4" xfId="3538" xr:uid="{0F06D6D3-A6D9-4A2E-B1DD-F08450418216}"/>
    <cellStyle name="Normal 9 6 2 2 2 4 2" xfId="5174" xr:uid="{249436C3-983F-494F-B281-3746F67CA872}"/>
    <cellStyle name="Normal 9 6 2 2 2 5" xfId="5171" xr:uid="{38842DE5-0165-4C82-ABBA-2C5D7F232724}"/>
    <cellStyle name="Normal 9 6 2 2 3" xfId="3539" xr:uid="{33841063-96E5-4B86-890D-6E2E778006C4}"/>
    <cellStyle name="Normal 9 6 2 2 3 2" xfId="3540" xr:uid="{3F77E222-553C-4B09-A584-CF4623BCA5AC}"/>
    <cellStyle name="Normal 9 6 2 2 3 2 2" xfId="5176" xr:uid="{16E86925-F754-4661-ABE9-B99C3E97BE17}"/>
    <cellStyle name="Normal 9 6 2 2 3 3" xfId="3541" xr:uid="{02F90524-B488-4FBC-943C-90D3DD23ADAE}"/>
    <cellStyle name="Normal 9 6 2 2 3 3 2" xfId="5177" xr:uid="{EF633AD2-DE56-4841-86C2-6352B7D8994E}"/>
    <cellStyle name="Normal 9 6 2 2 3 4" xfId="3542" xr:uid="{C941590D-DAC2-4CB5-A88E-4CDDBF1C7C6A}"/>
    <cellStyle name="Normal 9 6 2 2 3 4 2" xfId="5178" xr:uid="{ABDF2429-D1E8-4822-B005-BBA038AD22C3}"/>
    <cellStyle name="Normal 9 6 2 2 3 5" xfId="5175" xr:uid="{E0D5AD10-6016-42C7-8977-F157B946F0F0}"/>
    <cellStyle name="Normal 9 6 2 2 4" xfId="3543" xr:uid="{696444BB-BCBD-4222-8715-E4EA7E044390}"/>
    <cellStyle name="Normal 9 6 2 2 4 2" xfId="5179" xr:uid="{3DE5D8D4-8E01-4F5E-AB5D-88D92AD9FA9B}"/>
    <cellStyle name="Normal 9 6 2 2 5" xfId="3544" xr:uid="{AB2BE2DE-6E36-4ECD-B15B-18FCE8C6282C}"/>
    <cellStyle name="Normal 9 6 2 2 5 2" xfId="5180" xr:uid="{DCB7A0AD-D229-4A59-9EC8-2E01A64A2B9E}"/>
    <cellStyle name="Normal 9 6 2 2 6" xfId="3545" xr:uid="{41A272D1-3838-4D1E-A72A-65A36E748893}"/>
    <cellStyle name="Normal 9 6 2 2 6 2" xfId="5181" xr:uid="{EA8CA332-638C-4C1E-8748-0C7DFD52A094}"/>
    <cellStyle name="Normal 9 6 2 2 7" xfId="5170" xr:uid="{7C394F02-5E2D-45A3-8C70-A98D12609B87}"/>
    <cellStyle name="Normal 9 6 2 3" xfId="3546" xr:uid="{7F7ABF9F-60F4-4B48-A911-B071867B2989}"/>
    <cellStyle name="Normal 9 6 2 3 2" xfId="3547" xr:uid="{FEC5F8C1-CD25-4ED4-9D2D-93E083924B94}"/>
    <cellStyle name="Normal 9 6 2 3 2 2" xfId="3548" xr:uid="{E60D8BD5-832E-4311-A925-6B41A52D496C}"/>
    <cellStyle name="Normal 9 6 2 3 2 2 2" xfId="5184" xr:uid="{390508A6-4ADF-4911-B2F0-15F4F851D5AD}"/>
    <cellStyle name="Normal 9 6 2 3 2 3" xfId="3549" xr:uid="{0A6DF31F-1673-4C44-A652-AD17971B2D3B}"/>
    <cellStyle name="Normal 9 6 2 3 2 3 2" xfId="5185" xr:uid="{972BEBE5-811D-40AC-8D9C-55815E990639}"/>
    <cellStyle name="Normal 9 6 2 3 2 4" xfId="3550" xr:uid="{6732DD1D-294C-451D-AD66-0A9B9E82598F}"/>
    <cellStyle name="Normal 9 6 2 3 2 4 2" xfId="5186" xr:uid="{83E40424-B7C8-4F88-B56B-0F76B22C79FC}"/>
    <cellStyle name="Normal 9 6 2 3 2 5" xfId="5183" xr:uid="{99C540A1-5AF7-4A66-9116-517D002A1CA1}"/>
    <cellStyle name="Normal 9 6 2 3 3" xfId="3551" xr:uid="{82E1955E-FC68-4A04-BD08-BA25D944E9E2}"/>
    <cellStyle name="Normal 9 6 2 3 3 2" xfId="5187" xr:uid="{BBE5AE7D-DDBF-4F0C-95A7-0EB2C8E98918}"/>
    <cellStyle name="Normal 9 6 2 3 4" xfId="3552" xr:uid="{18342BA7-88C1-4A40-A8B9-073D9A2B9F73}"/>
    <cellStyle name="Normal 9 6 2 3 4 2" xfId="5188" xr:uid="{522E4245-05C4-4960-BDC7-96BB730D41B9}"/>
    <cellStyle name="Normal 9 6 2 3 5" xfId="3553" xr:uid="{D0D81951-76DF-4E71-9EE7-95AEF6A75815}"/>
    <cellStyle name="Normal 9 6 2 3 5 2" xfId="5189" xr:uid="{3B7B6F63-9DCB-4FDA-BC2B-74FB74CA63BF}"/>
    <cellStyle name="Normal 9 6 2 3 6" xfId="5182" xr:uid="{B033B5A1-E465-487E-B6E4-598CEB4C968A}"/>
    <cellStyle name="Normal 9 6 2 4" xfId="3554" xr:uid="{8BF5BF3F-7B9D-4ADA-828D-823B1479F385}"/>
    <cellStyle name="Normal 9 6 2 4 2" xfId="3555" xr:uid="{135C4F45-433B-40FB-9D27-B51501B19AAA}"/>
    <cellStyle name="Normal 9 6 2 4 2 2" xfId="5191" xr:uid="{CE738F89-C9BE-4465-8FFB-63331AF9F880}"/>
    <cellStyle name="Normal 9 6 2 4 3" xfId="3556" xr:uid="{A904D487-5641-4C41-BF7B-AEB73C37E269}"/>
    <cellStyle name="Normal 9 6 2 4 3 2" xfId="5192" xr:uid="{6E878374-9B1D-4560-8BD5-1B210FC4E901}"/>
    <cellStyle name="Normal 9 6 2 4 4" xfId="3557" xr:uid="{A5D6797C-23F7-46E6-BEE8-0B0CC422DDA1}"/>
    <cellStyle name="Normal 9 6 2 4 4 2" xfId="5193" xr:uid="{FDC386A1-CE11-452F-97BF-F6F2D464FF46}"/>
    <cellStyle name="Normal 9 6 2 4 5" xfId="5190" xr:uid="{C938FF94-79CC-46D0-89FD-5886496D2E82}"/>
    <cellStyle name="Normal 9 6 2 5" xfId="3558" xr:uid="{ACB43182-7EBE-422C-81A3-62585E366CD2}"/>
    <cellStyle name="Normal 9 6 2 5 2" xfId="3559" xr:uid="{1EDF3392-36AB-47FC-8093-363E45A4496E}"/>
    <cellStyle name="Normal 9 6 2 5 2 2" xfId="5195" xr:uid="{33670FA2-F88A-4E1B-8629-2855EC9FE4F0}"/>
    <cellStyle name="Normal 9 6 2 5 3" xfId="3560" xr:uid="{C6CA5E2E-2605-4D0B-B471-2685F1E4B333}"/>
    <cellStyle name="Normal 9 6 2 5 3 2" xfId="5196" xr:uid="{330D188C-EDA8-4DC1-86F8-8D1EBB9DCDC0}"/>
    <cellStyle name="Normal 9 6 2 5 4" xfId="3561" xr:uid="{B42270FC-52DE-4C0D-894F-8B9D92990B36}"/>
    <cellStyle name="Normal 9 6 2 5 4 2" xfId="5197" xr:uid="{1011140A-4B6B-454F-AE82-D3B17A84664F}"/>
    <cellStyle name="Normal 9 6 2 5 5" xfId="5194" xr:uid="{8A26509F-C39C-45BC-B93E-B08FD49D4DB6}"/>
    <cellStyle name="Normal 9 6 2 6" xfId="3562" xr:uid="{58E79970-975D-4F93-98F8-A90E411245A9}"/>
    <cellStyle name="Normal 9 6 2 6 2" xfId="5198" xr:uid="{1B58B985-915A-45C4-8B72-910BD570BDBE}"/>
    <cellStyle name="Normal 9 6 2 7" xfId="3563" xr:uid="{B98F301A-9C39-4110-980F-83EAFB6C7BD8}"/>
    <cellStyle name="Normal 9 6 2 7 2" xfId="5199" xr:uid="{111812F2-1E61-4EE7-8469-3FC4095BF7BB}"/>
    <cellStyle name="Normal 9 6 2 8" xfId="3564" xr:uid="{FC17ADDE-E503-495C-AC9F-C3A6BF747C00}"/>
    <cellStyle name="Normal 9 6 2 8 2" xfId="5200" xr:uid="{FCC6F85E-AC26-4850-8E59-9E87BB45B09B}"/>
    <cellStyle name="Normal 9 6 2 9" xfId="5169" xr:uid="{EDADEBED-A559-466F-8494-D294B6CF109D}"/>
    <cellStyle name="Normal 9 6 3" xfId="3565" xr:uid="{EE960538-280C-4AB0-86F5-B61C484D7DFB}"/>
    <cellStyle name="Normal 9 6 3 2" xfId="3566" xr:uid="{C8D9504B-A820-4D7D-9381-854E4FBA1A28}"/>
    <cellStyle name="Normal 9 6 3 2 2" xfId="3567" xr:uid="{21F29999-466A-487A-A747-CED737792AFB}"/>
    <cellStyle name="Normal 9 6 3 2 2 2" xfId="5203" xr:uid="{A2D49F0E-877A-456C-BCE4-B9F82453ABF6}"/>
    <cellStyle name="Normal 9 6 3 2 3" xfId="3568" xr:uid="{C8D75313-EE32-47AB-879F-89FF5FC46286}"/>
    <cellStyle name="Normal 9 6 3 2 3 2" xfId="5204" xr:uid="{88835360-8E44-4F7C-860F-089FDD7706AF}"/>
    <cellStyle name="Normal 9 6 3 2 4" xfId="3569" xr:uid="{BA9724AE-375D-497E-BF29-17D77E6819CA}"/>
    <cellStyle name="Normal 9 6 3 2 4 2" xfId="5205" xr:uid="{CC760874-F19D-49C6-A14F-53DA5BA412B4}"/>
    <cellStyle name="Normal 9 6 3 2 5" xfId="5202" xr:uid="{97853BB1-17FF-4BE8-9F62-1A8BFE2565B3}"/>
    <cellStyle name="Normal 9 6 3 3" xfId="3570" xr:uid="{150A0B7A-E299-4791-87C1-D2A5E30A3DDA}"/>
    <cellStyle name="Normal 9 6 3 3 2" xfId="3571" xr:uid="{C8098416-A6CD-41A6-B83B-0D2939618982}"/>
    <cellStyle name="Normal 9 6 3 3 2 2" xfId="5207" xr:uid="{B304712B-9299-48B5-9296-104C44E26E1F}"/>
    <cellStyle name="Normal 9 6 3 3 3" xfId="3572" xr:uid="{63CA2C86-6D2F-42F4-AF09-A5A74EA2B032}"/>
    <cellStyle name="Normal 9 6 3 3 3 2" xfId="5208" xr:uid="{154052E0-0E08-47E0-AB81-3D28EA324E44}"/>
    <cellStyle name="Normal 9 6 3 3 4" xfId="3573" xr:uid="{1C0FAE3D-636C-40F7-96FC-521A165CF4DA}"/>
    <cellStyle name="Normal 9 6 3 3 4 2" xfId="5209" xr:uid="{FF3A27CC-A492-48CB-8590-6E746BE95592}"/>
    <cellStyle name="Normal 9 6 3 3 5" xfId="5206" xr:uid="{23E742C1-2844-4D7C-943A-442C9A2ECADB}"/>
    <cellStyle name="Normal 9 6 3 4" xfId="3574" xr:uid="{7C5B85DA-0CDC-43D2-9BD7-AA6F930A340A}"/>
    <cellStyle name="Normal 9 6 3 4 2" xfId="5210" xr:uid="{DFAF0860-4861-4142-95A7-B3D3B43C3908}"/>
    <cellStyle name="Normal 9 6 3 5" xfId="3575" xr:uid="{A2A83625-A6A1-4009-8162-11C78FE60238}"/>
    <cellStyle name="Normal 9 6 3 5 2" xfId="5211" xr:uid="{2D3752D5-C98F-4E07-8034-B8CCAD957D6E}"/>
    <cellStyle name="Normal 9 6 3 6" xfId="3576" xr:uid="{08999728-3F60-44FB-BD53-278C8B51E446}"/>
    <cellStyle name="Normal 9 6 3 6 2" xfId="5212" xr:uid="{DE622BA3-3D5D-43F5-BB21-50C93FB7D7C9}"/>
    <cellStyle name="Normal 9 6 3 7" xfId="5201" xr:uid="{919E67F6-F1BA-4067-A439-58C16ABB5A1B}"/>
    <cellStyle name="Normal 9 6 4" xfId="3577" xr:uid="{99CA69B7-0D68-45C1-B738-DFE37F3B6493}"/>
    <cellStyle name="Normal 9 6 4 2" xfId="3578" xr:uid="{733F5827-F040-4AA7-AABD-955AA81EF6E2}"/>
    <cellStyle name="Normal 9 6 4 2 2" xfId="3579" xr:uid="{42319730-AE94-4A5B-A4DF-8C60269AC1AB}"/>
    <cellStyle name="Normal 9 6 4 2 2 2" xfId="5215" xr:uid="{97BAEE7A-36CC-49D5-8D7B-8D7E7980A09B}"/>
    <cellStyle name="Normal 9 6 4 2 3" xfId="3580" xr:uid="{F39D989D-DE65-457A-B7C1-DBEE0CCA51FD}"/>
    <cellStyle name="Normal 9 6 4 2 3 2" xfId="5216" xr:uid="{C6C5ECAF-5A63-4606-A5A1-9AEC236411F4}"/>
    <cellStyle name="Normal 9 6 4 2 4" xfId="3581" xr:uid="{C139D47F-1225-4BD6-AD2F-DA45A29C0ACE}"/>
    <cellStyle name="Normal 9 6 4 2 4 2" xfId="5217" xr:uid="{FA9EEA8F-C3F5-4147-9C59-3C718CED2014}"/>
    <cellStyle name="Normal 9 6 4 2 5" xfId="5214" xr:uid="{C34FF07E-7EAD-43A8-A299-39D8F86F42E0}"/>
    <cellStyle name="Normal 9 6 4 3" xfId="3582" xr:uid="{643D8EAC-BA92-4F02-AAB9-7E5B108A59FF}"/>
    <cellStyle name="Normal 9 6 4 3 2" xfId="5218" xr:uid="{C2D77D57-CA52-4FC7-A3C9-1CADEF8EA9DC}"/>
    <cellStyle name="Normal 9 6 4 4" xfId="3583" xr:uid="{B0C99E7F-53C0-4463-BB6A-D9CFFA49ED18}"/>
    <cellStyle name="Normal 9 6 4 4 2" xfId="5219" xr:uid="{5CF13B99-51A7-49E6-B4D4-2EB48FD86885}"/>
    <cellStyle name="Normal 9 6 4 5" xfId="3584" xr:uid="{BFCDBF65-4892-42F4-9893-B155E86EF405}"/>
    <cellStyle name="Normal 9 6 4 5 2" xfId="5220" xr:uid="{40C5BAFB-6ABF-44B6-8705-28E805EFC254}"/>
    <cellStyle name="Normal 9 6 4 6" xfId="5213" xr:uid="{234B1052-264F-4541-A5E9-1A99F6241CD4}"/>
    <cellStyle name="Normal 9 6 5" xfId="3585" xr:uid="{CBB1F352-2C29-423B-A8B2-403176E793DB}"/>
    <cellStyle name="Normal 9 6 5 2" xfId="3586" xr:uid="{4937E31D-0503-4C5A-9B16-97DA02582F24}"/>
    <cellStyle name="Normal 9 6 5 2 2" xfId="5222" xr:uid="{F1B806DF-81CB-448A-A870-1444AC9E5AD8}"/>
    <cellStyle name="Normal 9 6 5 3" xfId="3587" xr:uid="{5DAAA51A-841A-406B-A2FB-F723FC2A23BC}"/>
    <cellStyle name="Normal 9 6 5 3 2" xfId="5223" xr:uid="{56126A1B-4ECE-4738-B6F9-5994766064E1}"/>
    <cellStyle name="Normal 9 6 5 4" xfId="3588" xr:uid="{D53D8391-FB5C-46E9-84A7-66A174F164E2}"/>
    <cellStyle name="Normal 9 6 5 4 2" xfId="5224" xr:uid="{85DBEAEF-4A76-4D22-A525-93FB5051F4EB}"/>
    <cellStyle name="Normal 9 6 5 5" xfId="5221" xr:uid="{DF11B2FD-82BA-4595-8F64-235DD7CA7E16}"/>
    <cellStyle name="Normal 9 6 6" xfId="3589" xr:uid="{84A417CF-F24D-4DC8-A3C3-732096DCA01C}"/>
    <cellStyle name="Normal 9 6 6 2" xfId="3590" xr:uid="{CA457F19-C648-4795-A4FA-1E2BB1DF030F}"/>
    <cellStyle name="Normal 9 6 6 2 2" xfId="5226" xr:uid="{F4E5FFEA-3F7D-46CB-9350-3EC9B84A0DB9}"/>
    <cellStyle name="Normal 9 6 6 3" xfId="3591" xr:uid="{ADAC6BAC-F15A-40F5-8B7D-EFA91E434A99}"/>
    <cellStyle name="Normal 9 6 6 3 2" xfId="5227" xr:uid="{B9E8FE9E-7B94-4DC0-A3C1-B6360E9F526B}"/>
    <cellStyle name="Normal 9 6 6 4" xfId="3592" xr:uid="{88B10BBC-FBEA-4FA0-A524-E81B2208D3A0}"/>
    <cellStyle name="Normal 9 6 6 4 2" xfId="5228" xr:uid="{1BCE811B-4E6B-4DDA-9CAC-60D02F469C77}"/>
    <cellStyle name="Normal 9 6 6 5" xfId="5225" xr:uid="{085ED1A1-82AD-4C87-AEA6-64209639592C}"/>
    <cellStyle name="Normal 9 6 7" xfId="3593" xr:uid="{E8162B43-2AA2-4680-AFD4-2F112B21D7C3}"/>
    <cellStyle name="Normal 9 6 7 2" xfId="5229" xr:uid="{C714B3E4-8202-42B5-BAF5-427FDD5DD2EE}"/>
    <cellStyle name="Normal 9 6 8" xfId="3594" xr:uid="{B35191D0-7BE3-4EEB-9214-3B8366368755}"/>
    <cellStyle name="Normal 9 6 8 2" xfId="5230" xr:uid="{211EBAF2-1132-426C-BF86-43094206AA02}"/>
    <cellStyle name="Normal 9 6 9" xfId="3595" xr:uid="{581771A2-5F8E-459D-BC3C-2FAA2CF9B418}"/>
    <cellStyle name="Normal 9 6 9 2" xfId="5231" xr:uid="{CF9395B4-9864-4E43-B053-03C78F1A48DA}"/>
    <cellStyle name="Normal 9 7" xfId="3596" xr:uid="{D2168820-2D45-49AF-B3B1-A510E7EDB3EA}"/>
    <cellStyle name="Normal 9 7 2" xfId="3597" xr:uid="{D2E5DCB4-A86F-4138-805B-D44D4E2ABAB7}"/>
    <cellStyle name="Normal 9 7 2 2" xfId="3598" xr:uid="{23E94A36-D78E-45E4-9E0C-D5D3CAD707AA}"/>
    <cellStyle name="Normal 9 7 2 2 2" xfId="3599" xr:uid="{581EAEAB-D348-48F2-9D23-273BA9FAB56C}"/>
    <cellStyle name="Normal 9 7 2 2 2 2" xfId="4274" xr:uid="{26E92937-4B02-45B7-B230-250E82520492}"/>
    <cellStyle name="Normal 9 7 2 2 2 2 2" xfId="5236" xr:uid="{CF8E3EB7-A2C8-4B3D-B06F-F47C7B40560E}"/>
    <cellStyle name="Normal 9 7 2 2 2 3" xfId="5235" xr:uid="{DA93ADF5-FE34-4943-B6B2-74D9EBB998F3}"/>
    <cellStyle name="Normal 9 7 2 2 3" xfId="3600" xr:uid="{5C8A8243-7A14-481C-A7D2-237C90644BA7}"/>
    <cellStyle name="Normal 9 7 2 2 3 2" xfId="5237" xr:uid="{A3D6FA14-E917-43EA-BD18-B0D2737D7071}"/>
    <cellStyle name="Normal 9 7 2 2 4" xfId="3601" xr:uid="{1D22A1A5-39B1-4D45-8147-C9DAA2BEAE7C}"/>
    <cellStyle name="Normal 9 7 2 2 4 2" xfId="5238" xr:uid="{64737B7E-BDF1-43BC-A3FB-A4F6063DA51B}"/>
    <cellStyle name="Normal 9 7 2 2 5" xfId="5234" xr:uid="{8705E237-45D2-4D66-80DF-E380A86DD815}"/>
    <cellStyle name="Normal 9 7 2 3" xfId="3602" xr:uid="{FFF750C0-7E6B-45A1-91F5-9433A827B53E}"/>
    <cellStyle name="Normal 9 7 2 3 2" xfId="3603" xr:uid="{987B9619-1362-4E2A-87F2-8D1E901B7207}"/>
    <cellStyle name="Normal 9 7 2 3 2 2" xfId="5240" xr:uid="{822BE7D5-8B82-4650-85DD-94B7556879D7}"/>
    <cellStyle name="Normal 9 7 2 3 3" xfId="3604" xr:uid="{A16D902E-131E-4488-91CD-66BCBFA6C0A6}"/>
    <cellStyle name="Normal 9 7 2 3 3 2" xfId="5241" xr:uid="{41080CEB-B417-46F7-B107-6E5A95FFE985}"/>
    <cellStyle name="Normal 9 7 2 3 4" xfId="3605" xr:uid="{8F5C5683-8935-4D56-926E-B3B29A2B91F8}"/>
    <cellStyle name="Normal 9 7 2 3 4 2" xfId="5242" xr:uid="{F0B20A28-670A-4DF6-96CD-8383B77CB427}"/>
    <cellStyle name="Normal 9 7 2 3 5" xfId="5239" xr:uid="{C3CF46FC-C9D9-45F1-8263-CA0DAD3FE051}"/>
    <cellStyle name="Normal 9 7 2 4" xfId="3606" xr:uid="{AAEC48F2-C161-47C4-8FA3-A5FA33F052DC}"/>
    <cellStyle name="Normal 9 7 2 4 2" xfId="5243" xr:uid="{B6CF1B8C-6CA0-4C5E-BCB0-CFB9C487C220}"/>
    <cellStyle name="Normal 9 7 2 5" xfId="3607" xr:uid="{17552676-C2E4-438E-90A0-C1BF9163B00A}"/>
    <cellStyle name="Normal 9 7 2 5 2" xfId="5244" xr:uid="{08F2ADEF-CB97-45E5-A86A-DDAF7B1A6AF7}"/>
    <cellStyle name="Normal 9 7 2 6" xfId="3608" xr:uid="{69B88906-5505-4F5A-AA8D-F36E5BB94792}"/>
    <cellStyle name="Normal 9 7 2 6 2" xfId="5245" xr:uid="{1D81AD25-09BE-4055-83E1-9000A0CED22E}"/>
    <cellStyle name="Normal 9 7 2 7" xfId="5233" xr:uid="{E4BCCD88-3C39-4B2A-89E6-D574AE873A46}"/>
    <cellStyle name="Normal 9 7 3" xfId="3609" xr:uid="{4927608C-44EE-424B-90EF-DA8B8B1D0AEF}"/>
    <cellStyle name="Normal 9 7 3 2" xfId="3610" xr:uid="{E57B0E91-4E4D-4A31-ACF8-05F5AC023E84}"/>
    <cellStyle name="Normal 9 7 3 2 2" xfId="3611" xr:uid="{D6A5C4BD-1482-4C25-82B0-D3EB65C64F19}"/>
    <cellStyle name="Normal 9 7 3 2 2 2" xfId="5248" xr:uid="{A81B2201-8C82-45DD-B9BC-A952543F7384}"/>
    <cellStyle name="Normal 9 7 3 2 3" xfId="3612" xr:uid="{E05FECF8-8561-4B2D-A2A5-F5C2FCF1A4D2}"/>
    <cellStyle name="Normal 9 7 3 2 3 2" xfId="5249" xr:uid="{81EB7B2A-0B7E-4E7D-A0E9-2099CEE9C485}"/>
    <cellStyle name="Normal 9 7 3 2 4" xfId="3613" xr:uid="{D7DE2760-E1AF-46F5-8AB6-650F48CDB230}"/>
    <cellStyle name="Normal 9 7 3 2 4 2" xfId="5250" xr:uid="{99D33A69-FC24-41EB-B705-5526B845C414}"/>
    <cellStyle name="Normal 9 7 3 2 5" xfId="5247" xr:uid="{93785042-AD15-4871-B1B6-8145891D022C}"/>
    <cellStyle name="Normal 9 7 3 3" xfId="3614" xr:uid="{ED34C1AB-DEE2-448D-B9F4-50C547100603}"/>
    <cellStyle name="Normal 9 7 3 3 2" xfId="5251" xr:uid="{C953F47A-023E-4741-A94E-635EFC8C6F45}"/>
    <cellStyle name="Normal 9 7 3 4" xfId="3615" xr:uid="{F199BC1C-159A-41C0-B471-E461FABF325F}"/>
    <cellStyle name="Normal 9 7 3 4 2" xfId="5252" xr:uid="{CB8B9922-0604-4BE8-AE8D-6FAA162B6619}"/>
    <cellStyle name="Normal 9 7 3 5" xfId="3616" xr:uid="{B058EB68-7793-4D09-9004-DA352899301A}"/>
    <cellStyle name="Normal 9 7 3 5 2" xfId="5253" xr:uid="{E3311379-F8FB-4C00-A66F-145F53103897}"/>
    <cellStyle name="Normal 9 7 3 6" xfId="5246" xr:uid="{681FB5BF-E114-43FE-8FE2-205217D95B4B}"/>
    <cellStyle name="Normal 9 7 4" xfId="3617" xr:uid="{A03834C3-35BE-4043-ADCF-6B35D9B2D162}"/>
    <cellStyle name="Normal 9 7 4 2" xfId="3618" xr:uid="{0C9C1AE7-695C-4E97-AEAB-B7218D670B37}"/>
    <cellStyle name="Normal 9 7 4 2 2" xfId="5255" xr:uid="{2E500B26-6165-4D08-878B-E540C4D95112}"/>
    <cellStyle name="Normal 9 7 4 3" xfId="3619" xr:uid="{8282644F-6E96-47F6-8D44-45BFCAA68939}"/>
    <cellStyle name="Normal 9 7 4 3 2" xfId="5256" xr:uid="{9FE37A4F-03E4-4A0A-9458-CB1C2529EB70}"/>
    <cellStyle name="Normal 9 7 4 4" xfId="3620" xr:uid="{2EA19D62-FB2E-48AF-A948-8E884AF7AD22}"/>
    <cellStyle name="Normal 9 7 4 4 2" xfId="5257" xr:uid="{04C12392-691D-47A0-9C89-35FBE51CA69C}"/>
    <cellStyle name="Normal 9 7 4 5" xfId="5254" xr:uid="{100E2599-27C5-4B80-9BCA-A17E3E22AF51}"/>
    <cellStyle name="Normal 9 7 5" xfId="3621" xr:uid="{451CEEEB-1B1A-4CC5-AAAB-15EC0FC7BD39}"/>
    <cellStyle name="Normal 9 7 5 2" xfId="3622" xr:uid="{02434079-11A6-4453-9628-1C9DEA1E69AC}"/>
    <cellStyle name="Normal 9 7 5 2 2" xfId="5259" xr:uid="{8131F199-7A55-430A-A622-1DDB57CE9C50}"/>
    <cellStyle name="Normal 9 7 5 3" xfId="3623" xr:uid="{9113A9EB-EB3D-4BC8-B64B-950797F291D1}"/>
    <cellStyle name="Normal 9 7 5 3 2" xfId="5260" xr:uid="{8CE4D4C9-C404-4A0D-9F04-F8864B7FC1B8}"/>
    <cellStyle name="Normal 9 7 5 4" xfId="3624" xr:uid="{75DC7CFA-ACF2-4DF3-9CF9-E199B5F4118C}"/>
    <cellStyle name="Normal 9 7 5 4 2" xfId="5261" xr:uid="{15E0C922-86C4-471F-9BF5-2C3D92DDA6DC}"/>
    <cellStyle name="Normal 9 7 5 5" xfId="5258" xr:uid="{2526B676-447B-4F3F-9522-30F613777BDE}"/>
    <cellStyle name="Normal 9 7 6" xfId="3625" xr:uid="{68FFD5CC-FD4A-42D6-B1F5-6211BCCF8373}"/>
    <cellStyle name="Normal 9 7 6 2" xfId="5262" xr:uid="{869C8199-3C69-4ABC-8CC5-6265D0A0FC33}"/>
    <cellStyle name="Normal 9 7 7" xfId="3626" xr:uid="{E3D2D652-0889-4F1A-9992-51B3C4F3BA5A}"/>
    <cellStyle name="Normal 9 7 7 2" xfId="5263" xr:uid="{564C99F3-4EC9-4B80-B2E2-CA39B9EC87B4}"/>
    <cellStyle name="Normal 9 7 8" xfId="3627" xr:uid="{A9124105-9F89-45F7-B7E1-22A80723A2C5}"/>
    <cellStyle name="Normal 9 7 8 2" xfId="5264" xr:uid="{0E101ED0-D288-40A0-A06D-E6C2538C374D}"/>
    <cellStyle name="Normal 9 7 9" xfId="5232" xr:uid="{01321E36-02B8-4728-8E35-D3DEEEDD79BC}"/>
    <cellStyle name="Normal 9 8" xfId="3628" xr:uid="{4A7CE3C9-9093-4F2C-8BA7-5322226F03FE}"/>
    <cellStyle name="Normal 9 8 2" xfId="3629" xr:uid="{18ED41CC-64EA-4662-8ADB-22692A229213}"/>
    <cellStyle name="Normal 9 8 2 2" xfId="3630" xr:uid="{2AACF48B-9D83-46BC-9288-73ED3A38D9D9}"/>
    <cellStyle name="Normal 9 8 2 2 2" xfId="3631" xr:uid="{8D9E3BC6-DCE9-4442-BBAB-CA70B089B9BA}"/>
    <cellStyle name="Normal 9 8 2 2 2 2" xfId="5268" xr:uid="{59523C04-8032-458E-9DF4-0812B814246F}"/>
    <cellStyle name="Normal 9 8 2 2 3" xfId="3632" xr:uid="{C9362893-3F6E-425F-86A4-A1235B7C9A22}"/>
    <cellStyle name="Normal 9 8 2 2 3 2" xfId="5269" xr:uid="{BAFC7CF8-4808-4821-9DF1-21DB9DCCEFFC}"/>
    <cellStyle name="Normal 9 8 2 2 4" xfId="3633" xr:uid="{64F09D76-CA66-4ACB-A88C-383DDA82DF18}"/>
    <cellStyle name="Normal 9 8 2 2 4 2" xfId="5270" xr:uid="{993105FC-0884-4D63-9327-B821B5B3A33B}"/>
    <cellStyle name="Normal 9 8 2 2 5" xfId="5267" xr:uid="{30A73435-7C0C-4F8E-889C-2B1A9DC717C7}"/>
    <cellStyle name="Normal 9 8 2 3" xfId="3634" xr:uid="{8B6BD5D3-FC73-4D82-B697-826F6E515D40}"/>
    <cellStyle name="Normal 9 8 2 3 2" xfId="5271" xr:uid="{14663F61-B36E-4CA6-AC9E-BAD9DFA5508C}"/>
    <cellStyle name="Normal 9 8 2 4" xfId="3635" xr:uid="{D2198F11-E864-4BE7-8DAB-098AB47E0079}"/>
    <cellStyle name="Normal 9 8 2 4 2" xfId="5272" xr:uid="{46C58A0D-7010-4CAA-B510-902A76C1E27D}"/>
    <cellStyle name="Normal 9 8 2 5" xfId="3636" xr:uid="{6A8B4CA4-4343-467F-A41A-484A2E5A8580}"/>
    <cellStyle name="Normal 9 8 2 5 2" xfId="5273" xr:uid="{BEAA89CC-D894-4151-9011-91236DCE7BCC}"/>
    <cellStyle name="Normal 9 8 2 6" xfId="5266" xr:uid="{335D12BC-C8F2-4D49-9043-4902B7694E71}"/>
    <cellStyle name="Normal 9 8 3" xfId="3637" xr:uid="{335E742B-A00B-4FAD-BC10-DB42EE8AAB5D}"/>
    <cellStyle name="Normal 9 8 3 2" xfId="3638" xr:uid="{9F0B8CB8-C734-4A55-A0EF-47A9BEB09F1A}"/>
    <cellStyle name="Normal 9 8 3 2 2" xfId="5275" xr:uid="{8E7807D3-ACBE-4B93-ABC6-5A976D0FF026}"/>
    <cellStyle name="Normal 9 8 3 3" xfId="3639" xr:uid="{25B3CBF7-AE73-4801-BECE-510B40B75463}"/>
    <cellStyle name="Normal 9 8 3 3 2" xfId="5276" xr:uid="{B0E9CA73-DEC7-44BD-8249-08FEA2158B75}"/>
    <cellStyle name="Normal 9 8 3 4" xfId="3640" xr:uid="{2FD1C2D7-A0DC-4075-A11D-89D03C680AB4}"/>
    <cellStyle name="Normal 9 8 3 4 2" xfId="5277" xr:uid="{06CED54B-A5FC-463A-9C55-D294B5D039CC}"/>
    <cellStyle name="Normal 9 8 3 5" xfId="5274" xr:uid="{FDAC76EB-DAC0-43B9-8C87-7EDD649A713D}"/>
    <cellStyle name="Normal 9 8 4" xfId="3641" xr:uid="{224AAB10-7EDD-4373-9F2B-29442B533E79}"/>
    <cellStyle name="Normal 9 8 4 2" xfId="3642" xr:uid="{09F30F0A-603C-4E02-9181-8C0341D5FFD8}"/>
    <cellStyle name="Normal 9 8 4 2 2" xfId="5279" xr:uid="{88712791-4C98-4123-8BC9-B3708049B97C}"/>
    <cellStyle name="Normal 9 8 4 3" xfId="3643" xr:uid="{9680BF7D-2FE0-42F8-9E22-CD6840A2D04F}"/>
    <cellStyle name="Normal 9 8 4 3 2" xfId="5280" xr:uid="{2291478F-CA5C-489D-B12A-5A4DA04DCDFA}"/>
    <cellStyle name="Normal 9 8 4 4" xfId="3644" xr:uid="{F93B75FD-B7B6-4DF2-8558-BE42F0F01BA2}"/>
    <cellStyle name="Normal 9 8 4 4 2" xfId="5281" xr:uid="{C053FAD8-B25D-4F3E-9437-63BCD38B0720}"/>
    <cellStyle name="Normal 9 8 4 5" xfId="5278" xr:uid="{303E62D6-5CA7-478B-A873-9537057B2012}"/>
    <cellStyle name="Normal 9 8 5" xfId="3645" xr:uid="{A8196A07-FBC7-48AE-A6B9-109EB58F0435}"/>
    <cellStyle name="Normal 9 8 5 2" xfId="5282" xr:uid="{E7B233F0-6E8D-4BED-A9D6-0E54A2FE1FE4}"/>
    <cellStyle name="Normal 9 8 6" xfId="3646" xr:uid="{4AF0AB61-DC0C-4AD3-A946-C10A27C89AA7}"/>
    <cellStyle name="Normal 9 8 6 2" xfId="5283" xr:uid="{C30A6042-7455-4949-8E39-C28F262D2F9C}"/>
    <cellStyle name="Normal 9 8 7" xfId="3647" xr:uid="{D86D511F-50B6-443C-875E-C85A05B6BFB2}"/>
    <cellStyle name="Normal 9 8 7 2" xfId="5284" xr:uid="{01C998DF-BD13-4534-A1EA-413A5B1A6461}"/>
    <cellStyle name="Normal 9 8 8" xfId="5265" xr:uid="{CDAB10B3-E98C-429E-A5B2-1A25CBA319BC}"/>
    <cellStyle name="Normal 9 9" xfId="3648" xr:uid="{B4B71B12-B14D-458F-83DB-A6D222EF6EE6}"/>
    <cellStyle name="Normal 9 9 2" xfId="3649" xr:uid="{588C0585-55E1-46C7-9617-1668E93350F0}"/>
    <cellStyle name="Normal 9 9 2 2" xfId="3650" xr:uid="{94C8DE79-1106-4D0B-8860-75D8168060AA}"/>
    <cellStyle name="Normal 9 9 2 2 2" xfId="5287" xr:uid="{279C5FD3-8AE3-4C91-A6FF-CA15A3374E9B}"/>
    <cellStyle name="Normal 9 9 2 3" xfId="3651" xr:uid="{646FAD7A-8047-4268-8633-F111CCA333A9}"/>
    <cellStyle name="Normal 9 9 2 3 2" xfId="5288" xr:uid="{3D3BDE12-4C4B-48E8-B4CF-3819DEE03995}"/>
    <cellStyle name="Normal 9 9 2 4" xfId="3652" xr:uid="{91F080C7-6227-49CD-ABF9-4142041EFDB1}"/>
    <cellStyle name="Normal 9 9 2 4 2" xfId="5289" xr:uid="{E7A19B51-1130-41B9-BC84-F9F478719D19}"/>
    <cellStyle name="Normal 9 9 2 5" xfId="5286" xr:uid="{67C8514D-7A50-4434-A91F-9B67767FDC0A}"/>
    <cellStyle name="Normal 9 9 3" xfId="3653" xr:uid="{BD40D3E2-E1B4-4ABE-8A55-BA5BE8B15B77}"/>
    <cellStyle name="Normal 9 9 3 2" xfId="3654" xr:uid="{26D1E6B3-0680-4A15-BED9-AB40BA38A658}"/>
    <cellStyle name="Normal 9 9 3 2 2" xfId="5291" xr:uid="{3EDE0844-CB0C-4170-96DA-F74711C107E5}"/>
    <cellStyle name="Normal 9 9 3 3" xfId="3655" xr:uid="{1772DAF4-AEF7-46A8-934B-3AE8A936292C}"/>
    <cellStyle name="Normal 9 9 3 3 2" xfId="5292" xr:uid="{24E934B5-F771-4859-82F0-9D4B6C1C639C}"/>
    <cellStyle name="Normal 9 9 3 4" xfId="3656" xr:uid="{11B2A65F-66B6-492C-9114-C0F13BBE6EAD}"/>
    <cellStyle name="Normal 9 9 3 4 2" xfId="5293" xr:uid="{C52F6695-BA62-4D89-A64D-1389C6136982}"/>
    <cellStyle name="Normal 9 9 3 5" xfId="5290" xr:uid="{E6A63D32-DF58-431D-8E98-4159863CB857}"/>
    <cellStyle name="Normal 9 9 4" xfId="3657" xr:uid="{D81AD844-1B5A-4016-A09C-D83A3A48F51C}"/>
    <cellStyle name="Normal 9 9 4 2" xfId="5294" xr:uid="{EB9C3091-BDA6-41A0-BCD5-CD70D6FB6382}"/>
    <cellStyle name="Normal 9 9 5" xfId="3658" xr:uid="{AB530DC0-7ED9-4FC6-8905-251D4A62C69A}"/>
    <cellStyle name="Normal 9 9 5 2" xfId="5295" xr:uid="{40423763-F960-43E6-86BF-15230CE1F5DC}"/>
    <cellStyle name="Normal 9 9 6" xfId="3659" xr:uid="{FD85323B-C09E-45E4-AC51-271B8BBA2C91}"/>
    <cellStyle name="Normal 9 9 6 2" xfId="5296" xr:uid="{3E6581DC-A7C0-4074-B9A5-04BFF21A7938}"/>
    <cellStyle name="Normal 9 9 7" xfId="5285" xr:uid="{D7312E2A-F473-4CB2-9E9E-BEE416702E96}"/>
    <cellStyle name="Percent 2" xfId="92" xr:uid="{2D9E771C-7238-43DC-9853-8232BE67F4EC}"/>
    <cellStyle name="Percent 2 2" xfId="5297" xr:uid="{35EF75CE-B068-4260-91B1-34BF09A12BBD}"/>
    <cellStyle name="Гиперссылка 2" xfId="4" xr:uid="{49BAA0F8-B3D3-41B5-87DD-435502328B29}"/>
    <cellStyle name="Гиперссылка 2 2" xfId="5298" xr:uid="{2D7AB575-513C-45BD-A089-83AA01DC54C7}"/>
    <cellStyle name="Обычный 2" xfId="1" xr:uid="{A3CD5D5E-4502-4158-8112-08CDD679ACF5}"/>
    <cellStyle name="Обычный 2 2" xfId="5" xr:uid="{D19F253E-EE9B-4476-9D91-2EE3A6D7A3DC}"/>
    <cellStyle name="Обычный 2 2 2" xfId="5300" xr:uid="{74E42CE7-3810-44F2-964A-6FE3614C4CCF}"/>
    <cellStyle name="Обычный 2 3" xfId="5299" xr:uid="{6E7B53F1-982F-49AE-8A23-4A0EF245CDB0}"/>
    <cellStyle name="常规_Sheet1_1" xfId="4382" xr:uid="{CC9FDFC0-A997-41E0-B425-136B2601E36E}"/>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84"/>
  <sheetViews>
    <sheetView tabSelected="1" topLeftCell="A68" zoomScale="90" zoomScaleNormal="90" workbookViewId="0">
      <selection activeCell="M90" sqref="M90"/>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6" t="s">
        <v>134</v>
      </c>
      <c r="C2" s="120"/>
      <c r="D2" s="120"/>
      <c r="E2" s="120"/>
      <c r="F2" s="120"/>
      <c r="G2" s="120"/>
      <c r="H2" s="120"/>
      <c r="I2" s="120"/>
      <c r="J2" s="127" t="s">
        <v>140</v>
      </c>
      <c r="K2" s="115"/>
    </row>
    <row r="3" spans="1:11">
      <c r="A3" s="114"/>
      <c r="B3" s="122" t="s">
        <v>135</v>
      </c>
      <c r="C3" s="120"/>
      <c r="D3" s="120"/>
      <c r="E3" s="120"/>
      <c r="F3" s="120"/>
      <c r="G3" s="120"/>
      <c r="H3" s="120"/>
      <c r="I3" s="120"/>
      <c r="J3" s="120"/>
      <c r="K3" s="115"/>
    </row>
    <row r="4" spans="1:11">
      <c r="A4" s="114"/>
      <c r="B4" s="122" t="s">
        <v>136</v>
      </c>
      <c r="C4" s="120"/>
      <c r="D4" s="120"/>
      <c r="E4" s="120"/>
      <c r="F4" s="120"/>
      <c r="G4" s="120"/>
      <c r="H4" s="120"/>
      <c r="I4" s="120"/>
      <c r="J4" s="120"/>
      <c r="K4" s="115"/>
    </row>
    <row r="5" spans="1:11">
      <c r="A5" s="114"/>
      <c r="B5" s="122" t="s">
        <v>137</v>
      </c>
      <c r="C5" s="120"/>
      <c r="D5" s="120"/>
      <c r="E5" s="120"/>
      <c r="F5" s="120"/>
      <c r="G5" s="120"/>
      <c r="H5" s="120"/>
      <c r="I5" s="120"/>
      <c r="J5" s="120"/>
      <c r="K5" s="115"/>
    </row>
    <row r="6" spans="1:11">
      <c r="A6" s="114"/>
      <c r="B6" s="122" t="s">
        <v>138</v>
      </c>
      <c r="C6" s="120"/>
      <c r="D6" s="120"/>
      <c r="E6" s="120"/>
      <c r="F6" s="120"/>
      <c r="G6" s="120"/>
      <c r="H6" s="120"/>
      <c r="I6" s="120"/>
      <c r="J6" s="120"/>
      <c r="K6" s="115"/>
    </row>
    <row r="7" spans="1:11">
      <c r="A7" s="114"/>
      <c r="B7" s="122"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782</v>
      </c>
      <c r="C10" s="120"/>
      <c r="D10" s="120"/>
      <c r="E10" s="120"/>
      <c r="F10" s="115"/>
      <c r="G10" s="116"/>
      <c r="H10" s="125" t="s">
        <v>782</v>
      </c>
      <c r="I10" s="120"/>
      <c r="J10" s="140">
        <v>51374</v>
      </c>
      <c r="K10" s="115"/>
    </row>
    <row r="11" spans="1:11">
      <c r="A11" s="114"/>
      <c r="B11" s="114" t="s">
        <v>711</v>
      </c>
      <c r="C11" s="120"/>
      <c r="D11" s="120"/>
      <c r="E11" s="120"/>
      <c r="F11" s="115"/>
      <c r="G11" s="116"/>
      <c r="H11" s="116" t="s">
        <v>711</v>
      </c>
      <c r="I11" s="120"/>
      <c r="J11" s="141"/>
      <c r="K11" s="115"/>
    </row>
    <row r="12" spans="1:11">
      <c r="A12" s="114"/>
      <c r="B12" s="114" t="s">
        <v>712</v>
      </c>
      <c r="C12" s="120"/>
      <c r="D12" s="120"/>
      <c r="E12" s="120"/>
      <c r="F12" s="115"/>
      <c r="G12" s="116"/>
      <c r="H12" s="116" t="s">
        <v>712</v>
      </c>
      <c r="I12" s="120"/>
      <c r="J12" s="120"/>
      <c r="K12" s="115"/>
    </row>
    <row r="13" spans="1:11">
      <c r="A13" s="114"/>
      <c r="B13" s="114" t="s">
        <v>780</v>
      </c>
      <c r="C13" s="120"/>
      <c r="D13" s="120"/>
      <c r="E13" s="120"/>
      <c r="F13" s="115"/>
      <c r="G13" s="116"/>
      <c r="H13" s="116" t="s">
        <v>780</v>
      </c>
      <c r="I13" s="120"/>
      <c r="J13" s="99" t="s">
        <v>11</v>
      </c>
      <c r="K13" s="115"/>
    </row>
    <row r="14" spans="1:11" ht="15" customHeight="1">
      <c r="A14" s="114"/>
      <c r="B14" s="114" t="s">
        <v>714</v>
      </c>
      <c r="C14" s="120"/>
      <c r="D14" s="120"/>
      <c r="E14" s="120"/>
      <c r="F14" s="115"/>
      <c r="G14" s="116"/>
      <c r="H14" s="116" t="s">
        <v>714</v>
      </c>
      <c r="I14" s="120"/>
      <c r="J14" s="142">
        <v>45179</v>
      </c>
      <c r="K14" s="115"/>
    </row>
    <row r="15" spans="1:11" ht="15" customHeight="1">
      <c r="A15" s="114"/>
      <c r="B15" s="133" t="s">
        <v>781</v>
      </c>
      <c r="C15" s="7"/>
      <c r="D15" s="7"/>
      <c r="E15" s="7"/>
      <c r="F15" s="8"/>
      <c r="G15" s="116"/>
      <c r="H15" s="121" t="s">
        <v>781</v>
      </c>
      <c r="I15" s="120"/>
      <c r="J15" s="143"/>
      <c r="K15" s="115"/>
    </row>
    <row r="16" spans="1:11" ht="15" customHeight="1">
      <c r="A16" s="114"/>
      <c r="B16" s="120"/>
      <c r="C16" s="120"/>
      <c r="D16" s="120"/>
      <c r="E16" s="120"/>
      <c r="F16" s="120"/>
      <c r="G16" s="120"/>
      <c r="H16" s="120"/>
      <c r="I16" s="124" t="s">
        <v>142</v>
      </c>
      <c r="J16" s="132">
        <v>39928</v>
      </c>
      <c r="K16" s="115"/>
    </row>
    <row r="17" spans="1:11">
      <c r="A17" s="114"/>
      <c r="B17" s="120" t="s">
        <v>715</v>
      </c>
      <c r="C17" s="120"/>
      <c r="D17" s="120"/>
      <c r="E17" s="120"/>
      <c r="F17" s="120"/>
      <c r="G17" s="120"/>
      <c r="H17" s="120"/>
      <c r="I17" s="124" t="s">
        <v>143</v>
      </c>
      <c r="J17" s="132" t="s">
        <v>779</v>
      </c>
      <c r="K17" s="115"/>
    </row>
    <row r="18" spans="1:11" ht="18">
      <c r="A18" s="114"/>
      <c r="B18" s="120" t="s">
        <v>716</v>
      </c>
      <c r="C18" s="120"/>
      <c r="D18" s="120"/>
      <c r="E18" s="120"/>
      <c r="F18" s="120"/>
      <c r="G18" s="120"/>
      <c r="H18" s="120"/>
      <c r="I18" s="123" t="s">
        <v>258</v>
      </c>
      <c r="J18" s="104" t="s">
        <v>162</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4" t="s">
        <v>201</v>
      </c>
      <c r="G20" s="145"/>
      <c r="H20" s="100" t="s">
        <v>169</v>
      </c>
      <c r="I20" s="100" t="s">
        <v>202</v>
      </c>
      <c r="J20" s="100" t="s">
        <v>21</v>
      </c>
      <c r="K20" s="115"/>
    </row>
    <row r="21" spans="1:11">
      <c r="A21" s="114"/>
      <c r="B21" s="105"/>
      <c r="C21" s="105"/>
      <c r="D21" s="106"/>
      <c r="E21" s="106"/>
      <c r="F21" s="146"/>
      <c r="G21" s="147"/>
      <c r="H21" s="105" t="s">
        <v>141</v>
      </c>
      <c r="I21" s="105"/>
      <c r="J21" s="105"/>
      <c r="K21" s="115"/>
    </row>
    <row r="22" spans="1:11" ht="48">
      <c r="A22" s="114"/>
      <c r="B22" s="107">
        <v>1</v>
      </c>
      <c r="C22" s="10" t="s">
        <v>717</v>
      </c>
      <c r="D22" s="118" t="s">
        <v>717</v>
      </c>
      <c r="E22" s="118" t="s">
        <v>699</v>
      </c>
      <c r="F22" s="138"/>
      <c r="G22" s="139"/>
      <c r="H22" s="11" t="s">
        <v>768</v>
      </c>
      <c r="I22" s="14">
        <v>22.68</v>
      </c>
      <c r="J22" s="109">
        <f t="shared" ref="J22:J53" si="0">I22*B22</f>
        <v>22.68</v>
      </c>
      <c r="K22" s="115"/>
    </row>
    <row r="23" spans="1:11">
      <c r="A23" s="114"/>
      <c r="B23" s="107">
        <v>3</v>
      </c>
      <c r="C23" s="10" t="s">
        <v>718</v>
      </c>
      <c r="D23" s="118" t="s">
        <v>750</v>
      </c>
      <c r="E23" s="118" t="s">
        <v>25</v>
      </c>
      <c r="F23" s="138"/>
      <c r="G23" s="139"/>
      <c r="H23" s="11" t="s">
        <v>719</v>
      </c>
      <c r="I23" s="14">
        <v>0.26</v>
      </c>
      <c r="J23" s="109">
        <f t="shared" si="0"/>
        <v>0.78</v>
      </c>
      <c r="K23" s="115"/>
    </row>
    <row r="24" spans="1:11">
      <c r="A24" s="114"/>
      <c r="B24" s="107">
        <v>3</v>
      </c>
      <c r="C24" s="10" t="s">
        <v>718</v>
      </c>
      <c r="D24" s="118" t="s">
        <v>751</v>
      </c>
      <c r="E24" s="118" t="s">
        <v>26</v>
      </c>
      <c r="F24" s="138"/>
      <c r="G24" s="139"/>
      <c r="H24" s="11" t="s">
        <v>719</v>
      </c>
      <c r="I24" s="14">
        <v>0.31</v>
      </c>
      <c r="J24" s="109">
        <f t="shared" si="0"/>
        <v>0.92999999999999994</v>
      </c>
      <c r="K24" s="115"/>
    </row>
    <row r="25" spans="1:11">
      <c r="A25" s="114"/>
      <c r="B25" s="107">
        <v>5</v>
      </c>
      <c r="C25" s="10" t="s">
        <v>718</v>
      </c>
      <c r="D25" s="118" t="s">
        <v>752</v>
      </c>
      <c r="E25" s="118" t="s">
        <v>27</v>
      </c>
      <c r="F25" s="138"/>
      <c r="G25" s="139"/>
      <c r="H25" s="11" t="s">
        <v>719</v>
      </c>
      <c r="I25" s="14">
        <v>0.37</v>
      </c>
      <c r="J25" s="109">
        <f t="shared" si="0"/>
        <v>1.85</v>
      </c>
      <c r="K25" s="115"/>
    </row>
    <row r="26" spans="1:11" ht="24">
      <c r="A26" s="114"/>
      <c r="B26" s="107">
        <v>2</v>
      </c>
      <c r="C26" s="10" t="s">
        <v>720</v>
      </c>
      <c r="D26" s="118" t="s">
        <v>753</v>
      </c>
      <c r="E26" s="118" t="s">
        <v>26</v>
      </c>
      <c r="F26" s="138"/>
      <c r="G26" s="139"/>
      <c r="H26" s="11" t="s">
        <v>721</v>
      </c>
      <c r="I26" s="14">
        <v>1.25</v>
      </c>
      <c r="J26" s="109">
        <f t="shared" si="0"/>
        <v>2.5</v>
      </c>
      <c r="K26" s="115"/>
    </row>
    <row r="27" spans="1:11" ht="24">
      <c r="A27" s="114"/>
      <c r="B27" s="107">
        <v>1</v>
      </c>
      <c r="C27" s="10" t="s">
        <v>722</v>
      </c>
      <c r="D27" s="118" t="s">
        <v>722</v>
      </c>
      <c r="E27" s="118"/>
      <c r="F27" s="138"/>
      <c r="G27" s="139"/>
      <c r="H27" s="11" t="s">
        <v>723</v>
      </c>
      <c r="I27" s="14">
        <v>31.91</v>
      </c>
      <c r="J27" s="109">
        <f t="shared" si="0"/>
        <v>31.91</v>
      </c>
      <c r="K27" s="115"/>
    </row>
    <row r="28" spans="1:11" ht="48">
      <c r="A28" s="114"/>
      <c r="B28" s="107">
        <v>1</v>
      </c>
      <c r="C28" s="10" t="s">
        <v>724</v>
      </c>
      <c r="D28" s="118" t="s">
        <v>724</v>
      </c>
      <c r="E28" s="118" t="s">
        <v>699</v>
      </c>
      <c r="F28" s="138"/>
      <c r="G28" s="139"/>
      <c r="H28" s="11" t="s">
        <v>769</v>
      </c>
      <c r="I28" s="14">
        <v>30.06</v>
      </c>
      <c r="J28" s="109">
        <f t="shared" si="0"/>
        <v>30.06</v>
      </c>
      <c r="K28" s="115"/>
    </row>
    <row r="29" spans="1:11" ht="24">
      <c r="A29" s="114"/>
      <c r="B29" s="107">
        <v>1</v>
      </c>
      <c r="C29" s="10" t="s">
        <v>725</v>
      </c>
      <c r="D29" s="118" t="s">
        <v>725</v>
      </c>
      <c r="E29" s="118"/>
      <c r="F29" s="138"/>
      <c r="G29" s="139"/>
      <c r="H29" s="11" t="s">
        <v>770</v>
      </c>
      <c r="I29" s="14">
        <v>18.45</v>
      </c>
      <c r="J29" s="109">
        <f t="shared" si="0"/>
        <v>18.45</v>
      </c>
      <c r="K29" s="115"/>
    </row>
    <row r="30" spans="1:11" ht="24">
      <c r="A30" s="114"/>
      <c r="B30" s="107">
        <v>1</v>
      </c>
      <c r="C30" s="10" t="s">
        <v>726</v>
      </c>
      <c r="D30" s="118" t="s">
        <v>726</v>
      </c>
      <c r="E30" s="118" t="s">
        <v>23</v>
      </c>
      <c r="F30" s="138"/>
      <c r="G30" s="139"/>
      <c r="H30" s="11" t="s">
        <v>727</v>
      </c>
      <c r="I30" s="14">
        <v>0.2</v>
      </c>
      <c r="J30" s="109">
        <f t="shared" si="0"/>
        <v>0.2</v>
      </c>
      <c r="K30" s="115"/>
    </row>
    <row r="31" spans="1:11" ht="24">
      <c r="A31" s="114"/>
      <c r="B31" s="107">
        <v>1</v>
      </c>
      <c r="C31" s="10" t="s">
        <v>726</v>
      </c>
      <c r="D31" s="118" t="s">
        <v>726</v>
      </c>
      <c r="E31" s="118" t="s">
        <v>651</v>
      </c>
      <c r="F31" s="138"/>
      <c r="G31" s="139"/>
      <c r="H31" s="11" t="s">
        <v>727</v>
      </c>
      <c r="I31" s="14">
        <v>0.2</v>
      </c>
      <c r="J31" s="109">
        <f t="shared" si="0"/>
        <v>0.2</v>
      </c>
      <c r="K31" s="115"/>
    </row>
    <row r="32" spans="1:11" ht="24">
      <c r="A32" s="114"/>
      <c r="B32" s="107">
        <v>2</v>
      </c>
      <c r="C32" s="10" t="s">
        <v>726</v>
      </c>
      <c r="D32" s="118" t="s">
        <v>726</v>
      </c>
      <c r="E32" s="118" t="s">
        <v>25</v>
      </c>
      <c r="F32" s="138"/>
      <c r="G32" s="139"/>
      <c r="H32" s="11" t="s">
        <v>727</v>
      </c>
      <c r="I32" s="14">
        <v>0.2</v>
      </c>
      <c r="J32" s="109">
        <f t="shared" si="0"/>
        <v>0.4</v>
      </c>
      <c r="K32" s="115"/>
    </row>
    <row r="33" spans="1:11" ht="24">
      <c r="A33" s="114"/>
      <c r="B33" s="107">
        <v>2</v>
      </c>
      <c r="C33" s="10" t="s">
        <v>726</v>
      </c>
      <c r="D33" s="118" t="s">
        <v>726</v>
      </c>
      <c r="E33" s="118" t="s">
        <v>67</v>
      </c>
      <c r="F33" s="138"/>
      <c r="G33" s="139"/>
      <c r="H33" s="11" t="s">
        <v>727</v>
      </c>
      <c r="I33" s="14">
        <v>0.2</v>
      </c>
      <c r="J33" s="109">
        <f t="shared" si="0"/>
        <v>0.4</v>
      </c>
      <c r="K33" s="115"/>
    </row>
    <row r="34" spans="1:11" ht="24">
      <c r="A34" s="114"/>
      <c r="B34" s="107">
        <v>2</v>
      </c>
      <c r="C34" s="10" t="s">
        <v>726</v>
      </c>
      <c r="D34" s="118" t="s">
        <v>726</v>
      </c>
      <c r="E34" s="118" t="s">
        <v>26</v>
      </c>
      <c r="F34" s="138"/>
      <c r="G34" s="139"/>
      <c r="H34" s="11" t="s">
        <v>727</v>
      </c>
      <c r="I34" s="14">
        <v>0.2</v>
      </c>
      <c r="J34" s="109">
        <f t="shared" si="0"/>
        <v>0.4</v>
      </c>
      <c r="K34" s="115"/>
    </row>
    <row r="35" spans="1:11" ht="24">
      <c r="A35" s="114"/>
      <c r="B35" s="107">
        <v>1</v>
      </c>
      <c r="C35" s="10" t="s">
        <v>726</v>
      </c>
      <c r="D35" s="118" t="s">
        <v>726</v>
      </c>
      <c r="E35" s="118" t="s">
        <v>90</v>
      </c>
      <c r="F35" s="138"/>
      <c r="G35" s="139"/>
      <c r="H35" s="11" t="s">
        <v>727</v>
      </c>
      <c r="I35" s="14">
        <v>0.2</v>
      </c>
      <c r="J35" s="109">
        <f t="shared" si="0"/>
        <v>0.2</v>
      </c>
      <c r="K35" s="115"/>
    </row>
    <row r="36" spans="1:11" ht="24">
      <c r="A36" s="114"/>
      <c r="B36" s="107">
        <v>1</v>
      </c>
      <c r="C36" s="10" t="s">
        <v>726</v>
      </c>
      <c r="D36" s="118" t="s">
        <v>726</v>
      </c>
      <c r="E36" s="118" t="s">
        <v>27</v>
      </c>
      <c r="F36" s="138"/>
      <c r="G36" s="139"/>
      <c r="H36" s="11" t="s">
        <v>727</v>
      </c>
      <c r="I36" s="14">
        <v>0.2</v>
      </c>
      <c r="J36" s="109">
        <f t="shared" si="0"/>
        <v>0.2</v>
      </c>
      <c r="K36" s="115"/>
    </row>
    <row r="37" spans="1:11" ht="24">
      <c r="A37" s="114"/>
      <c r="B37" s="107">
        <v>1</v>
      </c>
      <c r="C37" s="10" t="s">
        <v>726</v>
      </c>
      <c r="D37" s="118" t="s">
        <v>726</v>
      </c>
      <c r="E37" s="118" t="s">
        <v>28</v>
      </c>
      <c r="F37" s="138"/>
      <c r="G37" s="139"/>
      <c r="H37" s="11" t="s">
        <v>727</v>
      </c>
      <c r="I37" s="14">
        <v>0.2</v>
      </c>
      <c r="J37" s="109">
        <f t="shared" si="0"/>
        <v>0.2</v>
      </c>
      <c r="K37" s="115"/>
    </row>
    <row r="38" spans="1:11" ht="24">
      <c r="A38" s="114"/>
      <c r="B38" s="107">
        <v>1</v>
      </c>
      <c r="C38" s="10" t="s">
        <v>726</v>
      </c>
      <c r="D38" s="118" t="s">
        <v>726</v>
      </c>
      <c r="E38" s="118" t="s">
        <v>29</v>
      </c>
      <c r="F38" s="138"/>
      <c r="G38" s="139"/>
      <c r="H38" s="11" t="s">
        <v>727</v>
      </c>
      <c r="I38" s="14">
        <v>0.2</v>
      </c>
      <c r="J38" s="109">
        <f t="shared" si="0"/>
        <v>0.2</v>
      </c>
      <c r="K38" s="115"/>
    </row>
    <row r="39" spans="1:11" ht="24">
      <c r="A39" s="114"/>
      <c r="B39" s="107">
        <v>1</v>
      </c>
      <c r="C39" s="10" t="s">
        <v>726</v>
      </c>
      <c r="D39" s="118" t="s">
        <v>726</v>
      </c>
      <c r="E39" s="118" t="s">
        <v>45</v>
      </c>
      <c r="F39" s="138"/>
      <c r="G39" s="139"/>
      <c r="H39" s="11" t="s">
        <v>727</v>
      </c>
      <c r="I39" s="14">
        <v>0.2</v>
      </c>
      <c r="J39" s="109">
        <f t="shared" si="0"/>
        <v>0.2</v>
      </c>
      <c r="K39" s="115"/>
    </row>
    <row r="40" spans="1:11" ht="36">
      <c r="A40" s="114"/>
      <c r="B40" s="107">
        <v>1</v>
      </c>
      <c r="C40" s="10" t="s">
        <v>728</v>
      </c>
      <c r="D40" s="118" t="s">
        <v>728</v>
      </c>
      <c r="E40" s="118"/>
      <c r="F40" s="138"/>
      <c r="G40" s="139"/>
      <c r="H40" s="11" t="s">
        <v>771</v>
      </c>
      <c r="I40" s="14">
        <v>18.059999999999999</v>
      </c>
      <c r="J40" s="109">
        <f t="shared" si="0"/>
        <v>18.059999999999999</v>
      </c>
      <c r="K40" s="115"/>
    </row>
    <row r="41" spans="1:11" ht="24">
      <c r="A41" s="114"/>
      <c r="B41" s="107">
        <v>1</v>
      </c>
      <c r="C41" s="10" t="s">
        <v>729</v>
      </c>
      <c r="D41" s="118" t="s">
        <v>729</v>
      </c>
      <c r="E41" s="118"/>
      <c r="F41" s="138"/>
      <c r="G41" s="139"/>
      <c r="H41" s="11" t="s">
        <v>730</v>
      </c>
      <c r="I41" s="14">
        <v>15.62</v>
      </c>
      <c r="J41" s="109">
        <f t="shared" si="0"/>
        <v>15.62</v>
      </c>
      <c r="K41" s="115"/>
    </row>
    <row r="42" spans="1:11" ht="24">
      <c r="A42" s="114"/>
      <c r="B42" s="107">
        <v>2</v>
      </c>
      <c r="C42" s="10" t="s">
        <v>731</v>
      </c>
      <c r="D42" s="118" t="s">
        <v>754</v>
      </c>
      <c r="E42" s="118" t="s">
        <v>25</v>
      </c>
      <c r="F42" s="138"/>
      <c r="G42" s="139"/>
      <c r="H42" s="11" t="s">
        <v>732</v>
      </c>
      <c r="I42" s="14">
        <v>3.2</v>
      </c>
      <c r="J42" s="109">
        <f t="shared" si="0"/>
        <v>6.4</v>
      </c>
      <c r="K42" s="115"/>
    </row>
    <row r="43" spans="1:11" ht="24">
      <c r="A43" s="114"/>
      <c r="B43" s="107">
        <v>2</v>
      </c>
      <c r="C43" s="10" t="s">
        <v>731</v>
      </c>
      <c r="D43" s="118" t="s">
        <v>755</v>
      </c>
      <c r="E43" s="118" t="s">
        <v>26</v>
      </c>
      <c r="F43" s="138"/>
      <c r="G43" s="139"/>
      <c r="H43" s="11" t="s">
        <v>732</v>
      </c>
      <c r="I43" s="14">
        <v>3.34</v>
      </c>
      <c r="J43" s="109">
        <f t="shared" si="0"/>
        <v>6.68</v>
      </c>
      <c r="K43" s="115"/>
    </row>
    <row r="44" spans="1:11" ht="24">
      <c r="A44" s="114"/>
      <c r="B44" s="107">
        <v>2</v>
      </c>
      <c r="C44" s="10" t="s">
        <v>731</v>
      </c>
      <c r="D44" s="118" t="s">
        <v>756</v>
      </c>
      <c r="E44" s="118" t="s">
        <v>27</v>
      </c>
      <c r="F44" s="138"/>
      <c r="G44" s="139"/>
      <c r="H44" s="11" t="s">
        <v>732</v>
      </c>
      <c r="I44" s="14">
        <v>3.63</v>
      </c>
      <c r="J44" s="109">
        <f t="shared" si="0"/>
        <v>7.26</v>
      </c>
      <c r="K44" s="115"/>
    </row>
    <row r="45" spans="1:11" ht="24">
      <c r="A45" s="114"/>
      <c r="B45" s="107">
        <v>2</v>
      </c>
      <c r="C45" s="10" t="s">
        <v>733</v>
      </c>
      <c r="D45" s="118" t="s">
        <v>757</v>
      </c>
      <c r="E45" s="118" t="s">
        <v>26</v>
      </c>
      <c r="F45" s="138" t="s">
        <v>107</v>
      </c>
      <c r="G45" s="139"/>
      <c r="H45" s="11" t="s">
        <v>734</v>
      </c>
      <c r="I45" s="14">
        <v>1.1299999999999999</v>
      </c>
      <c r="J45" s="109">
        <f t="shared" si="0"/>
        <v>2.2599999999999998</v>
      </c>
      <c r="K45" s="115"/>
    </row>
    <row r="46" spans="1:11" ht="24">
      <c r="A46" s="114"/>
      <c r="B46" s="107">
        <v>3</v>
      </c>
      <c r="C46" s="10" t="s">
        <v>735</v>
      </c>
      <c r="D46" s="118" t="s">
        <v>735</v>
      </c>
      <c r="E46" s="118"/>
      <c r="F46" s="138"/>
      <c r="G46" s="139"/>
      <c r="H46" s="11" t="s">
        <v>772</v>
      </c>
      <c r="I46" s="14">
        <v>0.54</v>
      </c>
      <c r="J46" s="109">
        <f t="shared" si="0"/>
        <v>1.62</v>
      </c>
      <c r="K46" s="115"/>
    </row>
    <row r="47" spans="1:11" ht="48">
      <c r="A47" s="114"/>
      <c r="B47" s="107">
        <v>1</v>
      </c>
      <c r="C47" s="10" t="s">
        <v>736</v>
      </c>
      <c r="D47" s="118" t="s">
        <v>736</v>
      </c>
      <c r="E47" s="118" t="s">
        <v>699</v>
      </c>
      <c r="F47" s="138"/>
      <c r="G47" s="139"/>
      <c r="H47" s="11" t="s">
        <v>773</v>
      </c>
      <c r="I47" s="14">
        <v>25.76</v>
      </c>
      <c r="J47" s="109">
        <f t="shared" si="0"/>
        <v>25.76</v>
      </c>
      <c r="K47" s="115"/>
    </row>
    <row r="48" spans="1:11" ht="48">
      <c r="A48" s="114"/>
      <c r="B48" s="107">
        <v>1</v>
      </c>
      <c r="C48" s="10" t="s">
        <v>737</v>
      </c>
      <c r="D48" s="118" t="s">
        <v>737</v>
      </c>
      <c r="E48" s="118" t="s">
        <v>699</v>
      </c>
      <c r="F48" s="138"/>
      <c r="G48" s="139"/>
      <c r="H48" s="11" t="s">
        <v>774</v>
      </c>
      <c r="I48" s="14">
        <v>13.17</v>
      </c>
      <c r="J48" s="109">
        <f t="shared" si="0"/>
        <v>13.17</v>
      </c>
      <c r="K48" s="115"/>
    </row>
    <row r="49" spans="1:11" ht="24">
      <c r="A49" s="114"/>
      <c r="B49" s="107">
        <v>2</v>
      </c>
      <c r="C49" s="10" t="s">
        <v>65</v>
      </c>
      <c r="D49" s="118" t="s">
        <v>65</v>
      </c>
      <c r="E49" s="118" t="s">
        <v>25</v>
      </c>
      <c r="F49" s="138"/>
      <c r="G49" s="139"/>
      <c r="H49" s="11" t="s">
        <v>738</v>
      </c>
      <c r="I49" s="14">
        <v>1.34</v>
      </c>
      <c r="J49" s="109">
        <f t="shared" si="0"/>
        <v>2.68</v>
      </c>
      <c r="K49" s="115"/>
    </row>
    <row r="50" spans="1:11" ht="24">
      <c r="A50" s="114"/>
      <c r="B50" s="107">
        <v>2</v>
      </c>
      <c r="C50" s="10" t="s">
        <v>65</v>
      </c>
      <c r="D50" s="118" t="s">
        <v>65</v>
      </c>
      <c r="E50" s="118" t="s">
        <v>26</v>
      </c>
      <c r="F50" s="138"/>
      <c r="G50" s="139"/>
      <c r="H50" s="11" t="s">
        <v>738</v>
      </c>
      <c r="I50" s="14">
        <v>1.34</v>
      </c>
      <c r="J50" s="109">
        <f t="shared" si="0"/>
        <v>2.68</v>
      </c>
      <c r="K50" s="115"/>
    </row>
    <row r="51" spans="1:11" ht="24">
      <c r="A51" s="114"/>
      <c r="B51" s="107">
        <v>2</v>
      </c>
      <c r="C51" s="10" t="s">
        <v>65</v>
      </c>
      <c r="D51" s="118" t="s">
        <v>65</v>
      </c>
      <c r="E51" s="118" t="s">
        <v>27</v>
      </c>
      <c r="F51" s="138"/>
      <c r="G51" s="139"/>
      <c r="H51" s="11" t="s">
        <v>738</v>
      </c>
      <c r="I51" s="14">
        <v>1.34</v>
      </c>
      <c r="J51" s="109">
        <f t="shared" si="0"/>
        <v>2.68</v>
      </c>
      <c r="K51" s="115"/>
    </row>
    <row r="52" spans="1:11" ht="24">
      <c r="A52" s="114"/>
      <c r="B52" s="107">
        <v>2</v>
      </c>
      <c r="C52" s="10" t="s">
        <v>739</v>
      </c>
      <c r="D52" s="118" t="s">
        <v>758</v>
      </c>
      <c r="E52" s="118" t="s">
        <v>27</v>
      </c>
      <c r="F52" s="138"/>
      <c r="G52" s="139"/>
      <c r="H52" s="11" t="s">
        <v>740</v>
      </c>
      <c r="I52" s="14">
        <v>1.34</v>
      </c>
      <c r="J52" s="109">
        <f t="shared" si="0"/>
        <v>2.68</v>
      </c>
      <c r="K52" s="115"/>
    </row>
    <row r="53" spans="1:11" ht="24">
      <c r="A53" s="114"/>
      <c r="B53" s="107">
        <v>2</v>
      </c>
      <c r="C53" s="10" t="s">
        <v>564</v>
      </c>
      <c r="D53" s="118" t="s">
        <v>564</v>
      </c>
      <c r="E53" s="118" t="s">
        <v>213</v>
      </c>
      <c r="F53" s="138"/>
      <c r="G53" s="139"/>
      <c r="H53" s="11" t="s">
        <v>775</v>
      </c>
      <c r="I53" s="14">
        <v>0.21</v>
      </c>
      <c r="J53" s="109">
        <f t="shared" si="0"/>
        <v>0.42</v>
      </c>
      <c r="K53" s="115"/>
    </row>
    <row r="54" spans="1:11" ht="24">
      <c r="A54" s="114"/>
      <c r="B54" s="107">
        <v>2</v>
      </c>
      <c r="C54" s="10" t="s">
        <v>564</v>
      </c>
      <c r="D54" s="118" t="s">
        <v>564</v>
      </c>
      <c r="E54" s="118" t="s">
        <v>263</v>
      </c>
      <c r="F54" s="138"/>
      <c r="G54" s="139"/>
      <c r="H54" s="11" t="s">
        <v>775</v>
      </c>
      <c r="I54" s="14">
        <v>0.21</v>
      </c>
      <c r="J54" s="109">
        <f t="shared" ref="J54:J72" si="1">I54*B54</f>
        <v>0.42</v>
      </c>
      <c r="K54" s="115"/>
    </row>
    <row r="55" spans="1:11" ht="24">
      <c r="A55" s="114"/>
      <c r="B55" s="107">
        <v>1</v>
      </c>
      <c r="C55" s="10" t="s">
        <v>564</v>
      </c>
      <c r="D55" s="118" t="s">
        <v>564</v>
      </c>
      <c r="E55" s="118" t="s">
        <v>214</v>
      </c>
      <c r="F55" s="138"/>
      <c r="G55" s="139"/>
      <c r="H55" s="11" t="s">
        <v>775</v>
      </c>
      <c r="I55" s="14">
        <v>0.21</v>
      </c>
      <c r="J55" s="109">
        <f t="shared" si="1"/>
        <v>0.21</v>
      </c>
      <c r="K55" s="115"/>
    </row>
    <row r="56" spans="1:11" ht="24">
      <c r="A56" s="114"/>
      <c r="B56" s="107">
        <v>2</v>
      </c>
      <c r="C56" s="10" t="s">
        <v>564</v>
      </c>
      <c r="D56" s="118" t="s">
        <v>564</v>
      </c>
      <c r="E56" s="118" t="s">
        <v>265</v>
      </c>
      <c r="F56" s="138"/>
      <c r="G56" s="139"/>
      <c r="H56" s="11" t="s">
        <v>775</v>
      </c>
      <c r="I56" s="14">
        <v>0.21</v>
      </c>
      <c r="J56" s="109">
        <f t="shared" si="1"/>
        <v>0.42</v>
      </c>
      <c r="K56" s="115"/>
    </row>
    <row r="57" spans="1:11" ht="24">
      <c r="A57" s="114"/>
      <c r="B57" s="107">
        <v>2</v>
      </c>
      <c r="C57" s="10" t="s">
        <v>564</v>
      </c>
      <c r="D57" s="118" t="s">
        <v>564</v>
      </c>
      <c r="E57" s="118" t="s">
        <v>267</v>
      </c>
      <c r="F57" s="138"/>
      <c r="G57" s="139"/>
      <c r="H57" s="11" t="s">
        <v>775</v>
      </c>
      <c r="I57" s="14">
        <v>0.21</v>
      </c>
      <c r="J57" s="109">
        <f t="shared" si="1"/>
        <v>0.42</v>
      </c>
      <c r="K57" s="115"/>
    </row>
    <row r="58" spans="1:11" ht="24">
      <c r="A58" s="114"/>
      <c r="B58" s="107">
        <v>1</v>
      </c>
      <c r="C58" s="10" t="s">
        <v>564</v>
      </c>
      <c r="D58" s="118" t="s">
        <v>564</v>
      </c>
      <c r="E58" s="118" t="s">
        <v>310</v>
      </c>
      <c r="F58" s="138"/>
      <c r="G58" s="139"/>
      <c r="H58" s="11" t="s">
        <v>775</v>
      </c>
      <c r="I58" s="14">
        <v>0.21</v>
      </c>
      <c r="J58" s="109">
        <f t="shared" si="1"/>
        <v>0.21</v>
      </c>
      <c r="K58" s="115"/>
    </row>
    <row r="59" spans="1:11" ht="24">
      <c r="A59" s="114"/>
      <c r="B59" s="107">
        <v>2</v>
      </c>
      <c r="C59" s="10" t="s">
        <v>564</v>
      </c>
      <c r="D59" s="118" t="s">
        <v>564</v>
      </c>
      <c r="E59" s="118" t="s">
        <v>741</v>
      </c>
      <c r="F59" s="138"/>
      <c r="G59" s="139"/>
      <c r="H59" s="11" t="s">
        <v>775</v>
      </c>
      <c r="I59" s="14">
        <v>0.21</v>
      </c>
      <c r="J59" s="109">
        <f t="shared" si="1"/>
        <v>0.42</v>
      </c>
      <c r="K59" s="115"/>
    </row>
    <row r="60" spans="1:11" ht="24">
      <c r="A60" s="114"/>
      <c r="B60" s="107">
        <v>2</v>
      </c>
      <c r="C60" s="10" t="s">
        <v>742</v>
      </c>
      <c r="D60" s="118" t="s">
        <v>742</v>
      </c>
      <c r="E60" s="118" t="s">
        <v>25</v>
      </c>
      <c r="F60" s="138" t="s">
        <v>107</v>
      </c>
      <c r="G60" s="139"/>
      <c r="H60" s="11" t="s">
        <v>743</v>
      </c>
      <c r="I60" s="14">
        <v>0.92</v>
      </c>
      <c r="J60" s="109">
        <f t="shared" si="1"/>
        <v>1.84</v>
      </c>
      <c r="K60" s="115"/>
    </row>
    <row r="61" spans="1:11" ht="24">
      <c r="A61" s="114"/>
      <c r="B61" s="107">
        <v>2</v>
      </c>
      <c r="C61" s="10" t="s">
        <v>742</v>
      </c>
      <c r="D61" s="118" t="s">
        <v>742</v>
      </c>
      <c r="E61" s="118" t="s">
        <v>25</v>
      </c>
      <c r="F61" s="138" t="s">
        <v>210</v>
      </c>
      <c r="G61" s="139"/>
      <c r="H61" s="11" t="s">
        <v>743</v>
      </c>
      <c r="I61" s="14">
        <v>0.92</v>
      </c>
      <c r="J61" s="109">
        <f t="shared" si="1"/>
        <v>1.84</v>
      </c>
      <c r="K61" s="115"/>
    </row>
    <row r="62" spans="1:11">
      <c r="A62" s="114"/>
      <c r="B62" s="107">
        <v>1</v>
      </c>
      <c r="C62" s="10" t="s">
        <v>374</v>
      </c>
      <c r="D62" s="118" t="s">
        <v>759</v>
      </c>
      <c r="E62" s="118" t="s">
        <v>25</v>
      </c>
      <c r="F62" s="138"/>
      <c r="G62" s="139"/>
      <c r="H62" s="11" t="s">
        <v>376</v>
      </c>
      <c r="I62" s="14">
        <v>2.67</v>
      </c>
      <c r="J62" s="109">
        <f t="shared" si="1"/>
        <v>2.67</v>
      </c>
      <c r="K62" s="115"/>
    </row>
    <row r="63" spans="1:11">
      <c r="A63" s="114"/>
      <c r="B63" s="107">
        <v>2</v>
      </c>
      <c r="C63" s="10" t="s">
        <v>374</v>
      </c>
      <c r="D63" s="118" t="s">
        <v>760</v>
      </c>
      <c r="E63" s="118" t="s">
        <v>26</v>
      </c>
      <c r="F63" s="138"/>
      <c r="G63" s="139"/>
      <c r="H63" s="11" t="s">
        <v>376</v>
      </c>
      <c r="I63" s="14">
        <v>2.67</v>
      </c>
      <c r="J63" s="109">
        <f t="shared" si="1"/>
        <v>5.34</v>
      </c>
      <c r="K63" s="115"/>
    </row>
    <row r="64" spans="1:11">
      <c r="A64" s="114"/>
      <c r="B64" s="107">
        <v>2</v>
      </c>
      <c r="C64" s="10" t="s">
        <v>374</v>
      </c>
      <c r="D64" s="118" t="s">
        <v>761</v>
      </c>
      <c r="E64" s="118" t="s">
        <v>27</v>
      </c>
      <c r="F64" s="138"/>
      <c r="G64" s="139"/>
      <c r="H64" s="11" t="s">
        <v>376</v>
      </c>
      <c r="I64" s="14">
        <v>3.06</v>
      </c>
      <c r="J64" s="109">
        <f t="shared" si="1"/>
        <v>6.12</v>
      </c>
      <c r="K64" s="115"/>
    </row>
    <row r="65" spans="1:11">
      <c r="A65" s="114"/>
      <c r="B65" s="107">
        <v>1</v>
      </c>
      <c r="C65" s="10" t="s">
        <v>374</v>
      </c>
      <c r="D65" s="118" t="s">
        <v>762</v>
      </c>
      <c r="E65" s="118" t="s">
        <v>29</v>
      </c>
      <c r="F65" s="138"/>
      <c r="G65" s="139"/>
      <c r="H65" s="11" t="s">
        <v>376</v>
      </c>
      <c r="I65" s="14">
        <v>3.06</v>
      </c>
      <c r="J65" s="109">
        <f t="shared" si="1"/>
        <v>3.06</v>
      </c>
      <c r="K65" s="115"/>
    </row>
    <row r="66" spans="1:11" ht="24">
      <c r="A66" s="114"/>
      <c r="B66" s="107">
        <v>3</v>
      </c>
      <c r="C66" s="10" t="s">
        <v>457</v>
      </c>
      <c r="D66" s="118" t="s">
        <v>763</v>
      </c>
      <c r="E66" s="118" t="s">
        <v>314</v>
      </c>
      <c r="F66" s="138"/>
      <c r="G66" s="139"/>
      <c r="H66" s="11" t="s">
        <v>459</v>
      </c>
      <c r="I66" s="14">
        <v>2.48</v>
      </c>
      <c r="J66" s="109">
        <f t="shared" si="1"/>
        <v>7.4399999999999995</v>
      </c>
      <c r="K66" s="115"/>
    </row>
    <row r="67" spans="1:11" ht="24">
      <c r="A67" s="114"/>
      <c r="B67" s="107">
        <v>3</v>
      </c>
      <c r="C67" s="10" t="s">
        <v>457</v>
      </c>
      <c r="D67" s="118" t="s">
        <v>764</v>
      </c>
      <c r="E67" s="118" t="s">
        <v>701</v>
      </c>
      <c r="F67" s="138"/>
      <c r="G67" s="139"/>
      <c r="H67" s="11" t="s">
        <v>459</v>
      </c>
      <c r="I67" s="14">
        <v>2.67</v>
      </c>
      <c r="J67" s="109">
        <f t="shared" si="1"/>
        <v>8.01</v>
      </c>
      <c r="K67" s="115"/>
    </row>
    <row r="68" spans="1:11" ht="24">
      <c r="A68" s="114"/>
      <c r="B68" s="107">
        <v>3</v>
      </c>
      <c r="C68" s="10" t="s">
        <v>457</v>
      </c>
      <c r="D68" s="118" t="s">
        <v>765</v>
      </c>
      <c r="E68" s="118" t="s">
        <v>744</v>
      </c>
      <c r="F68" s="138"/>
      <c r="G68" s="139"/>
      <c r="H68" s="11" t="s">
        <v>459</v>
      </c>
      <c r="I68" s="14">
        <v>2.86</v>
      </c>
      <c r="J68" s="109">
        <f t="shared" si="1"/>
        <v>8.58</v>
      </c>
      <c r="K68" s="115"/>
    </row>
    <row r="69" spans="1:11" ht="48">
      <c r="A69" s="114"/>
      <c r="B69" s="107">
        <v>1</v>
      </c>
      <c r="C69" s="10" t="s">
        <v>745</v>
      </c>
      <c r="D69" s="118" t="s">
        <v>766</v>
      </c>
      <c r="E69" s="118" t="s">
        <v>746</v>
      </c>
      <c r="F69" s="138"/>
      <c r="G69" s="139"/>
      <c r="H69" s="11" t="s">
        <v>776</v>
      </c>
      <c r="I69" s="14">
        <v>21.55</v>
      </c>
      <c r="J69" s="109">
        <f t="shared" si="1"/>
        <v>21.55</v>
      </c>
      <c r="K69" s="115"/>
    </row>
    <row r="70" spans="1:11" ht="48">
      <c r="A70" s="114"/>
      <c r="B70" s="107">
        <v>1</v>
      </c>
      <c r="C70" s="10" t="s">
        <v>747</v>
      </c>
      <c r="D70" s="118" t="s">
        <v>747</v>
      </c>
      <c r="E70" s="118" t="s">
        <v>699</v>
      </c>
      <c r="F70" s="138"/>
      <c r="G70" s="139"/>
      <c r="H70" s="11" t="s">
        <v>777</v>
      </c>
      <c r="I70" s="14">
        <v>19.04</v>
      </c>
      <c r="J70" s="109">
        <f t="shared" si="1"/>
        <v>19.04</v>
      </c>
      <c r="K70" s="115"/>
    </row>
    <row r="71" spans="1:11" ht="24">
      <c r="A71" s="114"/>
      <c r="B71" s="107">
        <v>2</v>
      </c>
      <c r="C71" s="10" t="s">
        <v>748</v>
      </c>
      <c r="D71" s="118" t="s">
        <v>748</v>
      </c>
      <c r="E71" s="118" t="s">
        <v>26</v>
      </c>
      <c r="F71" s="138"/>
      <c r="G71" s="139"/>
      <c r="H71" s="11" t="s">
        <v>749</v>
      </c>
      <c r="I71" s="14">
        <v>3.36</v>
      </c>
      <c r="J71" s="109">
        <f t="shared" si="1"/>
        <v>6.72</v>
      </c>
      <c r="K71" s="115"/>
    </row>
    <row r="72" spans="1:11" ht="24">
      <c r="A72" s="114"/>
      <c r="B72" s="108">
        <v>2</v>
      </c>
      <c r="C72" s="12" t="s">
        <v>748</v>
      </c>
      <c r="D72" s="119" t="s">
        <v>748</v>
      </c>
      <c r="E72" s="119" t="s">
        <v>27</v>
      </c>
      <c r="F72" s="148"/>
      <c r="G72" s="149"/>
      <c r="H72" s="13" t="s">
        <v>749</v>
      </c>
      <c r="I72" s="15">
        <v>3.36</v>
      </c>
      <c r="J72" s="110">
        <f t="shared" si="1"/>
        <v>6.72</v>
      </c>
      <c r="K72" s="115"/>
    </row>
    <row r="73" spans="1:11">
      <c r="A73" s="114"/>
      <c r="B73" s="129"/>
      <c r="C73" s="129"/>
      <c r="D73" s="129"/>
      <c r="E73" s="129"/>
      <c r="F73" s="129"/>
      <c r="G73" s="129"/>
      <c r="H73" s="129"/>
      <c r="I73" s="130" t="s">
        <v>255</v>
      </c>
      <c r="J73" s="131">
        <f>SUM(J22:J72)</f>
        <v>320.7600000000001</v>
      </c>
      <c r="K73" s="115"/>
    </row>
    <row r="74" spans="1:11">
      <c r="A74" s="114"/>
      <c r="B74" s="129"/>
      <c r="C74" s="129"/>
      <c r="D74" s="129"/>
      <c r="E74" s="129"/>
      <c r="F74" s="129"/>
      <c r="G74" s="129"/>
      <c r="H74" s="129"/>
      <c r="I74" s="130" t="s">
        <v>786</v>
      </c>
      <c r="J74" s="131">
        <f>J73*-20%</f>
        <v>-64.152000000000029</v>
      </c>
      <c r="K74" s="115"/>
    </row>
    <row r="75" spans="1:11" outlineLevel="1">
      <c r="A75" s="114"/>
      <c r="B75" s="129"/>
      <c r="C75" s="129"/>
      <c r="D75" s="129"/>
      <c r="E75" s="129"/>
      <c r="F75" s="129"/>
      <c r="G75" s="129"/>
      <c r="H75" s="129"/>
      <c r="I75" s="130" t="s">
        <v>783</v>
      </c>
      <c r="J75" s="131">
        <v>0</v>
      </c>
      <c r="K75" s="115"/>
    </row>
    <row r="76" spans="1:11">
      <c r="A76" s="114"/>
      <c r="B76" s="129"/>
      <c r="C76" s="129"/>
      <c r="D76" s="129"/>
      <c r="E76" s="129"/>
      <c r="F76" s="129"/>
      <c r="G76" s="129"/>
      <c r="H76" s="129"/>
      <c r="I76" s="130" t="s">
        <v>257</v>
      </c>
      <c r="J76" s="137">
        <f>SUM(J73:J75)</f>
        <v>256.60800000000006</v>
      </c>
      <c r="K76" s="115"/>
    </row>
    <row r="77" spans="1:11">
      <c r="A77" s="6"/>
      <c r="B77" s="7"/>
      <c r="C77" s="7"/>
      <c r="D77" s="7"/>
      <c r="E77" s="7"/>
      <c r="F77" s="7"/>
      <c r="G77" s="7"/>
      <c r="H77" s="136" t="s">
        <v>785</v>
      </c>
      <c r="I77" s="7"/>
      <c r="J77" s="7"/>
      <c r="K77" s="8"/>
    </row>
    <row r="79" spans="1:11">
      <c r="H79" s="1" t="s">
        <v>778</v>
      </c>
      <c r="I79" s="91">
        <f>'Tax Invoice'!E14</f>
        <v>44.01</v>
      </c>
    </row>
    <row r="80" spans="1:11">
      <c r="H80" s="1" t="s">
        <v>705</v>
      </c>
      <c r="I80" s="91">
        <f>'Tax Invoice'!M11</f>
        <v>35.43</v>
      </c>
    </row>
    <row r="81" spans="8:9">
      <c r="H81" s="1" t="s">
        <v>708</v>
      </c>
      <c r="I81" s="91">
        <f>I83/I80</f>
        <v>398.4376968670619</v>
      </c>
    </row>
    <row r="82" spans="8:9">
      <c r="H82" s="1" t="s">
        <v>709</v>
      </c>
      <c r="I82" s="91">
        <f>I84/I80</f>
        <v>318.75015749364951</v>
      </c>
    </row>
    <row r="83" spans="8:9">
      <c r="H83" s="1" t="s">
        <v>706</v>
      </c>
      <c r="I83" s="91">
        <f>J73*I79</f>
        <v>14116.647600000004</v>
      </c>
    </row>
    <row r="84" spans="8:9">
      <c r="H84" s="1" t="s">
        <v>707</v>
      </c>
      <c r="I84" s="91">
        <f>J76*I79</f>
        <v>11293.318080000003</v>
      </c>
    </row>
  </sheetData>
  <mergeCells count="55">
    <mergeCell ref="F70:G70"/>
    <mergeCell ref="F71:G71"/>
    <mergeCell ref="F72:G72"/>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90</v>
      </c>
      <c r="O1" t="s">
        <v>144</v>
      </c>
      <c r="T1" t="s">
        <v>255</v>
      </c>
      <c r="U1">
        <v>320.7600000000001</v>
      </c>
    </row>
    <row r="2" spans="1:21" ht="15.75">
      <c r="A2" s="114"/>
      <c r="B2" s="126" t="s">
        <v>134</v>
      </c>
      <c r="C2" s="120"/>
      <c r="D2" s="120"/>
      <c r="E2" s="120"/>
      <c r="F2" s="120"/>
      <c r="G2" s="120"/>
      <c r="H2" s="120"/>
      <c r="I2" s="127" t="s">
        <v>140</v>
      </c>
      <c r="J2" s="115"/>
      <c r="T2" t="s">
        <v>184</v>
      </c>
      <c r="U2">
        <v>0</v>
      </c>
    </row>
    <row r="3" spans="1:21">
      <c r="A3" s="114"/>
      <c r="B3" s="122" t="s">
        <v>135</v>
      </c>
      <c r="C3" s="120"/>
      <c r="D3" s="120"/>
      <c r="E3" s="120"/>
      <c r="F3" s="120"/>
      <c r="G3" s="120"/>
      <c r="H3" s="120"/>
      <c r="I3" s="120"/>
      <c r="J3" s="115"/>
      <c r="T3" t="s">
        <v>185</v>
      </c>
    </row>
    <row r="4" spans="1:21">
      <c r="A4" s="114"/>
      <c r="B4" s="122" t="s">
        <v>136</v>
      </c>
      <c r="C4" s="120"/>
      <c r="D4" s="120"/>
      <c r="E4" s="120"/>
      <c r="F4" s="120"/>
      <c r="G4" s="120"/>
      <c r="H4" s="120"/>
      <c r="I4" s="120"/>
      <c r="J4" s="115"/>
      <c r="T4" t="s">
        <v>257</v>
      </c>
      <c r="U4">
        <v>320.7600000000001</v>
      </c>
    </row>
    <row r="5" spans="1:21">
      <c r="A5" s="114"/>
      <c r="B5" s="122" t="s">
        <v>137</v>
      </c>
      <c r="C5" s="120"/>
      <c r="D5" s="120"/>
      <c r="E5" s="120"/>
      <c r="F5" s="120"/>
      <c r="G5" s="120"/>
      <c r="H5" s="120"/>
      <c r="I5" s="120"/>
      <c r="J5" s="115"/>
      <c r="S5" t="s">
        <v>767</v>
      </c>
    </row>
    <row r="6" spans="1:21">
      <c r="A6" s="114"/>
      <c r="B6" s="122" t="s">
        <v>138</v>
      </c>
      <c r="C6" s="120"/>
      <c r="D6" s="120"/>
      <c r="E6" s="120"/>
      <c r="F6" s="120"/>
      <c r="G6" s="120"/>
      <c r="H6" s="120"/>
      <c r="I6" s="120"/>
      <c r="J6" s="115"/>
    </row>
    <row r="7" spans="1:21">
      <c r="A7" s="114"/>
      <c r="B7" s="122"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40"/>
      <c r="J10" s="115"/>
    </row>
    <row r="11" spans="1:21">
      <c r="A11" s="114"/>
      <c r="B11" s="114" t="s">
        <v>711</v>
      </c>
      <c r="C11" s="120"/>
      <c r="D11" s="120"/>
      <c r="E11" s="115"/>
      <c r="F11" s="116"/>
      <c r="G11" s="116" t="s">
        <v>711</v>
      </c>
      <c r="H11" s="120"/>
      <c r="I11" s="141"/>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714</v>
      </c>
      <c r="C14" s="120"/>
      <c r="D14" s="120"/>
      <c r="E14" s="115"/>
      <c r="F14" s="116"/>
      <c r="G14" s="116" t="s">
        <v>714</v>
      </c>
      <c r="H14" s="120"/>
      <c r="I14" s="142">
        <v>45178</v>
      </c>
      <c r="J14" s="115"/>
    </row>
    <row r="15" spans="1:21">
      <c r="A15" s="114"/>
      <c r="B15" s="6" t="s">
        <v>6</v>
      </c>
      <c r="C15" s="7"/>
      <c r="D15" s="7"/>
      <c r="E15" s="8"/>
      <c r="F15" s="116"/>
      <c r="G15" s="9" t="s">
        <v>6</v>
      </c>
      <c r="H15" s="120"/>
      <c r="I15" s="143"/>
      <c r="J15" s="115"/>
    </row>
    <row r="16" spans="1:21">
      <c r="A16" s="114"/>
      <c r="B16" s="120"/>
      <c r="C16" s="120"/>
      <c r="D16" s="120"/>
      <c r="E16" s="120"/>
      <c r="F16" s="120"/>
      <c r="G16" s="120"/>
      <c r="H16" s="124" t="s">
        <v>142</v>
      </c>
      <c r="I16" s="132">
        <v>39928</v>
      </c>
      <c r="J16" s="115"/>
    </row>
    <row r="17" spans="1:16">
      <c r="A17" s="114"/>
      <c r="B17" s="120" t="s">
        <v>715</v>
      </c>
      <c r="C17" s="120"/>
      <c r="D17" s="120"/>
      <c r="E17" s="120"/>
      <c r="F17" s="120"/>
      <c r="G17" s="120"/>
      <c r="H17" s="124" t="s">
        <v>143</v>
      </c>
      <c r="I17" s="132"/>
      <c r="J17" s="115"/>
    </row>
    <row r="18" spans="1:16" ht="18">
      <c r="A18" s="114"/>
      <c r="B18" s="120" t="s">
        <v>716</v>
      </c>
      <c r="C18" s="120"/>
      <c r="D18" s="120"/>
      <c r="E18" s="120"/>
      <c r="F18" s="120"/>
      <c r="G18" s="120"/>
      <c r="H18" s="123" t="s">
        <v>258</v>
      </c>
      <c r="I18" s="104" t="s">
        <v>162</v>
      </c>
      <c r="J18" s="115"/>
    </row>
    <row r="19" spans="1:16">
      <c r="A19" s="114"/>
      <c r="B19" s="120"/>
      <c r="C19" s="120"/>
      <c r="D19" s="120"/>
      <c r="E19" s="120"/>
      <c r="F19" s="120"/>
      <c r="G19" s="120"/>
      <c r="H19" s="120"/>
      <c r="I19" s="120"/>
      <c r="J19" s="115"/>
      <c r="P19">
        <v>45178</v>
      </c>
    </row>
    <row r="20" spans="1:16">
      <c r="A20" s="114"/>
      <c r="B20" s="100" t="s">
        <v>198</v>
      </c>
      <c r="C20" s="100" t="s">
        <v>199</v>
      </c>
      <c r="D20" s="117" t="s">
        <v>200</v>
      </c>
      <c r="E20" s="144" t="s">
        <v>201</v>
      </c>
      <c r="F20" s="145"/>
      <c r="G20" s="100" t="s">
        <v>169</v>
      </c>
      <c r="H20" s="100" t="s">
        <v>202</v>
      </c>
      <c r="I20" s="100" t="s">
        <v>21</v>
      </c>
      <c r="J20" s="115"/>
    </row>
    <row r="21" spans="1:16">
      <c r="A21" s="114"/>
      <c r="B21" s="105"/>
      <c r="C21" s="105"/>
      <c r="D21" s="106"/>
      <c r="E21" s="146"/>
      <c r="F21" s="147"/>
      <c r="G21" s="105" t="s">
        <v>141</v>
      </c>
      <c r="H21" s="105"/>
      <c r="I21" s="105"/>
      <c r="J21" s="115"/>
    </row>
    <row r="22" spans="1:16" ht="336">
      <c r="A22" s="114"/>
      <c r="B22" s="107">
        <v>1</v>
      </c>
      <c r="C22" s="10" t="s">
        <v>717</v>
      </c>
      <c r="D22" s="118" t="s">
        <v>699</v>
      </c>
      <c r="E22" s="138"/>
      <c r="F22" s="139"/>
      <c r="G22" s="11" t="s">
        <v>768</v>
      </c>
      <c r="H22" s="14">
        <v>22.68</v>
      </c>
      <c r="I22" s="109">
        <f t="shared" ref="I22:I53" si="0">H22*B22</f>
        <v>22.68</v>
      </c>
      <c r="J22" s="115"/>
    </row>
    <row r="23" spans="1:16" ht="72">
      <c r="A23" s="114"/>
      <c r="B23" s="107">
        <v>3</v>
      </c>
      <c r="C23" s="10" t="s">
        <v>718</v>
      </c>
      <c r="D23" s="118" t="s">
        <v>25</v>
      </c>
      <c r="E23" s="138"/>
      <c r="F23" s="139"/>
      <c r="G23" s="11" t="s">
        <v>719</v>
      </c>
      <c r="H23" s="14">
        <v>0.26</v>
      </c>
      <c r="I23" s="109">
        <f t="shared" si="0"/>
        <v>0.78</v>
      </c>
      <c r="J23" s="115"/>
    </row>
    <row r="24" spans="1:16" ht="72">
      <c r="A24" s="114"/>
      <c r="B24" s="107">
        <v>3</v>
      </c>
      <c r="C24" s="10" t="s">
        <v>718</v>
      </c>
      <c r="D24" s="118" t="s">
        <v>26</v>
      </c>
      <c r="E24" s="138"/>
      <c r="F24" s="139"/>
      <c r="G24" s="11" t="s">
        <v>719</v>
      </c>
      <c r="H24" s="14">
        <v>0.31</v>
      </c>
      <c r="I24" s="109">
        <f t="shared" si="0"/>
        <v>0.92999999999999994</v>
      </c>
      <c r="J24" s="115"/>
    </row>
    <row r="25" spans="1:16" ht="72">
      <c r="A25" s="114"/>
      <c r="B25" s="107">
        <v>5</v>
      </c>
      <c r="C25" s="10" t="s">
        <v>718</v>
      </c>
      <c r="D25" s="118" t="s">
        <v>27</v>
      </c>
      <c r="E25" s="138"/>
      <c r="F25" s="139"/>
      <c r="G25" s="11" t="s">
        <v>719</v>
      </c>
      <c r="H25" s="14">
        <v>0.37</v>
      </c>
      <c r="I25" s="109">
        <f t="shared" si="0"/>
        <v>1.85</v>
      </c>
      <c r="J25" s="115"/>
    </row>
    <row r="26" spans="1:16" ht="132">
      <c r="A26" s="114"/>
      <c r="B26" s="107">
        <v>2</v>
      </c>
      <c r="C26" s="10" t="s">
        <v>720</v>
      </c>
      <c r="D26" s="118" t="s">
        <v>26</v>
      </c>
      <c r="E26" s="138"/>
      <c r="F26" s="139"/>
      <c r="G26" s="11" t="s">
        <v>721</v>
      </c>
      <c r="H26" s="14">
        <v>1.25</v>
      </c>
      <c r="I26" s="109">
        <f t="shared" si="0"/>
        <v>2.5</v>
      </c>
      <c r="J26" s="115"/>
    </row>
    <row r="27" spans="1:16" ht="180">
      <c r="A27" s="114"/>
      <c r="B27" s="107">
        <v>1</v>
      </c>
      <c r="C27" s="10" t="s">
        <v>722</v>
      </c>
      <c r="D27" s="118"/>
      <c r="E27" s="138"/>
      <c r="F27" s="139"/>
      <c r="G27" s="11" t="s">
        <v>723</v>
      </c>
      <c r="H27" s="14">
        <v>31.91</v>
      </c>
      <c r="I27" s="109">
        <f t="shared" si="0"/>
        <v>31.91</v>
      </c>
      <c r="J27" s="115"/>
    </row>
    <row r="28" spans="1:16" ht="324">
      <c r="A28" s="114"/>
      <c r="B28" s="107">
        <v>1</v>
      </c>
      <c r="C28" s="10" t="s">
        <v>724</v>
      </c>
      <c r="D28" s="118" t="s">
        <v>699</v>
      </c>
      <c r="E28" s="138"/>
      <c r="F28" s="139"/>
      <c r="G28" s="11" t="s">
        <v>769</v>
      </c>
      <c r="H28" s="14">
        <v>30.06</v>
      </c>
      <c r="I28" s="109">
        <f t="shared" si="0"/>
        <v>30.06</v>
      </c>
      <c r="J28" s="115"/>
    </row>
    <row r="29" spans="1:16" ht="180">
      <c r="A29" s="114"/>
      <c r="B29" s="107">
        <v>1</v>
      </c>
      <c r="C29" s="10" t="s">
        <v>725</v>
      </c>
      <c r="D29" s="118"/>
      <c r="E29" s="138"/>
      <c r="F29" s="139"/>
      <c r="G29" s="11" t="s">
        <v>770</v>
      </c>
      <c r="H29" s="14">
        <v>18.45</v>
      </c>
      <c r="I29" s="109">
        <f t="shared" si="0"/>
        <v>18.45</v>
      </c>
      <c r="J29" s="115"/>
    </row>
    <row r="30" spans="1:16" ht="108">
      <c r="A30" s="114"/>
      <c r="B30" s="107">
        <v>1</v>
      </c>
      <c r="C30" s="10" t="s">
        <v>726</v>
      </c>
      <c r="D30" s="118" t="s">
        <v>23</v>
      </c>
      <c r="E30" s="138"/>
      <c r="F30" s="139"/>
      <c r="G30" s="11" t="s">
        <v>727</v>
      </c>
      <c r="H30" s="14">
        <v>0.2</v>
      </c>
      <c r="I30" s="109">
        <f t="shared" si="0"/>
        <v>0.2</v>
      </c>
      <c r="J30" s="115"/>
    </row>
    <row r="31" spans="1:16" ht="108">
      <c r="A31" s="114"/>
      <c r="B31" s="107">
        <v>1</v>
      </c>
      <c r="C31" s="10" t="s">
        <v>726</v>
      </c>
      <c r="D31" s="118" t="s">
        <v>651</v>
      </c>
      <c r="E31" s="138"/>
      <c r="F31" s="139"/>
      <c r="G31" s="11" t="s">
        <v>727</v>
      </c>
      <c r="H31" s="14">
        <v>0.2</v>
      </c>
      <c r="I31" s="109">
        <f t="shared" si="0"/>
        <v>0.2</v>
      </c>
      <c r="J31" s="115"/>
    </row>
    <row r="32" spans="1:16" ht="108">
      <c r="A32" s="114"/>
      <c r="B32" s="107">
        <v>2</v>
      </c>
      <c r="C32" s="10" t="s">
        <v>726</v>
      </c>
      <c r="D32" s="118" t="s">
        <v>25</v>
      </c>
      <c r="E32" s="138"/>
      <c r="F32" s="139"/>
      <c r="G32" s="11" t="s">
        <v>727</v>
      </c>
      <c r="H32" s="14">
        <v>0.2</v>
      </c>
      <c r="I32" s="109">
        <f t="shared" si="0"/>
        <v>0.4</v>
      </c>
      <c r="J32" s="115"/>
    </row>
    <row r="33" spans="1:10" ht="108">
      <c r="A33" s="114"/>
      <c r="B33" s="107">
        <v>2</v>
      </c>
      <c r="C33" s="10" t="s">
        <v>726</v>
      </c>
      <c r="D33" s="118" t="s">
        <v>67</v>
      </c>
      <c r="E33" s="138"/>
      <c r="F33" s="139"/>
      <c r="G33" s="11" t="s">
        <v>727</v>
      </c>
      <c r="H33" s="14">
        <v>0.2</v>
      </c>
      <c r="I33" s="109">
        <f t="shared" si="0"/>
        <v>0.4</v>
      </c>
      <c r="J33" s="115"/>
    </row>
    <row r="34" spans="1:10" ht="108">
      <c r="A34" s="114"/>
      <c r="B34" s="107">
        <v>2</v>
      </c>
      <c r="C34" s="10" t="s">
        <v>726</v>
      </c>
      <c r="D34" s="118" t="s">
        <v>26</v>
      </c>
      <c r="E34" s="138"/>
      <c r="F34" s="139"/>
      <c r="G34" s="11" t="s">
        <v>727</v>
      </c>
      <c r="H34" s="14">
        <v>0.2</v>
      </c>
      <c r="I34" s="109">
        <f t="shared" si="0"/>
        <v>0.4</v>
      </c>
      <c r="J34" s="115"/>
    </row>
    <row r="35" spans="1:10" ht="108">
      <c r="A35" s="114"/>
      <c r="B35" s="107">
        <v>1</v>
      </c>
      <c r="C35" s="10" t="s">
        <v>726</v>
      </c>
      <c r="D35" s="118" t="s">
        <v>90</v>
      </c>
      <c r="E35" s="138"/>
      <c r="F35" s="139"/>
      <c r="G35" s="11" t="s">
        <v>727</v>
      </c>
      <c r="H35" s="14">
        <v>0.2</v>
      </c>
      <c r="I35" s="109">
        <f t="shared" si="0"/>
        <v>0.2</v>
      </c>
      <c r="J35" s="115"/>
    </row>
    <row r="36" spans="1:10" ht="108">
      <c r="A36" s="114"/>
      <c r="B36" s="107">
        <v>1</v>
      </c>
      <c r="C36" s="10" t="s">
        <v>726</v>
      </c>
      <c r="D36" s="118" t="s">
        <v>27</v>
      </c>
      <c r="E36" s="138"/>
      <c r="F36" s="139"/>
      <c r="G36" s="11" t="s">
        <v>727</v>
      </c>
      <c r="H36" s="14">
        <v>0.2</v>
      </c>
      <c r="I36" s="109">
        <f t="shared" si="0"/>
        <v>0.2</v>
      </c>
      <c r="J36" s="115"/>
    </row>
    <row r="37" spans="1:10" ht="108">
      <c r="A37" s="114"/>
      <c r="B37" s="107">
        <v>1</v>
      </c>
      <c r="C37" s="10" t="s">
        <v>726</v>
      </c>
      <c r="D37" s="118" t="s">
        <v>28</v>
      </c>
      <c r="E37" s="138"/>
      <c r="F37" s="139"/>
      <c r="G37" s="11" t="s">
        <v>727</v>
      </c>
      <c r="H37" s="14">
        <v>0.2</v>
      </c>
      <c r="I37" s="109">
        <f t="shared" si="0"/>
        <v>0.2</v>
      </c>
      <c r="J37" s="115"/>
    </row>
    <row r="38" spans="1:10" ht="108">
      <c r="A38" s="114"/>
      <c r="B38" s="107">
        <v>1</v>
      </c>
      <c r="C38" s="10" t="s">
        <v>726</v>
      </c>
      <c r="D38" s="118" t="s">
        <v>29</v>
      </c>
      <c r="E38" s="138"/>
      <c r="F38" s="139"/>
      <c r="G38" s="11" t="s">
        <v>727</v>
      </c>
      <c r="H38" s="14">
        <v>0.2</v>
      </c>
      <c r="I38" s="109">
        <f t="shared" si="0"/>
        <v>0.2</v>
      </c>
      <c r="J38" s="115"/>
    </row>
    <row r="39" spans="1:10" ht="108">
      <c r="A39" s="114"/>
      <c r="B39" s="107">
        <v>1</v>
      </c>
      <c r="C39" s="10" t="s">
        <v>726</v>
      </c>
      <c r="D39" s="118" t="s">
        <v>45</v>
      </c>
      <c r="E39" s="138"/>
      <c r="F39" s="139"/>
      <c r="G39" s="11" t="s">
        <v>727</v>
      </c>
      <c r="H39" s="14">
        <v>0.2</v>
      </c>
      <c r="I39" s="109">
        <f t="shared" si="0"/>
        <v>0.2</v>
      </c>
      <c r="J39" s="115"/>
    </row>
    <row r="40" spans="1:10" ht="240">
      <c r="A40" s="114"/>
      <c r="B40" s="107">
        <v>1</v>
      </c>
      <c r="C40" s="10" t="s">
        <v>728</v>
      </c>
      <c r="D40" s="118"/>
      <c r="E40" s="138"/>
      <c r="F40" s="139"/>
      <c r="G40" s="11" t="s">
        <v>771</v>
      </c>
      <c r="H40" s="14">
        <v>18.059999999999999</v>
      </c>
      <c r="I40" s="109">
        <f t="shared" si="0"/>
        <v>18.059999999999999</v>
      </c>
      <c r="J40" s="115"/>
    </row>
    <row r="41" spans="1:10" ht="144">
      <c r="A41" s="114"/>
      <c r="B41" s="107">
        <v>1</v>
      </c>
      <c r="C41" s="10" t="s">
        <v>729</v>
      </c>
      <c r="D41" s="118"/>
      <c r="E41" s="138"/>
      <c r="F41" s="139"/>
      <c r="G41" s="11" t="s">
        <v>730</v>
      </c>
      <c r="H41" s="14">
        <v>15.62</v>
      </c>
      <c r="I41" s="109">
        <f t="shared" si="0"/>
        <v>15.62</v>
      </c>
      <c r="J41" s="115"/>
    </row>
    <row r="42" spans="1:10" ht="144">
      <c r="A42" s="114"/>
      <c r="B42" s="107">
        <v>2</v>
      </c>
      <c r="C42" s="10" t="s">
        <v>731</v>
      </c>
      <c r="D42" s="118" t="s">
        <v>25</v>
      </c>
      <c r="E42" s="138"/>
      <c r="F42" s="139"/>
      <c r="G42" s="11" t="s">
        <v>732</v>
      </c>
      <c r="H42" s="14">
        <v>3.2</v>
      </c>
      <c r="I42" s="109">
        <f t="shared" si="0"/>
        <v>6.4</v>
      </c>
      <c r="J42" s="115"/>
    </row>
    <row r="43" spans="1:10" ht="144">
      <c r="A43" s="114"/>
      <c r="B43" s="107">
        <v>2</v>
      </c>
      <c r="C43" s="10" t="s">
        <v>731</v>
      </c>
      <c r="D43" s="118" t="s">
        <v>26</v>
      </c>
      <c r="E43" s="138"/>
      <c r="F43" s="139"/>
      <c r="G43" s="11" t="s">
        <v>732</v>
      </c>
      <c r="H43" s="14">
        <v>3.34</v>
      </c>
      <c r="I43" s="109">
        <f t="shared" si="0"/>
        <v>6.68</v>
      </c>
      <c r="J43" s="115"/>
    </row>
    <row r="44" spans="1:10" ht="144">
      <c r="A44" s="114"/>
      <c r="B44" s="107">
        <v>2</v>
      </c>
      <c r="C44" s="10" t="s">
        <v>731</v>
      </c>
      <c r="D44" s="118" t="s">
        <v>27</v>
      </c>
      <c r="E44" s="138"/>
      <c r="F44" s="139"/>
      <c r="G44" s="11" t="s">
        <v>732</v>
      </c>
      <c r="H44" s="14">
        <v>3.63</v>
      </c>
      <c r="I44" s="109">
        <f t="shared" si="0"/>
        <v>7.26</v>
      </c>
      <c r="J44" s="115"/>
    </row>
    <row r="45" spans="1:10" ht="120">
      <c r="A45" s="114"/>
      <c r="B45" s="107">
        <v>2</v>
      </c>
      <c r="C45" s="10" t="s">
        <v>733</v>
      </c>
      <c r="D45" s="118" t="s">
        <v>26</v>
      </c>
      <c r="E45" s="138" t="s">
        <v>107</v>
      </c>
      <c r="F45" s="139"/>
      <c r="G45" s="11" t="s">
        <v>734</v>
      </c>
      <c r="H45" s="14">
        <v>1.1299999999999999</v>
      </c>
      <c r="I45" s="109">
        <f t="shared" si="0"/>
        <v>2.2599999999999998</v>
      </c>
      <c r="J45" s="115"/>
    </row>
    <row r="46" spans="1:10" ht="144">
      <c r="A46" s="114"/>
      <c r="B46" s="107">
        <v>3</v>
      </c>
      <c r="C46" s="10" t="s">
        <v>735</v>
      </c>
      <c r="D46" s="118"/>
      <c r="E46" s="138"/>
      <c r="F46" s="139"/>
      <c r="G46" s="11" t="s">
        <v>772</v>
      </c>
      <c r="H46" s="14">
        <v>0.54</v>
      </c>
      <c r="I46" s="109">
        <f t="shared" si="0"/>
        <v>1.62</v>
      </c>
      <c r="J46" s="115"/>
    </row>
    <row r="47" spans="1:10" ht="324">
      <c r="A47" s="114"/>
      <c r="B47" s="107">
        <v>1</v>
      </c>
      <c r="C47" s="10" t="s">
        <v>736</v>
      </c>
      <c r="D47" s="118" t="s">
        <v>699</v>
      </c>
      <c r="E47" s="138"/>
      <c r="F47" s="139"/>
      <c r="G47" s="11" t="s">
        <v>773</v>
      </c>
      <c r="H47" s="14">
        <v>25.76</v>
      </c>
      <c r="I47" s="109">
        <f t="shared" si="0"/>
        <v>25.76</v>
      </c>
      <c r="J47" s="115"/>
    </row>
    <row r="48" spans="1:10" ht="312">
      <c r="A48" s="114"/>
      <c r="B48" s="107">
        <v>1</v>
      </c>
      <c r="C48" s="10" t="s">
        <v>737</v>
      </c>
      <c r="D48" s="118" t="s">
        <v>699</v>
      </c>
      <c r="E48" s="138"/>
      <c r="F48" s="139"/>
      <c r="G48" s="11" t="s">
        <v>774</v>
      </c>
      <c r="H48" s="14">
        <v>13.17</v>
      </c>
      <c r="I48" s="109">
        <f t="shared" si="0"/>
        <v>13.17</v>
      </c>
      <c r="J48" s="115"/>
    </row>
    <row r="49" spans="1:10" ht="96">
      <c r="A49" s="114"/>
      <c r="B49" s="107">
        <v>2</v>
      </c>
      <c r="C49" s="10" t="s">
        <v>65</v>
      </c>
      <c r="D49" s="118" t="s">
        <v>25</v>
      </c>
      <c r="E49" s="138"/>
      <c r="F49" s="139"/>
      <c r="G49" s="11" t="s">
        <v>738</v>
      </c>
      <c r="H49" s="14">
        <v>1.34</v>
      </c>
      <c r="I49" s="109">
        <f t="shared" si="0"/>
        <v>2.68</v>
      </c>
      <c r="J49" s="115"/>
    </row>
    <row r="50" spans="1:10" ht="96">
      <c r="A50" s="114"/>
      <c r="B50" s="107">
        <v>2</v>
      </c>
      <c r="C50" s="10" t="s">
        <v>65</v>
      </c>
      <c r="D50" s="118" t="s">
        <v>26</v>
      </c>
      <c r="E50" s="138"/>
      <c r="F50" s="139"/>
      <c r="G50" s="11" t="s">
        <v>738</v>
      </c>
      <c r="H50" s="14">
        <v>1.34</v>
      </c>
      <c r="I50" s="109">
        <f t="shared" si="0"/>
        <v>2.68</v>
      </c>
      <c r="J50" s="115"/>
    </row>
    <row r="51" spans="1:10" ht="96">
      <c r="A51" s="114"/>
      <c r="B51" s="107">
        <v>2</v>
      </c>
      <c r="C51" s="10" t="s">
        <v>65</v>
      </c>
      <c r="D51" s="118" t="s">
        <v>27</v>
      </c>
      <c r="E51" s="138"/>
      <c r="F51" s="139"/>
      <c r="G51" s="11" t="s">
        <v>738</v>
      </c>
      <c r="H51" s="14">
        <v>1.34</v>
      </c>
      <c r="I51" s="109">
        <f t="shared" si="0"/>
        <v>2.68</v>
      </c>
      <c r="J51" s="115"/>
    </row>
    <row r="52" spans="1:10" ht="168">
      <c r="A52" s="114"/>
      <c r="B52" s="107">
        <v>2</v>
      </c>
      <c r="C52" s="10" t="s">
        <v>739</v>
      </c>
      <c r="D52" s="118" t="s">
        <v>27</v>
      </c>
      <c r="E52" s="138"/>
      <c r="F52" s="139"/>
      <c r="G52" s="11" t="s">
        <v>740</v>
      </c>
      <c r="H52" s="14">
        <v>1.34</v>
      </c>
      <c r="I52" s="109">
        <f t="shared" si="0"/>
        <v>2.68</v>
      </c>
      <c r="J52" s="115"/>
    </row>
    <row r="53" spans="1:10" ht="168">
      <c r="A53" s="114"/>
      <c r="B53" s="107">
        <v>2</v>
      </c>
      <c r="C53" s="10" t="s">
        <v>564</v>
      </c>
      <c r="D53" s="118" t="s">
        <v>213</v>
      </c>
      <c r="E53" s="138"/>
      <c r="F53" s="139"/>
      <c r="G53" s="11" t="s">
        <v>775</v>
      </c>
      <c r="H53" s="14">
        <v>0.21</v>
      </c>
      <c r="I53" s="109">
        <f t="shared" si="0"/>
        <v>0.42</v>
      </c>
      <c r="J53" s="115"/>
    </row>
    <row r="54" spans="1:10" ht="168">
      <c r="A54" s="114"/>
      <c r="B54" s="107">
        <v>2</v>
      </c>
      <c r="C54" s="10" t="s">
        <v>564</v>
      </c>
      <c r="D54" s="118" t="s">
        <v>263</v>
      </c>
      <c r="E54" s="138"/>
      <c r="F54" s="139"/>
      <c r="G54" s="11" t="s">
        <v>775</v>
      </c>
      <c r="H54" s="14">
        <v>0.21</v>
      </c>
      <c r="I54" s="109">
        <f t="shared" ref="I54:I72" si="1">H54*B54</f>
        <v>0.42</v>
      </c>
      <c r="J54" s="115"/>
    </row>
    <row r="55" spans="1:10" ht="168">
      <c r="A55" s="114"/>
      <c r="B55" s="107">
        <v>1</v>
      </c>
      <c r="C55" s="10" t="s">
        <v>564</v>
      </c>
      <c r="D55" s="118" t="s">
        <v>214</v>
      </c>
      <c r="E55" s="138"/>
      <c r="F55" s="139"/>
      <c r="G55" s="11" t="s">
        <v>775</v>
      </c>
      <c r="H55" s="14">
        <v>0.21</v>
      </c>
      <c r="I55" s="109">
        <f t="shared" si="1"/>
        <v>0.21</v>
      </c>
      <c r="J55" s="115"/>
    </row>
    <row r="56" spans="1:10" ht="168">
      <c r="A56" s="114"/>
      <c r="B56" s="107">
        <v>2</v>
      </c>
      <c r="C56" s="10" t="s">
        <v>564</v>
      </c>
      <c r="D56" s="118" t="s">
        <v>265</v>
      </c>
      <c r="E56" s="138"/>
      <c r="F56" s="139"/>
      <c r="G56" s="11" t="s">
        <v>775</v>
      </c>
      <c r="H56" s="14">
        <v>0.21</v>
      </c>
      <c r="I56" s="109">
        <f t="shared" si="1"/>
        <v>0.42</v>
      </c>
      <c r="J56" s="115"/>
    </row>
    <row r="57" spans="1:10" ht="168">
      <c r="A57" s="114"/>
      <c r="B57" s="107">
        <v>2</v>
      </c>
      <c r="C57" s="10" t="s">
        <v>564</v>
      </c>
      <c r="D57" s="118" t="s">
        <v>267</v>
      </c>
      <c r="E57" s="138"/>
      <c r="F57" s="139"/>
      <c r="G57" s="11" t="s">
        <v>775</v>
      </c>
      <c r="H57" s="14">
        <v>0.21</v>
      </c>
      <c r="I57" s="109">
        <f t="shared" si="1"/>
        <v>0.42</v>
      </c>
      <c r="J57" s="115"/>
    </row>
    <row r="58" spans="1:10" ht="168">
      <c r="A58" s="114"/>
      <c r="B58" s="107">
        <v>1</v>
      </c>
      <c r="C58" s="10" t="s">
        <v>564</v>
      </c>
      <c r="D58" s="118" t="s">
        <v>310</v>
      </c>
      <c r="E58" s="138"/>
      <c r="F58" s="139"/>
      <c r="G58" s="11" t="s">
        <v>775</v>
      </c>
      <c r="H58" s="14">
        <v>0.21</v>
      </c>
      <c r="I58" s="109">
        <f t="shared" si="1"/>
        <v>0.21</v>
      </c>
      <c r="J58" s="115"/>
    </row>
    <row r="59" spans="1:10" ht="168">
      <c r="A59" s="114"/>
      <c r="B59" s="107">
        <v>2</v>
      </c>
      <c r="C59" s="10" t="s">
        <v>564</v>
      </c>
      <c r="D59" s="118" t="s">
        <v>741</v>
      </c>
      <c r="E59" s="138"/>
      <c r="F59" s="139"/>
      <c r="G59" s="11" t="s">
        <v>775</v>
      </c>
      <c r="H59" s="14">
        <v>0.21</v>
      </c>
      <c r="I59" s="109">
        <f t="shared" si="1"/>
        <v>0.42</v>
      </c>
      <c r="J59" s="115"/>
    </row>
    <row r="60" spans="1:10" ht="120">
      <c r="A60" s="114"/>
      <c r="B60" s="107">
        <v>2</v>
      </c>
      <c r="C60" s="10" t="s">
        <v>742</v>
      </c>
      <c r="D60" s="118" t="s">
        <v>25</v>
      </c>
      <c r="E60" s="138" t="s">
        <v>107</v>
      </c>
      <c r="F60" s="139"/>
      <c r="G60" s="11" t="s">
        <v>743</v>
      </c>
      <c r="H60" s="14">
        <v>0.92</v>
      </c>
      <c r="I60" s="109">
        <f t="shared" si="1"/>
        <v>1.84</v>
      </c>
      <c r="J60" s="115"/>
    </row>
    <row r="61" spans="1:10" ht="120">
      <c r="A61" s="114"/>
      <c r="B61" s="107">
        <v>2</v>
      </c>
      <c r="C61" s="10" t="s">
        <v>742</v>
      </c>
      <c r="D61" s="118" t="s">
        <v>25</v>
      </c>
      <c r="E61" s="138" t="s">
        <v>210</v>
      </c>
      <c r="F61" s="139"/>
      <c r="G61" s="11" t="s">
        <v>743</v>
      </c>
      <c r="H61" s="14">
        <v>0.92</v>
      </c>
      <c r="I61" s="109">
        <f t="shared" si="1"/>
        <v>1.84</v>
      </c>
      <c r="J61" s="115"/>
    </row>
    <row r="62" spans="1:10" ht="72">
      <c r="A62" s="114"/>
      <c r="B62" s="107">
        <v>1</v>
      </c>
      <c r="C62" s="10" t="s">
        <v>374</v>
      </c>
      <c r="D62" s="118" t="s">
        <v>25</v>
      </c>
      <c r="E62" s="138"/>
      <c r="F62" s="139"/>
      <c r="G62" s="11" t="s">
        <v>376</v>
      </c>
      <c r="H62" s="14">
        <v>2.67</v>
      </c>
      <c r="I62" s="109">
        <f t="shared" si="1"/>
        <v>2.67</v>
      </c>
      <c r="J62" s="115"/>
    </row>
    <row r="63" spans="1:10" ht="72">
      <c r="A63" s="114"/>
      <c r="B63" s="107">
        <v>2</v>
      </c>
      <c r="C63" s="10" t="s">
        <v>374</v>
      </c>
      <c r="D63" s="118" t="s">
        <v>26</v>
      </c>
      <c r="E63" s="138"/>
      <c r="F63" s="139"/>
      <c r="G63" s="11" t="s">
        <v>376</v>
      </c>
      <c r="H63" s="14">
        <v>2.67</v>
      </c>
      <c r="I63" s="109">
        <f t="shared" si="1"/>
        <v>5.34</v>
      </c>
      <c r="J63" s="115"/>
    </row>
    <row r="64" spans="1:10" ht="72">
      <c r="A64" s="114"/>
      <c r="B64" s="107">
        <v>2</v>
      </c>
      <c r="C64" s="10" t="s">
        <v>374</v>
      </c>
      <c r="D64" s="118" t="s">
        <v>27</v>
      </c>
      <c r="E64" s="138"/>
      <c r="F64" s="139"/>
      <c r="G64" s="11" t="s">
        <v>376</v>
      </c>
      <c r="H64" s="14">
        <v>3.06</v>
      </c>
      <c r="I64" s="109">
        <f t="shared" si="1"/>
        <v>6.12</v>
      </c>
      <c r="J64" s="115"/>
    </row>
    <row r="65" spans="1:10" ht="72">
      <c r="A65" s="114"/>
      <c r="B65" s="107">
        <v>1</v>
      </c>
      <c r="C65" s="10" t="s">
        <v>374</v>
      </c>
      <c r="D65" s="118" t="s">
        <v>29</v>
      </c>
      <c r="E65" s="138"/>
      <c r="F65" s="139"/>
      <c r="G65" s="11" t="s">
        <v>376</v>
      </c>
      <c r="H65" s="14">
        <v>3.06</v>
      </c>
      <c r="I65" s="109">
        <f t="shared" si="1"/>
        <v>3.06</v>
      </c>
      <c r="J65" s="115"/>
    </row>
    <row r="66" spans="1:10" ht="108">
      <c r="A66" s="114"/>
      <c r="B66" s="107">
        <v>3</v>
      </c>
      <c r="C66" s="10" t="s">
        <v>457</v>
      </c>
      <c r="D66" s="118" t="s">
        <v>314</v>
      </c>
      <c r="E66" s="138"/>
      <c r="F66" s="139"/>
      <c r="G66" s="11" t="s">
        <v>459</v>
      </c>
      <c r="H66" s="14">
        <v>2.48</v>
      </c>
      <c r="I66" s="109">
        <f t="shared" si="1"/>
        <v>7.4399999999999995</v>
      </c>
      <c r="J66" s="115"/>
    </row>
    <row r="67" spans="1:10" ht="108">
      <c r="A67" s="114"/>
      <c r="B67" s="107">
        <v>3</v>
      </c>
      <c r="C67" s="10" t="s">
        <v>457</v>
      </c>
      <c r="D67" s="118" t="s">
        <v>701</v>
      </c>
      <c r="E67" s="138"/>
      <c r="F67" s="139"/>
      <c r="G67" s="11" t="s">
        <v>459</v>
      </c>
      <c r="H67" s="14">
        <v>2.67</v>
      </c>
      <c r="I67" s="109">
        <f t="shared" si="1"/>
        <v>8.01</v>
      </c>
      <c r="J67" s="115"/>
    </row>
    <row r="68" spans="1:10" ht="108">
      <c r="A68" s="114"/>
      <c r="B68" s="107">
        <v>3</v>
      </c>
      <c r="C68" s="10" t="s">
        <v>457</v>
      </c>
      <c r="D68" s="118" t="s">
        <v>744</v>
      </c>
      <c r="E68" s="138"/>
      <c r="F68" s="139"/>
      <c r="G68" s="11" t="s">
        <v>459</v>
      </c>
      <c r="H68" s="14">
        <v>2.86</v>
      </c>
      <c r="I68" s="109">
        <f t="shared" si="1"/>
        <v>8.58</v>
      </c>
      <c r="J68" s="115"/>
    </row>
    <row r="69" spans="1:10" ht="336">
      <c r="A69" s="114"/>
      <c r="B69" s="107">
        <v>1</v>
      </c>
      <c r="C69" s="10" t="s">
        <v>745</v>
      </c>
      <c r="D69" s="118" t="s">
        <v>746</v>
      </c>
      <c r="E69" s="138"/>
      <c r="F69" s="139"/>
      <c r="G69" s="11" t="s">
        <v>776</v>
      </c>
      <c r="H69" s="14">
        <v>21.55</v>
      </c>
      <c r="I69" s="109">
        <f t="shared" si="1"/>
        <v>21.55</v>
      </c>
      <c r="J69" s="115"/>
    </row>
    <row r="70" spans="1:10" ht="348">
      <c r="A70" s="114"/>
      <c r="B70" s="107">
        <v>1</v>
      </c>
      <c r="C70" s="10" t="s">
        <v>747</v>
      </c>
      <c r="D70" s="118" t="s">
        <v>699</v>
      </c>
      <c r="E70" s="138"/>
      <c r="F70" s="139"/>
      <c r="G70" s="11" t="s">
        <v>777</v>
      </c>
      <c r="H70" s="14">
        <v>19.04</v>
      </c>
      <c r="I70" s="109">
        <f t="shared" si="1"/>
        <v>19.04</v>
      </c>
      <c r="J70" s="115"/>
    </row>
    <row r="71" spans="1:10" ht="168">
      <c r="A71" s="114"/>
      <c r="B71" s="107">
        <v>2</v>
      </c>
      <c r="C71" s="10" t="s">
        <v>748</v>
      </c>
      <c r="D71" s="118" t="s">
        <v>26</v>
      </c>
      <c r="E71" s="138"/>
      <c r="F71" s="139"/>
      <c r="G71" s="11" t="s">
        <v>749</v>
      </c>
      <c r="H71" s="14">
        <v>3.36</v>
      </c>
      <c r="I71" s="109">
        <f t="shared" si="1"/>
        <v>6.72</v>
      </c>
      <c r="J71" s="115"/>
    </row>
    <row r="72" spans="1:10" ht="168">
      <c r="A72" s="114"/>
      <c r="B72" s="108">
        <v>2</v>
      </c>
      <c r="C72" s="12" t="s">
        <v>748</v>
      </c>
      <c r="D72" s="119" t="s">
        <v>27</v>
      </c>
      <c r="E72" s="148"/>
      <c r="F72" s="149"/>
      <c r="G72" s="13" t="s">
        <v>749</v>
      </c>
      <c r="H72" s="15">
        <v>3.36</v>
      </c>
      <c r="I72" s="110">
        <f t="shared" si="1"/>
        <v>6.72</v>
      </c>
      <c r="J72" s="115"/>
    </row>
  </sheetData>
  <mergeCells count="55">
    <mergeCell ref="E70:F70"/>
    <mergeCell ref="E71:F71"/>
    <mergeCell ref="E72:F72"/>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5"/>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6" t="s">
        <v>134</v>
      </c>
      <c r="C2" s="120"/>
      <c r="D2" s="120"/>
      <c r="E2" s="120"/>
      <c r="F2" s="120"/>
      <c r="G2" s="120"/>
      <c r="H2" s="120"/>
      <c r="I2" s="120"/>
      <c r="J2" s="120"/>
      <c r="K2" s="127" t="s">
        <v>140</v>
      </c>
      <c r="L2" s="115"/>
      <c r="N2">
        <v>320.7600000000001</v>
      </c>
      <c r="O2" t="s">
        <v>182</v>
      </c>
    </row>
    <row r="3" spans="1:15" ht="12.75" customHeight="1">
      <c r="A3" s="114"/>
      <c r="B3" s="122" t="s">
        <v>135</v>
      </c>
      <c r="C3" s="120"/>
      <c r="D3" s="120"/>
      <c r="E3" s="120"/>
      <c r="F3" s="120"/>
      <c r="G3" s="120"/>
      <c r="H3" s="120"/>
      <c r="I3" s="120"/>
      <c r="J3" s="120"/>
      <c r="K3" s="120"/>
      <c r="L3" s="115"/>
      <c r="N3">
        <v>320.7600000000001</v>
      </c>
      <c r="O3" t="s">
        <v>183</v>
      </c>
    </row>
    <row r="4" spans="1:15" ht="12.75" customHeight="1">
      <c r="A4" s="114"/>
      <c r="B4" s="122" t="s">
        <v>136</v>
      </c>
      <c r="C4" s="120"/>
      <c r="D4" s="120"/>
      <c r="E4" s="120"/>
      <c r="F4" s="120"/>
      <c r="G4" s="120"/>
      <c r="H4" s="120"/>
      <c r="I4" s="120"/>
      <c r="J4" s="120"/>
      <c r="K4" s="120"/>
      <c r="L4" s="115"/>
    </row>
    <row r="5" spans="1:15" ht="12.75" customHeight="1">
      <c r="A5" s="114"/>
      <c r="B5" s="122" t="s">
        <v>137</v>
      </c>
      <c r="C5" s="120"/>
      <c r="D5" s="120"/>
      <c r="E5" s="120"/>
      <c r="F5" s="120"/>
      <c r="G5" s="120"/>
      <c r="H5" s="120"/>
      <c r="I5" s="120"/>
      <c r="J5" s="120"/>
      <c r="K5" s="120"/>
      <c r="L5" s="115"/>
    </row>
    <row r="6" spans="1:15" ht="12.75" customHeight="1">
      <c r="A6" s="114"/>
      <c r="B6" s="122" t="s">
        <v>138</v>
      </c>
      <c r="C6" s="120"/>
      <c r="D6" s="120"/>
      <c r="E6" s="120"/>
      <c r="F6" s="120"/>
      <c r="G6" s="120"/>
      <c r="H6" s="120"/>
      <c r="I6" s="120"/>
      <c r="J6" s="120"/>
      <c r="K6" s="120"/>
      <c r="L6" s="115"/>
    </row>
    <row r="7" spans="1:15" ht="12.75" customHeight="1">
      <c r="A7" s="114"/>
      <c r="B7" s="122"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782</v>
      </c>
      <c r="C10" s="120"/>
      <c r="D10" s="120"/>
      <c r="E10" s="120"/>
      <c r="F10" s="115"/>
      <c r="G10" s="116"/>
      <c r="H10" s="125" t="s">
        <v>782</v>
      </c>
      <c r="I10" s="120"/>
      <c r="J10" s="120"/>
      <c r="K10" s="140">
        <f>IF(Invoice!J10&lt;&gt;"",Invoice!J10,"")</f>
        <v>51374</v>
      </c>
      <c r="L10" s="115"/>
    </row>
    <row r="11" spans="1:15" ht="12.75" customHeight="1">
      <c r="A11" s="114"/>
      <c r="B11" s="114" t="s">
        <v>711</v>
      </c>
      <c r="C11" s="120"/>
      <c r="D11" s="120"/>
      <c r="E11" s="120"/>
      <c r="F11" s="115"/>
      <c r="G11" s="116"/>
      <c r="H11" s="116" t="s">
        <v>711</v>
      </c>
      <c r="I11" s="120"/>
      <c r="J11" s="120"/>
      <c r="K11" s="141"/>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780</v>
      </c>
      <c r="C13" s="120"/>
      <c r="D13" s="120"/>
      <c r="E13" s="120"/>
      <c r="F13" s="115"/>
      <c r="G13" s="116"/>
      <c r="H13" s="116" t="s">
        <v>780</v>
      </c>
      <c r="I13" s="120"/>
      <c r="J13" s="120"/>
      <c r="K13" s="99" t="s">
        <v>11</v>
      </c>
      <c r="L13" s="115"/>
    </row>
    <row r="14" spans="1:15" ht="15" customHeight="1">
      <c r="A14" s="114"/>
      <c r="B14" s="114" t="s">
        <v>714</v>
      </c>
      <c r="C14" s="120"/>
      <c r="D14" s="120"/>
      <c r="E14" s="120"/>
      <c r="F14" s="115"/>
      <c r="G14" s="116"/>
      <c r="H14" s="116" t="s">
        <v>714</v>
      </c>
      <c r="I14" s="120"/>
      <c r="J14" s="120"/>
      <c r="K14" s="142">
        <f>Invoice!J14</f>
        <v>45179</v>
      </c>
      <c r="L14" s="115"/>
    </row>
    <row r="15" spans="1:15" ht="15" customHeight="1">
      <c r="A15" s="114"/>
      <c r="B15" s="133" t="s">
        <v>781</v>
      </c>
      <c r="C15" s="7"/>
      <c r="D15" s="7"/>
      <c r="E15" s="7"/>
      <c r="F15" s="8"/>
      <c r="G15" s="116"/>
      <c r="H15" s="121" t="s">
        <v>781</v>
      </c>
      <c r="I15" s="120"/>
      <c r="J15" s="120"/>
      <c r="K15" s="143"/>
      <c r="L15" s="115"/>
    </row>
    <row r="16" spans="1:15" ht="15" customHeight="1">
      <c r="A16" s="114"/>
      <c r="B16" s="120"/>
      <c r="C16" s="120"/>
      <c r="D16" s="120"/>
      <c r="E16" s="120"/>
      <c r="F16" s="120"/>
      <c r="G16" s="120"/>
      <c r="H16" s="120"/>
      <c r="I16" s="124" t="s">
        <v>142</v>
      </c>
      <c r="J16" s="124" t="s">
        <v>142</v>
      </c>
      <c r="K16" s="132">
        <v>39928</v>
      </c>
      <c r="L16" s="115"/>
    </row>
    <row r="17" spans="1:12" ht="12.75" customHeight="1">
      <c r="A17" s="114"/>
      <c r="B17" s="120" t="s">
        <v>715</v>
      </c>
      <c r="C17" s="120"/>
      <c r="D17" s="120"/>
      <c r="E17" s="120"/>
      <c r="F17" s="120"/>
      <c r="G17" s="120"/>
      <c r="H17" s="120"/>
      <c r="I17" s="124" t="s">
        <v>143</v>
      </c>
      <c r="J17" s="124" t="s">
        <v>143</v>
      </c>
      <c r="K17" s="132" t="str">
        <f>IF(Invoice!J17&lt;&gt;"",Invoice!J17,"")</f>
        <v>Didi</v>
      </c>
      <c r="L17" s="115"/>
    </row>
    <row r="18" spans="1:12" ht="18" customHeight="1">
      <c r="A18" s="114"/>
      <c r="B18" s="120" t="s">
        <v>716</v>
      </c>
      <c r="C18" s="120"/>
      <c r="D18" s="120"/>
      <c r="E18" s="120"/>
      <c r="F18" s="120"/>
      <c r="G18" s="120"/>
      <c r="H18" s="120"/>
      <c r="I18" s="123" t="s">
        <v>258</v>
      </c>
      <c r="J18" s="123" t="s">
        <v>258</v>
      </c>
      <c r="K18" s="104" t="s">
        <v>162</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4" t="s">
        <v>201</v>
      </c>
      <c r="G20" s="145"/>
      <c r="H20" s="100" t="s">
        <v>169</v>
      </c>
      <c r="I20" s="100" t="s">
        <v>202</v>
      </c>
      <c r="J20" s="100" t="s">
        <v>202</v>
      </c>
      <c r="K20" s="100" t="s">
        <v>21</v>
      </c>
      <c r="L20" s="115"/>
    </row>
    <row r="21" spans="1:12" ht="12.75" customHeight="1">
      <c r="A21" s="114"/>
      <c r="B21" s="100"/>
      <c r="C21" s="100"/>
      <c r="D21" s="100"/>
      <c r="E21" s="117"/>
      <c r="F21" s="144"/>
      <c r="G21" s="145"/>
      <c r="H21" s="100" t="s">
        <v>141</v>
      </c>
      <c r="I21" s="100"/>
      <c r="J21" s="100"/>
      <c r="K21" s="100"/>
      <c r="L21" s="115"/>
    </row>
    <row r="22" spans="1:12" ht="26.25">
      <c r="A22" s="114"/>
      <c r="B22" s="105"/>
      <c r="C22" s="105"/>
      <c r="D22" s="105"/>
      <c r="E22" s="106"/>
      <c r="F22" s="106"/>
      <c r="G22" s="128"/>
      <c r="H22" s="134" t="s">
        <v>784</v>
      </c>
      <c r="I22" s="105"/>
      <c r="J22" s="105"/>
      <c r="K22" s="105"/>
      <c r="L22" s="115"/>
    </row>
    <row r="23" spans="1:12" ht="48" customHeight="1">
      <c r="A23" s="114"/>
      <c r="B23" s="107">
        <f>'Tax Invoice'!D18</f>
        <v>1</v>
      </c>
      <c r="C23" s="10" t="s">
        <v>717</v>
      </c>
      <c r="D23" s="10" t="s">
        <v>717</v>
      </c>
      <c r="E23" s="118" t="s">
        <v>699</v>
      </c>
      <c r="F23" s="138"/>
      <c r="G23" s="139"/>
      <c r="H23" s="11" t="s">
        <v>768</v>
      </c>
      <c r="I23" s="14">
        <f t="shared" ref="I23:I54" si="0">ROUNDUP(J23*$N$1,2)</f>
        <v>22.68</v>
      </c>
      <c r="J23" s="14">
        <v>22.68</v>
      </c>
      <c r="K23" s="109">
        <f t="shared" ref="K23:K54" si="1">I23*B23</f>
        <v>22.68</v>
      </c>
      <c r="L23" s="115"/>
    </row>
    <row r="24" spans="1:12" ht="12.75" customHeight="1">
      <c r="A24" s="114"/>
      <c r="B24" s="107">
        <f>'Tax Invoice'!D19</f>
        <v>3</v>
      </c>
      <c r="C24" s="10" t="s">
        <v>718</v>
      </c>
      <c r="D24" s="10" t="s">
        <v>750</v>
      </c>
      <c r="E24" s="118" t="s">
        <v>25</v>
      </c>
      <c r="F24" s="138"/>
      <c r="G24" s="139"/>
      <c r="H24" s="11" t="s">
        <v>719</v>
      </c>
      <c r="I24" s="14">
        <f t="shared" si="0"/>
        <v>0.26</v>
      </c>
      <c r="J24" s="14">
        <v>0.26</v>
      </c>
      <c r="K24" s="109">
        <f t="shared" si="1"/>
        <v>0.78</v>
      </c>
      <c r="L24" s="115"/>
    </row>
    <row r="25" spans="1:12" ht="12.75" customHeight="1">
      <c r="A25" s="114"/>
      <c r="B25" s="107">
        <f>'Tax Invoice'!D20</f>
        <v>3</v>
      </c>
      <c r="C25" s="10" t="s">
        <v>718</v>
      </c>
      <c r="D25" s="10" t="s">
        <v>751</v>
      </c>
      <c r="E25" s="118" t="s">
        <v>26</v>
      </c>
      <c r="F25" s="138"/>
      <c r="G25" s="139"/>
      <c r="H25" s="11" t="s">
        <v>719</v>
      </c>
      <c r="I25" s="14">
        <f t="shared" si="0"/>
        <v>0.31</v>
      </c>
      <c r="J25" s="14">
        <v>0.31</v>
      </c>
      <c r="K25" s="109">
        <f t="shared" si="1"/>
        <v>0.92999999999999994</v>
      </c>
      <c r="L25" s="115"/>
    </row>
    <row r="26" spans="1:12" ht="12.75" customHeight="1">
      <c r="A26" s="114"/>
      <c r="B26" s="107">
        <f>'Tax Invoice'!D21</f>
        <v>5</v>
      </c>
      <c r="C26" s="10" t="s">
        <v>718</v>
      </c>
      <c r="D26" s="10" t="s">
        <v>752</v>
      </c>
      <c r="E26" s="118" t="s">
        <v>27</v>
      </c>
      <c r="F26" s="138"/>
      <c r="G26" s="139"/>
      <c r="H26" s="11" t="s">
        <v>719</v>
      </c>
      <c r="I26" s="14">
        <f t="shared" si="0"/>
        <v>0.37</v>
      </c>
      <c r="J26" s="14">
        <v>0.37</v>
      </c>
      <c r="K26" s="109">
        <f t="shared" si="1"/>
        <v>1.85</v>
      </c>
      <c r="L26" s="115"/>
    </row>
    <row r="27" spans="1:12" ht="24" customHeight="1">
      <c r="A27" s="114"/>
      <c r="B27" s="107">
        <f>'Tax Invoice'!D22</f>
        <v>2</v>
      </c>
      <c r="C27" s="10" t="s">
        <v>720</v>
      </c>
      <c r="D27" s="10" t="s">
        <v>753</v>
      </c>
      <c r="E27" s="118" t="s">
        <v>26</v>
      </c>
      <c r="F27" s="138"/>
      <c r="G27" s="139"/>
      <c r="H27" s="11" t="s">
        <v>721</v>
      </c>
      <c r="I27" s="14">
        <f t="shared" si="0"/>
        <v>1.25</v>
      </c>
      <c r="J27" s="14">
        <v>1.25</v>
      </c>
      <c r="K27" s="109">
        <f t="shared" si="1"/>
        <v>2.5</v>
      </c>
      <c r="L27" s="115"/>
    </row>
    <row r="28" spans="1:12" ht="24" customHeight="1">
      <c r="A28" s="114"/>
      <c r="B28" s="107">
        <f>'Tax Invoice'!D23</f>
        <v>1</v>
      </c>
      <c r="C28" s="10" t="s">
        <v>722</v>
      </c>
      <c r="D28" s="10" t="s">
        <v>722</v>
      </c>
      <c r="E28" s="118"/>
      <c r="F28" s="138"/>
      <c r="G28" s="139"/>
      <c r="H28" s="11" t="s">
        <v>723</v>
      </c>
      <c r="I28" s="14">
        <f t="shared" si="0"/>
        <v>31.91</v>
      </c>
      <c r="J28" s="14">
        <v>31.91</v>
      </c>
      <c r="K28" s="109">
        <f t="shared" si="1"/>
        <v>31.91</v>
      </c>
      <c r="L28" s="115"/>
    </row>
    <row r="29" spans="1:12" ht="48" customHeight="1">
      <c r="A29" s="114"/>
      <c r="B29" s="107">
        <f>'Tax Invoice'!D24</f>
        <v>1</v>
      </c>
      <c r="C29" s="10" t="s">
        <v>724</v>
      </c>
      <c r="D29" s="10" t="s">
        <v>724</v>
      </c>
      <c r="E29" s="118" t="s">
        <v>699</v>
      </c>
      <c r="F29" s="138"/>
      <c r="G29" s="139"/>
      <c r="H29" s="11" t="s">
        <v>769</v>
      </c>
      <c r="I29" s="14">
        <f t="shared" si="0"/>
        <v>30.06</v>
      </c>
      <c r="J29" s="14">
        <v>30.06</v>
      </c>
      <c r="K29" s="109">
        <f t="shared" si="1"/>
        <v>30.06</v>
      </c>
      <c r="L29" s="115"/>
    </row>
    <row r="30" spans="1:12" ht="24" customHeight="1">
      <c r="A30" s="114"/>
      <c r="B30" s="107">
        <f>'Tax Invoice'!D25</f>
        <v>1</v>
      </c>
      <c r="C30" s="10" t="s">
        <v>725</v>
      </c>
      <c r="D30" s="10" t="s">
        <v>725</v>
      </c>
      <c r="E30" s="118"/>
      <c r="F30" s="138"/>
      <c r="G30" s="139"/>
      <c r="H30" s="11" t="s">
        <v>770</v>
      </c>
      <c r="I30" s="14">
        <f t="shared" si="0"/>
        <v>18.45</v>
      </c>
      <c r="J30" s="14">
        <v>18.45</v>
      </c>
      <c r="K30" s="109">
        <f t="shared" si="1"/>
        <v>18.45</v>
      </c>
      <c r="L30" s="115"/>
    </row>
    <row r="31" spans="1:12" ht="13.5" customHeight="1">
      <c r="A31" s="114"/>
      <c r="B31" s="107">
        <f>'Tax Invoice'!D26</f>
        <v>1</v>
      </c>
      <c r="C31" s="10" t="s">
        <v>726</v>
      </c>
      <c r="D31" s="10" t="s">
        <v>726</v>
      </c>
      <c r="E31" s="118" t="s">
        <v>23</v>
      </c>
      <c r="F31" s="138"/>
      <c r="G31" s="139"/>
      <c r="H31" s="11" t="s">
        <v>727</v>
      </c>
      <c r="I31" s="14">
        <f t="shared" si="0"/>
        <v>0.2</v>
      </c>
      <c r="J31" s="14">
        <v>0.2</v>
      </c>
      <c r="K31" s="109">
        <f t="shared" si="1"/>
        <v>0.2</v>
      </c>
      <c r="L31" s="115"/>
    </row>
    <row r="32" spans="1:12" ht="13.5" customHeight="1">
      <c r="A32" s="114"/>
      <c r="B32" s="107">
        <f>'Tax Invoice'!D27</f>
        <v>1</v>
      </c>
      <c r="C32" s="10" t="s">
        <v>726</v>
      </c>
      <c r="D32" s="10" t="s">
        <v>726</v>
      </c>
      <c r="E32" s="118" t="s">
        <v>651</v>
      </c>
      <c r="F32" s="138"/>
      <c r="G32" s="139"/>
      <c r="H32" s="11" t="s">
        <v>727</v>
      </c>
      <c r="I32" s="14">
        <f t="shared" si="0"/>
        <v>0.2</v>
      </c>
      <c r="J32" s="14">
        <v>0.2</v>
      </c>
      <c r="K32" s="109">
        <f t="shared" si="1"/>
        <v>0.2</v>
      </c>
      <c r="L32" s="115"/>
    </row>
    <row r="33" spans="1:12" ht="13.5" customHeight="1">
      <c r="A33" s="114"/>
      <c r="B33" s="107">
        <f>'Tax Invoice'!D28</f>
        <v>2</v>
      </c>
      <c r="C33" s="10" t="s">
        <v>726</v>
      </c>
      <c r="D33" s="10" t="s">
        <v>726</v>
      </c>
      <c r="E33" s="118" t="s">
        <v>25</v>
      </c>
      <c r="F33" s="138"/>
      <c r="G33" s="139"/>
      <c r="H33" s="11" t="s">
        <v>727</v>
      </c>
      <c r="I33" s="14">
        <f t="shared" si="0"/>
        <v>0.2</v>
      </c>
      <c r="J33" s="14">
        <v>0.2</v>
      </c>
      <c r="K33" s="109">
        <f t="shared" si="1"/>
        <v>0.4</v>
      </c>
      <c r="L33" s="115"/>
    </row>
    <row r="34" spans="1:12" ht="13.5" customHeight="1">
      <c r="A34" s="114"/>
      <c r="B34" s="107">
        <f>'Tax Invoice'!D29</f>
        <v>2</v>
      </c>
      <c r="C34" s="10" t="s">
        <v>726</v>
      </c>
      <c r="D34" s="10" t="s">
        <v>726</v>
      </c>
      <c r="E34" s="118" t="s">
        <v>67</v>
      </c>
      <c r="F34" s="138"/>
      <c r="G34" s="139"/>
      <c r="H34" s="11" t="s">
        <v>727</v>
      </c>
      <c r="I34" s="14">
        <f t="shared" si="0"/>
        <v>0.2</v>
      </c>
      <c r="J34" s="14">
        <v>0.2</v>
      </c>
      <c r="K34" s="109">
        <f t="shared" si="1"/>
        <v>0.4</v>
      </c>
      <c r="L34" s="115"/>
    </row>
    <row r="35" spans="1:12" ht="13.5" customHeight="1">
      <c r="A35" s="114"/>
      <c r="B35" s="107">
        <f>'Tax Invoice'!D30</f>
        <v>2</v>
      </c>
      <c r="C35" s="10" t="s">
        <v>726</v>
      </c>
      <c r="D35" s="10" t="s">
        <v>726</v>
      </c>
      <c r="E35" s="118" t="s">
        <v>26</v>
      </c>
      <c r="F35" s="138"/>
      <c r="G35" s="139"/>
      <c r="H35" s="11" t="s">
        <v>727</v>
      </c>
      <c r="I35" s="14">
        <f t="shared" si="0"/>
        <v>0.2</v>
      </c>
      <c r="J35" s="14">
        <v>0.2</v>
      </c>
      <c r="K35" s="109">
        <f t="shared" si="1"/>
        <v>0.4</v>
      </c>
      <c r="L35" s="115"/>
    </row>
    <row r="36" spans="1:12" ht="13.5" customHeight="1">
      <c r="A36" s="114"/>
      <c r="B36" s="107">
        <f>'Tax Invoice'!D31</f>
        <v>1</v>
      </c>
      <c r="C36" s="10" t="s">
        <v>726</v>
      </c>
      <c r="D36" s="10" t="s">
        <v>726</v>
      </c>
      <c r="E36" s="118" t="s">
        <v>90</v>
      </c>
      <c r="F36" s="138"/>
      <c r="G36" s="139"/>
      <c r="H36" s="11" t="s">
        <v>727</v>
      </c>
      <c r="I36" s="14">
        <f t="shared" si="0"/>
        <v>0.2</v>
      </c>
      <c r="J36" s="14">
        <v>0.2</v>
      </c>
      <c r="K36" s="109">
        <f t="shared" si="1"/>
        <v>0.2</v>
      </c>
      <c r="L36" s="115"/>
    </row>
    <row r="37" spans="1:12" ht="13.5" customHeight="1">
      <c r="A37" s="114"/>
      <c r="B37" s="107">
        <f>'Tax Invoice'!D32</f>
        <v>1</v>
      </c>
      <c r="C37" s="10" t="s">
        <v>726</v>
      </c>
      <c r="D37" s="10" t="s">
        <v>726</v>
      </c>
      <c r="E37" s="118" t="s">
        <v>27</v>
      </c>
      <c r="F37" s="138"/>
      <c r="G37" s="139"/>
      <c r="H37" s="11" t="s">
        <v>727</v>
      </c>
      <c r="I37" s="14">
        <f t="shared" si="0"/>
        <v>0.2</v>
      </c>
      <c r="J37" s="14">
        <v>0.2</v>
      </c>
      <c r="K37" s="109">
        <f t="shared" si="1"/>
        <v>0.2</v>
      </c>
      <c r="L37" s="115"/>
    </row>
    <row r="38" spans="1:12" ht="13.5" customHeight="1">
      <c r="A38" s="114"/>
      <c r="B38" s="107">
        <f>'Tax Invoice'!D33</f>
        <v>1</v>
      </c>
      <c r="C38" s="10" t="s">
        <v>726</v>
      </c>
      <c r="D38" s="10" t="s">
        <v>726</v>
      </c>
      <c r="E38" s="118" t="s">
        <v>28</v>
      </c>
      <c r="F38" s="138"/>
      <c r="G38" s="139"/>
      <c r="H38" s="11" t="s">
        <v>727</v>
      </c>
      <c r="I38" s="14">
        <f t="shared" si="0"/>
        <v>0.2</v>
      </c>
      <c r="J38" s="14">
        <v>0.2</v>
      </c>
      <c r="K38" s="109">
        <f t="shared" si="1"/>
        <v>0.2</v>
      </c>
      <c r="L38" s="115"/>
    </row>
    <row r="39" spans="1:12" ht="13.5" customHeight="1">
      <c r="A39" s="114"/>
      <c r="B39" s="107">
        <f>'Tax Invoice'!D34</f>
        <v>1</v>
      </c>
      <c r="C39" s="10" t="s">
        <v>726</v>
      </c>
      <c r="D39" s="10" t="s">
        <v>726</v>
      </c>
      <c r="E39" s="118" t="s">
        <v>29</v>
      </c>
      <c r="F39" s="138"/>
      <c r="G39" s="139"/>
      <c r="H39" s="11" t="s">
        <v>727</v>
      </c>
      <c r="I39" s="14">
        <f t="shared" si="0"/>
        <v>0.2</v>
      </c>
      <c r="J39" s="14">
        <v>0.2</v>
      </c>
      <c r="K39" s="109">
        <f t="shared" si="1"/>
        <v>0.2</v>
      </c>
      <c r="L39" s="115"/>
    </row>
    <row r="40" spans="1:12" ht="13.5" customHeight="1">
      <c r="A40" s="114"/>
      <c r="B40" s="107">
        <f>'Tax Invoice'!D35</f>
        <v>1</v>
      </c>
      <c r="C40" s="10" t="s">
        <v>726</v>
      </c>
      <c r="D40" s="10" t="s">
        <v>726</v>
      </c>
      <c r="E40" s="118" t="s">
        <v>45</v>
      </c>
      <c r="F40" s="138"/>
      <c r="G40" s="139"/>
      <c r="H40" s="11" t="s">
        <v>727</v>
      </c>
      <c r="I40" s="14">
        <f t="shared" si="0"/>
        <v>0.2</v>
      </c>
      <c r="J40" s="14">
        <v>0.2</v>
      </c>
      <c r="K40" s="109">
        <f t="shared" si="1"/>
        <v>0.2</v>
      </c>
      <c r="L40" s="115"/>
    </row>
    <row r="41" spans="1:12" ht="36" customHeight="1">
      <c r="A41" s="114"/>
      <c r="B41" s="107">
        <f>'Tax Invoice'!D36</f>
        <v>1</v>
      </c>
      <c r="C41" s="10" t="s">
        <v>728</v>
      </c>
      <c r="D41" s="10" t="s">
        <v>728</v>
      </c>
      <c r="E41" s="118"/>
      <c r="F41" s="138"/>
      <c r="G41" s="139"/>
      <c r="H41" s="11" t="s">
        <v>771</v>
      </c>
      <c r="I41" s="14">
        <f t="shared" si="0"/>
        <v>18.059999999999999</v>
      </c>
      <c r="J41" s="14">
        <v>18.059999999999999</v>
      </c>
      <c r="K41" s="109">
        <f t="shared" si="1"/>
        <v>18.059999999999999</v>
      </c>
      <c r="L41" s="115"/>
    </row>
    <row r="42" spans="1:12" ht="24" customHeight="1">
      <c r="A42" s="114"/>
      <c r="B42" s="107">
        <f>'Tax Invoice'!D37</f>
        <v>1</v>
      </c>
      <c r="C42" s="10" t="s">
        <v>729</v>
      </c>
      <c r="D42" s="10" t="s">
        <v>729</v>
      </c>
      <c r="E42" s="118"/>
      <c r="F42" s="138"/>
      <c r="G42" s="139"/>
      <c r="H42" s="11" t="s">
        <v>730</v>
      </c>
      <c r="I42" s="14">
        <f t="shared" si="0"/>
        <v>15.62</v>
      </c>
      <c r="J42" s="14">
        <v>15.62</v>
      </c>
      <c r="K42" s="109">
        <f t="shared" si="1"/>
        <v>15.62</v>
      </c>
      <c r="L42" s="115"/>
    </row>
    <row r="43" spans="1:12" ht="24" customHeight="1">
      <c r="A43" s="114"/>
      <c r="B43" s="107">
        <f>'Tax Invoice'!D38</f>
        <v>2</v>
      </c>
      <c r="C43" s="10" t="s">
        <v>731</v>
      </c>
      <c r="D43" s="10" t="s">
        <v>754</v>
      </c>
      <c r="E43" s="118" t="s">
        <v>25</v>
      </c>
      <c r="F43" s="138"/>
      <c r="G43" s="139"/>
      <c r="H43" s="11" t="s">
        <v>732</v>
      </c>
      <c r="I43" s="14">
        <f t="shared" si="0"/>
        <v>3.2</v>
      </c>
      <c r="J43" s="14">
        <v>3.2</v>
      </c>
      <c r="K43" s="109">
        <f t="shared" si="1"/>
        <v>6.4</v>
      </c>
      <c r="L43" s="115"/>
    </row>
    <row r="44" spans="1:12" ht="24" customHeight="1">
      <c r="A44" s="114"/>
      <c r="B44" s="107">
        <f>'Tax Invoice'!D39</f>
        <v>2</v>
      </c>
      <c r="C44" s="10" t="s">
        <v>731</v>
      </c>
      <c r="D44" s="10" t="s">
        <v>755</v>
      </c>
      <c r="E44" s="118" t="s">
        <v>26</v>
      </c>
      <c r="F44" s="138"/>
      <c r="G44" s="139"/>
      <c r="H44" s="11" t="s">
        <v>732</v>
      </c>
      <c r="I44" s="14">
        <f t="shared" si="0"/>
        <v>3.34</v>
      </c>
      <c r="J44" s="14">
        <v>3.34</v>
      </c>
      <c r="K44" s="109">
        <f t="shared" si="1"/>
        <v>6.68</v>
      </c>
      <c r="L44" s="115"/>
    </row>
    <row r="45" spans="1:12" ht="24" customHeight="1">
      <c r="A45" s="114"/>
      <c r="B45" s="107">
        <f>'Tax Invoice'!D40</f>
        <v>2</v>
      </c>
      <c r="C45" s="10" t="s">
        <v>731</v>
      </c>
      <c r="D45" s="10" t="s">
        <v>756</v>
      </c>
      <c r="E45" s="118" t="s">
        <v>27</v>
      </c>
      <c r="F45" s="138"/>
      <c r="G45" s="139"/>
      <c r="H45" s="11" t="s">
        <v>732</v>
      </c>
      <c r="I45" s="14">
        <f t="shared" si="0"/>
        <v>3.63</v>
      </c>
      <c r="J45" s="14">
        <v>3.63</v>
      </c>
      <c r="K45" s="109">
        <f t="shared" si="1"/>
        <v>7.26</v>
      </c>
      <c r="L45" s="115"/>
    </row>
    <row r="46" spans="1:12" ht="24" customHeight="1">
      <c r="A46" s="114"/>
      <c r="B46" s="107">
        <f>'Tax Invoice'!D41</f>
        <v>2</v>
      </c>
      <c r="C46" s="10" t="s">
        <v>733</v>
      </c>
      <c r="D46" s="10" t="s">
        <v>757</v>
      </c>
      <c r="E46" s="118" t="s">
        <v>26</v>
      </c>
      <c r="F46" s="138" t="s">
        <v>107</v>
      </c>
      <c r="G46" s="139"/>
      <c r="H46" s="11" t="s">
        <v>734</v>
      </c>
      <c r="I46" s="14">
        <f t="shared" si="0"/>
        <v>1.1299999999999999</v>
      </c>
      <c r="J46" s="14">
        <v>1.1299999999999999</v>
      </c>
      <c r="K46" s="109">
        <f t="shared" si="1"/>
        <v>2.2599999999999998</v>
      </c>
      <c r="L46" s="115"/>
    </row>
    <row r="47" spans="1:12" ht="24" customHeight="1">
      <c r="A47" s="114"/>
      <c r="B47" s="107">
        <f>'Tax Invoice'!D42</f>
        <v>3</v>
      </c>
      <c r="C47" s="10" t="s">
        <v>735</v>
      </c>
      <c r="D47" s="10" t="s">
        <v>735</v>
      </c>
      <c r="E47" s="118"/>
      <c r="F47" s="138"/>
      <c r="G47" s="139"/>
      <c r="H47" s="11" t="s">
        <v>772</v>
      </c>
      <c r="I47" s="14">
        <f t="shared" si="0"/>
        <v>0.54</v>
      </c>
      <c r="J47" s="14">
        <v>0.54</v>
      </c>
      <c r="K47" s="109">
        <f t="shared" si="1"/>
        <v>1.62</v>
      </c>
      <c r="L47" s="115"/>
    </row>
    <row r="48" spans="1:12" ht="48" customHeight="1">
      <c r="A48" s="114"/>
      <c r="B48" s="107">
        <f>'Tax Invoice'!D43</f>
        <v>1</v>
      </c>
      <c r="C48" s="10" t="s">
        <v>736</v>
      </c>
      <c r="D48" s="10" t="s">
        <v>736</v>
      </c>
      <c r="E48" s="118" t="s">
        <v>699</v>
      </c>
      <c r="F48" s="138"/>
      <c r="G48" s="139"/>
      <c r="H48" s="11" t="s">
        <v>773</v>
      </c>
      <c r="I48" s="14">
        <f t="shared" si="0"/>
        <v>25.76</v>
      </c>
      <c r="J48" s="14">
        <v>25.76</v>
      </c>
      <c r="K48" s="109">
        <f t="shared" si="1"/>
        <v>25.76</v>
      </c>
      <c r="L48" s="115"/>
    </row>
    <row r="49" spans="1:12" ht="48" customHeight="1">
      <c r="A49" s="114"/>
      <c r="B49" s="107">
        <f>'Tax Invoice'!D44</f>
        <v>1</v>
      </c>
      <c r="C49" s="10" t="s">
        <v>737</v>
      </c>
      <c r="D49" s="10" t="s">
        <v>737</v>
      </c>
      <c r="E49" s="118" t="s">
        <v>699</v>
      </c>
      <c r="F49" s="138"/>
      <c r="G49" s="139"/>
      <c r="H49" s="11" t="s">
        <v>774</v>
      </c>
      <c r="I49" s="14">
        <f t="shared" si="0"/>
        <v>13.17</v>
      </c>
      <c r="J49" s="14">
        <v>13.17</v>
      </c>
      <c r="K49" s="109">
        <f t="shared" si="1"/>
        <v>13.17</v>
      </c>
      <c r="L49" s="115"/>
    </row>
    <row r="50" spans="1:12" ht="15.75" customHeight="1">
      <c r="A50" s="114"/>
      <c r="B50" s="107">
        <f>'Tax Invoice'!D45</f>
        <v>2</v>
      </c>
      <c r="C50" s="10" t="s">
        <v>65</v>
      </c>
      <c r="D50" s="10" t="s">
        <v>65</v>
      </c>
      <c r="E50" s="118" t="s">
        <v>25</v>
      </c>
      <c r="F50" s="138"/>
      <c r="G50" s="139"/>
      <c r="H50" s="11" t="s">
        <v>738</v>
      </c>
      <c r="I50" s="14">
        <f t="shared" si="0"/>
        <v>1.34</v>
      </c>
      <c r="J50" s="14">
        <v>1.34</v>
      </c>
      <c r="K50" s="109">
        <f t="shared" si="1"/>
        <v>2.68</v>
      </c>
      <c r="L50" s="115"/>
    </row>
    <row r="51" spans="1:12" ht="15.75" customHeight="1">
      <c r="A51" s="114"/>
      <c r="B51" s="107">
        <f>'Tax Invoice'!D46</f>
        <v>2</v>
      </c>
      <c r="C51" s="10" t="s">
        <v>65</v>
      </c>
      <c r="D51" s="10" t="s">
        <v>65</v>
      </c>
      <c r="E51" s="118" t="s">
        <v>26</v>
      </c>
      <c r="F51" s="138"/>
      <c r="G51" s="139"/>
      <c r="H51" s="11" t="s">
        <v>738</v>
      </c>
      <c r="I51" s="14">
        <f t="shared" si="0"/>
        <v>1.34</v>
      </c>
      <c r="J51" s="14">
        <v>1.34</v>
      </c>
      <c r="K51" s="109">
        <f t="shared" si="1"/>
        <v>2.68</v>
      </c>
      <c r="L51" s="115"/>
    </row>
    <row r="52" spans="1:12" ht="15.75" customHeight="1">
      <c r="A52" s="114"/>
      <c r="B52" s="107">
        <f>'Tax Invoice'!D47</f>
        <v>2</v>
      </c>
      <c r="C52" s="10" t="s">
        <v>65</v>
      </c>
      <c r="D52" s="10" t="s">
        <v>65</v>
      </c>
      <c r="E52" s="118" t="s">
        <v>27</v>
      </c>
      <c r="F52" s="138"/>
      <c r="G52" s="139"/>
      <c r="H52" s="11" t="s">
        <v>738</v>
      </c>
      <c r="I52" s="14">
        <f t="shared" si="0"/>
        <v>1.34</v>
      </c>
      <c r="J52" s="14">
        <v>1.34</v>
      </c>
      <c r="K52" s="109">
        <f t="shared" si="1"/>
        <v>2.68</v>
      </c>
      <c r="L52" s="115"/>
    </row>
    <row r="53" spans="1:12" ht="24" customHeight="1">
      <c r="A53" s="114"/>
      <c r="B53" s="107">
        <f>'Tax Invoice'!D48</f>
        <v>2</v>
      </c>
      <c r="C53" s="10" t="s">
        <v>739</v>
      </c>
      <c r="D53" s="10" t="s">
        <v>758</v>
      </c>
      <c r="E53" s="118" t="s">
        <v>27</v>
      </c>
      <c r="F53" s="138"/>
      <c r="G53" s="139"/>
      <c r="H53" s="11" t="s">
        <v>740</v>
      </c>
      <c r="I53" s="14">
        <f t="shared" si="0"/>
        <v>1.34</v>
      </c>
      <c r="J53" s="14">
        <v>1.34</v>
      </c>
      <c r="K53" s="109">
        <f t="shared" si="1"/>
        <v>2.68</v>
      </c>
      <c r="L53" s="115"/>
    </row>
    <row r="54" spans="1:12" ht="24" customHeight="1">
      <c r="A54" s="114"/>
      <c r="B54" s="107">
        <f>'Tax Invoice'!D49</f>
        <v>2</v>
      </c>
      <c r="C54" s="10" t="s">
        <v>564</v>
      </c>
      <c r="D54" s="10" t="s">
        <v>564</v>
      </c>
      <c r="E54" s="118" t="s">
        <v>213</v>
      </c>
      <c r="F54" s="138"/>
      <c r="G54" s="139"/>
      <c r="H54" s="11" t="s">
        <v>775</v>
      </c>
      <c r="I54" s="14">
        <f t="shared" si="0"/>
        <v>0.21</v>
      </c>
      <c r="J54" s="14">
        <v>0.21</v>
      </c>
      <c r="K54" s="109">
        <f t="shared" si="1"/>
        <v>0.42</v>
      </c>
      <c r="L54" s="115"/>
    </row>
    <row r="55" spans="1:12" ht="24" customHeight="1">
      <c r="A55" s="114"/>
      <c r="B55" s="107">
        <f>'Tax Invoice'!D50</f>
        <v>2</v>
      </c>
      <c r="C55" s="10" t="s">
        <v>564</v>
      </c>
      <c r="D55" s="10" t="s">
        <v>564</v>
      </c>
      <c r="E55" s="118" t="s">
        <v>263</v>
      </c>
      <c r="F55" s="138"/>
      <c r="G55" s="139"/>
      <c r="H55" s="11" t="s">
        <v>775</v>
      </c>
      <c r="I55" s="14">
        <f t="shared" ref="I55:I73" si="2">ROUNDUP(J55*$N$1,2)</f>
        <v>0.21</v>
      </c>
      <c r="J55" s="14">
        <v>0.21</v>
      </c>
      <c r="K55" s="109">
        <f t="shared" ref="K55:K73" si="3">I55*B55</f>
        <v>0.42</v>
      </c>
      <c r="L55" s="115"/>
    </row>
    <row r="56" spans="1:12" ht="24" customHeight="1">
      <c r="A56" s="114"/>
      <c r="B56" s="107">
        <f>'Tax Invoice'!D51</f>
        <v>1</v>
      </c>
      <c r="C56" s="10" t="s">
        <v>564</v>
      </c>
      <c r="D56" s="10" t="s">
        <v>564</v>
      </c>
      <c r="E56" s="118" t="s">
        <v>214</v>
      </c>
      <c r="F56" s="138"/>
      <c r="G56" s="139"/>
      <c r="H56" s="11" t="s">
        <v>775</v>
      </c>
      <c r="I56" s="14">
        <f t="shared" si="2"/>
        <v>0.21</v>
      </c>
      <c r="J56" s="14">
        <v>0.21</v>
      </c>
      <c r="K56" s="109">
        <f t="shared" si="3"/>
        <v>0.21</v>
      </c>
      <c r="L56" s="115"/>
    </row>
    <row r="57" spans="1:12" ht="24" customHeight="1">
      <c r="A57" s="114"/>
      <c r="B57" s="107">
        <f>'Tax Invoice'!D52</f>
        <v>2</v>
      </c>
      <c r="C57" s="10" t="s">
        <v>564</v>
      </c>
      <c r="D57" s="10" t="s">
        <v>564</v>
      </c>
      <c r="E57" s="118" t="s">
        <v>265</v>
      </c>
      <c r="F57" s="138"/>
      <c r="G57" s="139"/>
      <c r="H57" s="11" t="s">
        <v>775</v>
      </c>
      <c r="I57" s="14">
        <f t="shared" si="2"/>
        <v>0.21</v>
      </c>
      <c r="J57" s="14">
        <v>0.21</v>
      </c>
      <c r="K57" s="109">
        <f t="shared" si="3"/>
        <v>0.42</v>
      </c>
      <c r="L57" s="115"/>
    </row>
    <row r="58" spans="1:12" ht="24" customHeight="1">
      <c r="A58" s="114"/>
      <c r="B58" s="107">
        <f>'Tax Invoice'!D53</f>
        <v>2</v>
      </c>
      <c r="C58" s="10" t="s">
        <v>564</v>
      </c>
      <c r="D58" s="10" t="s">
        <v>564</v>
      </c>
      <c r="E58" s="118" t="s">
        <v>267</v>
      </c>
      <c r="F58" s="138"/>
      <c r="G58" s="139"/>
      <c r="H58" s="11" t="s">
        <v>775</v>
      </c>
      <c r="I58" s="14">
        <f t="shared" si="2"/>
        <v>0.21</v>
      </c>
      <c r="J58" s="14">
        <v>0.21</v>
      </c>
      <c r="K58" s="109">
        <f t="shared" si="3"/>
        <v>0.42</v>
      </c>
      <c r="L58" s="115"/>
    </row>
    <row r="59" spans="1:12" ht="24" customHeight="1">
      <c r="A59" s="114"/>
      <c r="B59" s="107">
        <f>'Tax Invoice'!D54</f>
        <v>1</v>
      </c>
      <c r="C59" s="10" t="s">
        <v>564</v>
      </c>
      <c r="D59" s="10" t="s">
        <v>564</v>
      </c>
      <c r="E59" s="118" t="s">
        <v>310</v>
      </c>
      <c r="F59" s="138"/>
      <c r="G59" s="139"/>
      <c r="H59" s="11" t="s">
        <v>775</v>
      </c>
      <c r="I59" s="14">
        <f t="shared" si="2"/>
        <v>0.21</v>
      </c>
      <c r="J59" s="14">
        <v>0.21</v>
      </c>
      <c r="K59" s="109">
        <f t="shared" si="3"/>
        <v>0.21</v>
      </c>
      <c r="L59" s="115"/>
    </row>
    <row r="60" spans="1:12" ht="24" customHeight="1">
      <c r="A60" s="114"/>
      <c r="B60" s="107">
        <f>'Tax Invoice'!D55</f>
        <v>2</v>
      </c>
      <c r="C60" s="10" t="s">
        <v>564</v>
      </c>
      <c r="D60" s="10" t="s">
        <v>564</v>
      </c>
      <c r="E60" s="118" t="s">
        <v>741</v>
      </c>
      <c r="F60" s="138"/>
      <c r="G60" s="139"/>
      <c r="H60" s="11" t="s">
        <v>775</v>
      </c>
      <c r="I60" s="14">
        <f t="shared" si="2"/>
        <v>0.21</v>
      </c>
      <c r="J60" s="14">
        <v>0.21</v>
      </c>
      <c r="K60" s="109">
        <f t="shared" si="3"/>
        <v>0.42</v>
      </c>
      <c r="L60" s="115"/>
    </row>
    <row r="61" spans="1:12" ht="24" customHeight="1">
      <c r="A61" s="114"/>
      <c r="B61" s="107">
        <f>'Tax Invoice'!D56</f>
        <v>2</v>
      </c>
      <c r="C61" s="10" t="s">
        <v>742</v>
      </c>
      <c r="D61" s="10" t="s">
        <v>742</v>
      </c>
      <c r="E61" s="118" t="s">
        <v>25</v>
      </c>
      <c r="F61" s="138" t="s">
        <v>107</v>
      </c>
      <c r="G61" s="139"/>
      <c r="H61" s="11" t="s">
        <v>743</v>
      </c>
      <c r="I61" s="14">
        <f t="shared" si="2"/>
        <v>0.92</v>
      </c>
      <c r="J61" s="14">
        <v>0.92</v>
      </c>
      <c r="K61" s="109">
        <f t="shared" si="3"/>
        <v>1.84</v>
      </c>
      <c r="L61" s="115"/>
    </row>
    <row r="62" spans="1:12" ht="24" customHeight="1">
      <c r="A62" s="114"/>
      <c r="B62" s="107">
        <f>'Tax Invoice'!D57</f>
        <v>2</v>
      </c>
      <c r="C62" s="10" t="s">
        <v>742</v>
      </c>
      <c r="D62" s="10" t="s">
        <v>742</v>
      </c>
      <c r="E62" s="118" t="s">
        <v>25</v>
      </c>
      <c r="F62" s="138" t="s">
        <v>210</v>
      </c>
      <c r="G62" s="139"/>
      <c r="H62" s="11" t="s">
        <v>743</v>
      </c>
      <c r="I62" s="14">
        <f t="shared" si="2"/>
        <v>0.92</v>
      </c>
      <c r="J62" s="14">
        <v>0.92</v>
      </c>
      <c r="K62" s="109">
        <f t="shared" si="3"/>
        <v>1.84</v>
      </c>
      <c r="L62" s="115"/>
    </row>
    <row r="63" spans="1:12" ht="12.75" customHeight="1">
      <c r="A63" s="114"/>
      <c r="B63" s="107">
        <f>'Tax Invoice'!D58</f>
        <v>1</v>
      </c>
      <c r="C63" s="10" t="s">
        <v>374</v>
      </c>
      <c r="D63" s="10" t="s">
        <v>759</v>
      </c>
      <c r="E63" s="118" t="s">
        <v>25</v>
      </c>
      <c r="F63" s="138"/>
      <c r="G63" s="139"/>
      <c r="H63" s="11" t="s">
        <v>376</v>
      </c>
      <c r="I63" s="14">
        <f t="shared" si="2"/>
        <v>2.67</v>
      </c>
      <c r="J63" s="14">
        <v>2.67</v>
      </c>
      <c r="K63" s="109">
        <f t="shared" si="3"/>
        <v>2.67</v>
      </c>
      <c r="L63" s="115"/>
    </row>
    <row r="64" spans="1:12" ht="12.75" customHeight="1">
      <c r="A64" s="114"/>
      <c r="B64" s="107">
        <f>'Tax Invoice'!D59</f>
        <v>2</v>
      </c>
      <c r="C64" s="10" t="s">
        <v>374</v>
      </c>
      <c r="D64" s="10" t="s">
        <v>760</v>
      </c>
      <c r="E64" s="118" t="s">
        <v>26</v>
      </c>
      <c r="F64" s="138"/>
      <c r="G64" s="139"/>
      <c r="H64" s="11" t="s">
        <v>376</v>
      </c>
      <c r="I64" s="14">
        <f t="shared" si="2"/>
        <v>2.67</v>
      </c>
      <c r="J64" s="14">
        <v>2.67</v>
      </c>
      <c r="K64" s="109">
        <f t="shared" si="3"/>
        <v>5.34</v>
      </c>
      <c r="L64" s="115"/>
    </row>
    <row r="65" spans="1:12" ht="12.75" customHeight="1">
      <c r="A65" s="114"/>
      <c r="B65" s="107">
        <f>'Tax Invoice'!D60</f>
        <v>2</v>
      </c>
      <c r="C65" s="10" t="s">
        <v>374</v>
      </c>
      <c r="D65" s="10" t="s">
        <v>761</v>
      </c>
      <c r="E65" s="118" t="s">
        <v>27</v>
      </c>
      <c r="F65" s="138"/>
      <c r="G65" s="139"/>
      <c r="H65" s="11" t="s">
        <v>376</v>
      </c>
      <c r="I65" s="14">
        <f t="shared" si="2"/>
        <v>3.06</v>
      </c>
      <c r="J65" s="14">
        <v>3.06</v>
      </c>
      <c r="K65" s="109">
        <f t="shared" si="3"/>
        <v>6.12</v>
      </c>
      <c r="L65" s="115"/>
    </row>
    <row r="66" spans="1:12" ht="12.75" customHeight="1">
      <c r="A66" s="114"/>
      <c r="B66" s="107">
        <f>'Tax Invoice'!D61</f>
        <v>1</v>
      </c>
      <c r="C66" s="10" t="s">
        <v>374</v>
      </c>
      <c r="D66" s="10" t="s">
        <v>762</v>
      </c>
      <c r="E66" s="118" t="s">
        <v>29</v>
      </c>
      <c r="F66" s="138"/>
      <c r="G66" s="139"/>
      <c r="H66" s="11" t="s">
        <v>376</v>
      </c>
      <c r="I66" s="14">
        <f t="shared" si="2"/>
        <v>3.06</v>
      </c>
      <c r="J66" s="14">
        <v>3.06</v>
      </c>
      <c r="K66" s="109">
        <f t="shared" si="3"/>
        <v>3.06</v>
      </c>
      <c r="L66" s="115"/>
    </row>
    <row r="67" spans="1:12" ht="24" customHeight="1">
      <c r="A67" s="114"/>
      <c r="B67" s="107">
        <f>'Tax Invoice'!D62</f>
        <v>3</v>
      </c>
      <c r="C67" s="10" t="s">
        <v>457</v>
      </c>
      <c r="D67" s="10" t="s">
        <v>763</v>
      </c>
      <c r="E67" s="118" t="s">
        <v>314</v>
      </c>
      <c r="F67" s="138"/>
      <c r="G67" s="139"/>
      <c r="H67" s="11" t="s">
        <v>459</v>
      </c>
      <c r="I67" s="14">
        <f t="shared" si="2"/>
        <v>2.48</v>
      </c>
      <c r="J67" s="14">
        <v>2.48</v>
      </c>
      <c r="K67" s="109">
        <f t="shared" si="3"/>
        <v>7.4399999999999995</v>
      </c>
      <c r="L67" s="115"/>
    </row>
    <row r="68" spans="1:12" ht="24" customHeight="1">
      <c r="A68" s="114"/>
      <c r="B68" s="107">
        <f>'Tax Invoice'!D63</f>
        <v>3</v>
      </c>
      <c r="C68" s="10" t="s">
        <v>457</v>
      </c>
      <c r="D68" s="10" t="s">
        <v>764</v>
      </c>
      <c r="E68" s="118" t="s">
        <v>701</v>
      </c>
      <c r="F68" s="138"/>
      <c r="G68" s="139"/>
      <c r="H68" s="11" t="s">
        <v>459</v>
      </c>
      <c r="I68" s="14">
        <f t="shared" si="2"/>
        <v>2.67</v>
      </c>
      <c r="J68" s="14">
        <v>2.67</v>
      </c>
      <c r="K68" s="109">
        <f t="shared" si="3"/>
        <v>8.01</v>
      </c>
      <c r="L68" s="115"/>
    </row>
    <row r="69" spans="1:12" ht="24" customHeight="1">
      <c r="A69" s="114"/>
      <c r="B69" s="107">
        <f>'Tax Invoice'!D64</f>
        <v>3</v>
      </c>
      <c r="C69" s="10" t="s">
        <v>457</v>
      </c>
      <c r="D69" s="10" t="s">
        <v>765</v>
      </c>
      <c r="E69" s="118" t="s">
        <v>744</v>
      </c>
      <c r="F69" s="138"/>
      <c r="G69" s="139"/>
      <c r="H69" s="11" t="s">
        <v>459</v>
      </c>
      <c r="I69" s="14">
        <f t="shared" si="2"/>
        <v>2.86</v>
      </c>
      <c r="J69" s="14">
        <v>2.86</v>
      </c>
      <c r="K69" s="109">
        <f t="shared" si="3"/>
        <v>8.58</v>
      </c>
      <c r="L69" s="115"/>
    </row>
    <row r="70" spans="1:12" ht="48" customHeight="1">
      <c r="A70" s="114"/>
      <c r="B70" s="107">
        <f>'Tax Invoice'!D65</f>
        <v>1</v>
      </c>
      <c r="C70" s="10" t="s">
        <v>745</v>
      </c>
      <c r="D70" s="10" t="s">
        <v>766</v>
      </c>
      <c r="E70" s="118" t="s">
        <v>746</v>
      </c>
      <c r="F70" s="138"/>
      <c r="G70" s="139"/>
      <c r="H70" s="11" t="s">
        <v>776</v>
      </c>
      <c r="I70" s="14">
        <f t="shared" si="2"/>
        <v>21.55</v>
      </c>
      <c r="J70" s="14">
        <v>21.55</v>
      </c>
      <c r="K70" s="109">
        <f t="shared" si="3"/>
        <v>21.55</v>
      </c>
      <c r="L70" s="115"/>
    </row>
    <row r="71" spans="1:12" ht="48" customHeight="1">
      <c r="A71" s="114"/>
      <c r="B71" s="107">
        <f>'Tax Invoice'!D66</f>
        <v>1</v>
      </c>
      <c r="C71" s="10" t="s">
        <v>747</v>
      </c>
      <c r="D71" s="10" t="s">
        <v>747</v>
      </c>
      <c r="E71" s="118" t="s">
        <v>699</v>
      </c>
      <c r="F71" s="138"/>
      <c r="G71" s="139"/>
      <c r="H71" s="11" t="s">
        <v>777</v>
      </c>
      <c r="I71" s="14">
        <f t="shared" si="2"/>
        <v>19.04</v>
      </c>
      <c r="J71" s="14">
        <v>19.04</v>
      </c>
      <c r="K71" s="109">
        <f t="shared" si="3"/>
        <v>19.04</v>
      </c>
      <c r="L71" s="115"/>
    </row>
    <row r="72" spans="1:12" ht="24" customHeight="1">
      <c r="A72" s="114"/>
      <c r="B72" s="107">
        <f>'Tax Invoice'!D67</f>
        <v>2</v>
      </c>
      <c r="C72" s="10" t="s">
        <v>748</v>
      </c>
      <c r="D72" s="10" t="s">
        <v>748</v>
      </c>
      <c r="E72" s="118" t="s">
        <v>26</v>
      </c>
      <c r="F72" s="138"/>
      <c r="G72" s="139"/>
      <c r="H72" s="11" t="s">
        <v>749</v>
      </c>
      <c r="I72" s="14">
        <f t="shared" si="2"/>
        <v>3.36</v>
      </c>
      <c r="J72" s="14">
        <v>3.36</v>
      </c>
      <c r="K72" s="109">
        <f t="shared" si="3"/>
        <v>6.72</v>
      </c>
      <c r="L72" s="115"/>
    </row>
    <row r="73" spans="1:12" ht="24" customHeight="1">
      <c r="A73" s="114"/>
      <c r="B73" s="108">
        <f>'Tax Invoice'!D68</f>
        <v>2</v>
      </c>
      <c r="C73" s="12" t="s">
        <v>748</v>
      </c>
      <c r="D73" s="12" t="s">
        <v>748</v>
      </c>
      <c r="E73" s="119" t="s">
        <v>27</v>
      </c>
      <c r="F73" s="148"/>
      <c r="G73" s="149"/>
      <c r="H73" s="13" t="s">
        <v>749</v>
      </c>
      <c r="I73" s="15">
        <f t="shared" si="2"/>
        <v>3.36</v>
      </c>
      <c r="J73" s="15">
        <v>3.36</v>
      </c>
      <c r="K73" s="110">
        <f t="shared" si="3"/>
        <v>6.72</v>
      </c>
      <c r="L73" s="115"/>
    </row>
    <row r="74" spans="1:12" ht="12.75" customHeight="1">
      <c r="A74" s="114"/>
      <c r="B74" s="135">
        <f>SUM(B23:B73)</f>
        <v>90</v>
      </c>
      <c r="C74" s="129" t="s">
        <v>144</v>
      </c>
      <c r="D74" s="129"/>
      <c r="E74" s="129"/>
      <c r="F74" s="129"/>
      <c r="G74" s="129"/>
      <c r="H74" s="129"/>
      <c r="I74" s="130" t="s">
        <v>255</v>
      </c>
      <c r="J74" s="130" t="s">
        <v>255</v>
      </c>
      <c r="K74" s="131">
        <f>SUM(K23:K73)</f>
        <v>320.7600000000001</v>
      </c>
      <c r="L74" s="115"/>
    </row>
    <row r="75" spans="1:12" ht="12.75" customHeight="1">
      <c r="A75" s="114"/>
      <c r="B75" s="129"/>
      <c r="C75" s="129"/>
      <c r="D75" s="129"/>
      <c r="E75" s="129"/>
      <c r="F75" s="129"/>
      <c r="G75" s="129"/>
      <c r="H75" s="129"/>
      <c r="I75" s="130" t="s">
        <v>786</v>
      </c>
      <c r="J75" s="130" t="s">
        <v>184</v>
      </c>
      <c r="K75" s="131">
        <f>Invoice!J74</f>
        <v>-64.152000000000029</v>
      </c>
      <c r="L75" s="115"/>
    </row>
    <row r="76" spans="1:12" ht="12.75" customHeight="1" outlineLevel="1">
      <c r="A76" s="114"/>
      <c r="B76" s="129"/>
      <c r="C76" s="129"/>
      <c r="D76" s="129"/>
      <c r="E76" s="129"/>
      <c r="F76" s="129"/>
      <c r="G76" s="129"/>
      <c r="H76" s="129"/>
      <c r="I76" s="130" t="s">
        <v>783</v>
      </c>
      <c r="J76" s="130" t="s">
        <v>185</v>
      </c>
      <c r="K76" s="131">
        <f>Invoice!J75</f>
        <v>0</v>
      </c>
      <c r="L76" s="115"/>
    </row>
    <row r="77" spans="1:12" ht="12.75" customHeight="1">
      <c r="A77" s="114"/>
      <c r="B77" s="129"/>
      <c r="C77" s="129"/>
      <c r="D77" s="129"/>
      <c r="E77" s="129"/>
      <c r="F77" s="129"/>
      <c r="G77" s="129"/>
      <c r="H77" s="129"/>
      <c r="I77" s="130" t="s">
        <v>257</v>
      </c>
      <c r="J77" s="130" t="s">
        <v>257</v>
      </c>
      <c r="K77" s="131">
        <f>SUM(K74:K76)</f>
        <v>256.60800000000006</v>
      </c>
      <c r="L77" s="115"/>
    </row>
    <row r="78" spans="1:12" ht="12.75" customHeight="1">
      <c r="A78" s="6"/>
      <c r="B78" s="7"/>
      <c r="C78" s="7"/>
      <c r="D78" s="7"/>
      <c r="E78" s="7"/>
      <c r="F78" s="7"/>
      <c r="G78" s="7"/>
      <c r="H78" s="136" t="s">
        <v>785</v>
      </c>
      <c r="I78" s="7"/>
      <c r="J78" s="7"/>
      <c r="K78" s="7"/>
      <c r="L78" s="8"/>
    </row>
    <row r="79" spans="1:12" ht="12.75" customHeight="1"/>
    <row r="80" spans="1:12" ht="12.75" customHeight="1"/>
    <row r="81" ht="12.75" customHeight="1"/>
    <row r="82" ht="12.75" customHeight="1"/>
    <row r="83" ht="12.75" customHeight="1"/>
    <row r="84" ht="12.75" customHeight="1"/>
    <row r="85" ht="12.75" customHeight="1"/>
  </sheetData>
  <mergeCells count="55">
    <mergeCell ref="F71:G71"/>
    <mergeCell ref="F72:G72"/>
    <mergeCell ref="F73:G73"/>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F25:G25"/>
    <mergeCell ref="F26:G26"/>
    <mergeCell ref="F24:G24"/>
    <mergeCell ref="F29:G29"/>
    <mergeCell ref="F30:G30"/>
    <mergeCell ref="F27:G27"/>
    <mergeCell ref="F28:G28"/>
    <mergeCell ref="F34:G34"/>
    <mergeCell ref="F35:G35"/>
    <mergeCell ref="F31:G31"/>
    <mergeCell ref="F32:G32"/>
    <mergeCell ref="F33:G33"/>
    <mergeCell ref="F20:G20"/>
    <mergeCell ref="F21:G21"/>
    <mergeCell ref="F23:G23"/>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66" zoomScaleNormal="100" workbookViewId="0">
      <selection activeCell="J1019" sqref="J1019"/>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320.7600000000001</v>
      </c>
      <c r="O2" s="21" t="s">
        <v>259</v>
      </c>
    </row>
    <row r="3" spans="1:15" s="21" customFormat="1" ht="15" customHeight="1" thickBot="1">
      <c r="A3" s="22" t="s">
        <v>151</v>
      </c>
      <c r="G3" s="28">
        <v>45180</v>
      </c>
      <c r="H3" s="29"/>
      <c r="N3" s="21">
        <v>320.7600000000001</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GBP</v>
      </c>
    </row>
    <row r="10" spans="1:15" s="21" customFormat="1" ht="13.5" thickBot="1">
      <c r="A10" s="36" t="str">
        <f>'Copy paste to Here'!G10</f>
        <v>The shoe boy</v>
      </c>
      <c r="B10" s="37"/>
      <c r="C10" s="37"/>
      <c r="D10" s="37"/>
      <c r="F10" s="38" t="str">
        <f>'Copy paste to Here'!B10</f>
        <v>The shoe boy</v>
      </c>
      <c r="G10" s="39"/>
      <c r="H10" s="40"/>
      <c r="K10" s="95" t="s">
        <v>276</v>
      </c>
      <c r="L10" s="35" t="s">
        <v>276</v>
      </c>
      <c r="M10" s="21">
        <v>1</v>
      </c>
    </row>
    <row r="11" spans="1:15" s="21" customFormat="1" ht="15.75" thickBot="1">
      <c r="A11" s="41" t="str">
        <f>'Copy paste to Here'!G11</f>
        <v>Colin BATE</v>
      </c>
      <c r="B11" s="42"/>
      <c r="C11" s="42"/>
      <c r="D11" s="42"/>
      <c r="F11" s="43" t="str">
        <f>'Copy paste to Here'!B11</f>
        <v>Colin BATE</v>
      </c>
      <c r="G11" s="44"/>
      <c r="H11" s="45"/>
      <c r="K11" s="93" t="s">
        <v>158</v>
      </c>
      <c r="L11" s="46" t="s">
        <v>159</v>
      </c>
      <c r="M11" s="21">
        <f>VLOOKUP(G3,[1]Sheet1!$A$9:$I$7290,2,FALSE)</f>
        <v>35.43</v>
      </c>
    </row>
    <row r="12" spans="1:15" s="21" customFormat="1" ht="15.75" thickBot="1">
      <c r="A12" s="41" t="str">
        <f>'Copy paste to Here'!G12</f>
        <v>41 Fore Street</v>
      </c>
      <c r="B12" s="42"/>
      <c r="C12" s="42"/>
      <c r="D12" s="42"/>
      <c r="E12" s="89"/>
      <c r="F12" s="43" t="str">
        <f>'Copy paste to Here'!B12</f>
        <v>41 Fore Street</v>
      </c>
      <c r="G12" s="44"/>
      <c r="H12" s="45"/>
      <c r="K12" s="93" t="s">
        <v>160</v>
      </c>
      <c r="L12" s="46" t="s">
        <v>133</v>
      </c>
      <c r="M12" s="21">
        <f>VLOOKUP(G3,[1]Sheet1!$A$9:$I$7290,3,FALSE)</f>
        <v>37.770000000000003</v>
      </c>
    </row>
    <row r="13" spans="1:15" s="21" customFormat="1" ht="15.75" thickBot="1">
      <c r="A13" s="41" t="str">
        <f>'Copy paste to Here'!G13</f>
        <v>PL31 1DS Bodmin</v>
      </c>
      <c r="B13" s="42"/>
      <c r="C13" s="42"/>
      <c r="D13" s="42"/>
      <c r="E13" s="111" t="s">
        <v>162</v>
      </c>
      <c r="F13" s="43" t="str">
        <f>'Copy paste to Here'!B13</f>
        <v>PL31 1DS Bodmin</v>
      </c>
      <c r="G13" s="44"/>
      <c r="H13" s="45"/>
      <c r="K13" s="93" t="s">
        <v>161</v>
      </c>
      <c r="L13" s="46" t="s">
        <v>162</v>
      </c>
      <c r="M13" s="113">
        <f>VLOOKUP(G3,[1]Sheet1!$A$9:$I$7290,4,FALSE)</f>
        <v>44.01</v>
      </c>
    </row>
    <row r="14" spans="1:15" s="21" customFormat="1" ht="15.75" thickBot="1">
      <c r="A14" s="41" t="str">
        <f>'Copy paste to Here'!G14</f>
        <v>United Kingdom</v>
      </c>
      <c r="B14" s="42"/>
      <c r="C14" s="42"/>
      <c r="D14" s="42"/>
      <c r="E14" s="111">
        <f>VLOOKUP(J9,$L$10:$M$17,2,FALSE)</f>
        <v>44.01</v>
      </c>
      <c r="F14" s="43" t="str">
        <f>'Copy paste to Here'!B14</f>
        <v>United Kingdom</v>
      </c>
      <c r="G14" s="44"/>
      <c r="H14" s="45"/>
      <c r="K14" s="93" t="s">
        <v>163</v>
      </c>
      <c r="L14" s="46" t="s">
        <v>164</v>
      </c>
      <c r="M14" s="21">
        <f>VLOOKUP(G3,[1]Sheet1!$A$9:$I$7290,5,FALSE)</f>
        <v>22.28</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25.8</v>
      </c>
    </row>
    <row r="16" spans="1:15" s="21" customFormat="1" ht="13.7" customHeight="1" thickBot="1">
      <c r="A16" s="52"/>
      <c r="K16" s="94" t="s">
        <v>167</v>
      </c>
      <c r="L16" s="51" t="s">
        <v>168</v>
      </c>
      <c r="M16" s="21">
        <f>VLOOKUP(G3,[1]Sheet1!$A$9:$I$7290,7,FALSE)</f>
        <v>20.64</v>
      </c>
    </row>
    <row r="17" spans="1:13" s="21" customFormat="1" ht="13.5" thickBot="1">
      <c r="A17" s="53" t="s">
        <v>169</v>
      </c>
      <c r="B17" s="54" t="s">
        <v>170</v>
      </c>
      <c r="C17" s="54" t="s">
        <v>284</v>
      </c>
      <c r="D17" s="55" t="s">
        <v>198</v>
      </c>
      <c r="E17" s="55" t="s">
        <v>261</v>
      </c>
      <c r="F17" s="55" t="str">
        <f>CONCATENATE("Amount ",,J9)</f>
        <v>Amount GBP</v>
      </c>
      <c r="G17" s="54" t="s">
        <v>171</v>
      </c>
      <c r="H17" s="54" t="s">
        <v>172</v>
      </c>
      <c r="J17" s="21" t="s">
        <v>173</v>
      </c>
      <c r="K17" s="21" t="s">
        <v>174</v>
      </c>
      <c r="L17" s="21" t="s">
        <v>174</v>
      </c>
      <c r="M17" s="21">
        <v>2.5</v>
      </c>
    </row>
    <row r="18" spans="1:13" s="62" customFormat="1" ht="60">
      <c r="A18" s="56" t="str">
        <f>IF((LEN('Copy paste to Here'!G22))&gt;5,((CONCATENATE('Copy paste to Here'!G22," &amp; ",'Copy paste to Here'!D22,"  &amp;  ",'Copy paste to Here'!E22))),"Empty Cell")</f>
        <v xml:space="preserve">Display box with 52 pcs. of 925 silver ''bend it yourself'' nose studs, 22g (0.6mm) with real 18k gold plating and 2mm round prong set crystal tops in assorted colors (in standard packing or in vacuum sealed packing to prevent tarnishing) &amp; Packing Option: Standard Package  &amp;  </v>
      </c>
      <c r="B18" s="57" t="str">
        <f>'Copy paste to Here'!C22</f>
        <v>18YP14XC</v>
      </c>
      <c r="C18" s="57" t="s">
        <v>717</v>
      </c>
      <c r="D18" s="58">
        <f>Invoice!B22</f>
        <v>1</v>
      </c>
      <c r="E18" s="59">
        <f>'Shipping Invoice 100%'!J23*$N$1</f>
        <v>22.68</v>
      </c>
      <c r="F18" s="59">
        <f>D18*E18</f>
        <v>22.68</v>
      </c>
      <c r="G18" s="60">
        <f>E18*$E$14</f>
        <v>998.14679999999998</v>
      </c>
      <c r="H18" s="61">
        <f>D18*G18</f>
        <v>998.14679999999998</v>
      </c>
    </row>
    <row r="19" spans="1:13" s="62" customFormat="1" ht="25.5">
      <c r="A19" s="112" t="str">
        <f>IF((LEN('Copy paste to Here'!G23))&gt;5,((CONCATENATE('Copy paste to Here'!G23," &amp; ",'Copy paste to Here'!D23,"  &amp;  ",'Copy paste to Here'!E23))),"Empty Cell")</f>
        <v xml:space="preserve">925 silver seamless ring, 22g (0.6mm) - outer diameter &amp; Length: 8mm  &amp;  </v>
      </c>
      <c r="B19" s="57" t="str">
        <f>'Copy paste to Here'!C23</f>
        <v>AGSEL22</v>
      </c>
      <c r="C19" s="57" t="s">
        <v>750</v>
      </c>
      <c r="D19" s="58">
        <f>Invoice!B23</f>
        <v>3</v>
      </c>
      <c r="E19" s="59">
        <f>'Shipping Invoice 100%'!J24*$N$1</f>
        <v>0.26</v>
      </c>
      <c r="F19" s="59">
        <f t="shared" ref="F19:F82" si="0">D19*E19</f>
        <v>0.78</v>
      </c>
      <c r="G19" s="60">
        <f t="shared" ref="G19:G82" si="1">E19*$E$14</f>
        <v>11.442600000000001</v>
      </c>
      <c r="H19" s="63">
        <f t="shared" ref="H19:H82" si="2">D19*G19</f>
        <v>34.327800000000003</v>
      </c>
    </row>
    <row r="20" spans="1:13" s="62" customFormat="1" ht="25.5">
      <c r="A20" s="56" t="str">
        <f>IF((LEN('Copy paste to Here'!G24))&gt;5,((CONCATENATE('Copy paste to Here'!G24," &amp; ",'Copy paste to Here'!D24,"  &amp;  ",'Copy paste to Here'!E24))),"Empty Cell")</f>
        <v xml:space="preserve">925 silver seamless ring, 22g (0.6mm) - outer diameter &amp; Length: 10mm  &amp;  </v>
      </c>
      <c r="B20" s="57" t="str">
        <f>'Copy paste to Here'!C24</f>
        <v>AGSEL22</v>
      </c>
      <c r="C20" s="57" t="s">
        <v>751</v>
      </c>
      <c r="D20" s="58">
        <f>Invoice!B24</f>
        <v>3</v>
      </c>
      <c r="E20" s="59">
        <f>'Shipping Invoice 100%'!J25*$N$1</f>
        <v>0.31</v>
      </c>
      <c r="F20" s="59">
        <f t="shared" si="0"/>
        <v>0.92999999999999994</v>
      </c>
      <c r="G20" s="60">
        <f t="shared" si="1"/>
        <v>13.643099999999999</v>
      </c>
      <c r="H20" s="63">
        <f t="shared" si="2"/>
        <v>40.929299999999998</v>
      </c>
    </row>
    <row r="21" spans="1:13" s="62" customFormat="1" ht="25.5">
      <c r="A21" s="56" t="str">
        <f>IF((LEN('Copy paste to Here'!G25))&gt;5,((CONCATENATE('Copy paste to Here'!G25," &amp; ",'Copy paste to Here'!D25,"  &amp;  ",'Copy paste to Here'!E25))),"Empty Cell")</f>
        <v xml:space="preserve">925 silver seamless ring, 22g (0.6mm) - outer diameter &amp; Length: 12mm  &amp;  </v>
      </c>
      <c r="B21" s="57" t="str">
        <f>'Copy paste to Here'!C25</f>
        <v>AGSEL22</v>
      </c>
      <c r="C21" s="57" t="s">
        <v>752</v>
      </c>
      <c r="D21" s="58">
        <f>Invoice!B25</f>
        <v>5</v>
      </c>
      <c r="E21" s="59">
        <f>'Shipping Invoice 100%'!J26*$N$1</f>
        <v>0.37</v>
      </c>
      <c r="F21" s="59">
        <f t="shared" si="0"/>
        <v>1.85</v>
      </c>
      <c r="G21" s="60">
        <f t="shared" si="1"/>
        <v>16.2837</v>
      </c>
      <c r="H21" s="63">
        <f t="shared" si="2"/>
        <v>81.418499999999995</v>
      </c>
    </row>
    <row r="22" spans="1:13" s="62" customFormat="1" ht="25.5">
      <c r="A22" s="56" t="str">
        <f>IF((LEN('Copy paste to Here'!G26))&gt;5,((CONCATENATE('Copy paste to Here'!G26," &amp; ",'Copy paste to Here'!D26,"  &amp;  ",'Copy paste to Here'!E26))),"Empty Cell")</f>
        <v xml:space="preserve">925 silver seamless ring for septum piercings,18g (1.0mm) with small beads on the lower part &amp; Length: 10mm  &amp;  </v>
      </c>
      <c r="B22" s="57" t="str">
        <f>'Copy paste to Here'!C26</f>
        <v>AGSPV18</v>
      </c>
      <c r="C22" s="57" t="s">
        <v>753</v>
      </c>
      <c r="D22" s="58">
        <f>Invoice!B26</f>
        <v>2</v>
      </c>
      <c r="E22" s="59">
        <f>'Shipping Invoice 100%'!J27*$N$1</f>
        <v>1.25</v>
      </c>
      <c r="F22" s="59">
        <f t="shared" si="0"/>
        <v>2.5</v>
      </c>
      <c r="G22" s="60">
        <f t="shared" si="1"/>
        <v>55.012499999999996</v>
      </c>
      <c r="H22" s="63">
        <f t="shared" si="2"/>
        <v>110.02499999999999</v>
      </c>
    </row>
    <row r="23" spans="1:13" s="62" customFormat="1" ht="25.5">
      <c r="A23" s="56" t="str">
        <f>IF((LEN('Copy paste to Here'!G27))&gt;5,((CONCATENATE('Copy paste to Here'!G27," &amp; ",'Copy paste to Here'!D27,"  &amp;  ",'Copy paste to Here'!E27))),"Empty Cell")</f>
        <v xml:space="preserve">Display with 120 pcs. of silver nose studs, 22g (0.6mm) with 1.5mm prong set CZ stones in assorted colors ` &amp;   &amp;  </v>
      </c>
      <c r="B23" s="57" t="str">
        <f>'Copy paste to Here'!C27</f>
        <v>BRNSZM2</v>
      </c>
      <c r="C23" s="57" t="s">
        <v>722</v>
      </c>
      <c r="D23" s="58">
        <f>Invoice!B27</f>
        <v>1</v>
      </c>
      <c r="E23" s="59">
        <f>'Shipping Invoice 100%'!J28*$N$1</f>
        <v>31.91</v>
      </c>
      <c r="F23" s="59">
        <f t="shared" si="0"/>
        <v>31.91</v>
      </c>
      <c r="G23" s="60">
        <f t="shared" si="1"/>
        <v>1404.3590999999999</v>
      </c>
      <c r="H23" s="63">
        <f t="shared" si="2"/>
        <v>1404.3590999999999</v>
      </c>
    </row>
    <row r="24" spans="1:13" s="62" customFormat="1" ht="48">
      <c r="A24" s="56" t="str">
        <f>IF((LEN('Copy paste to Here'!G28))&gt;5,((CONCATENATE('Copy paste to Here'!G28," &amp; ",'Copy paste to Here'!D28,"  &amp;  ",'Copy paste to Here'!E28))),"Empty Cell")</f>
        <v xml:space="preserve">925 sterling silver ''Bend it yourself'' nose studs, 0.6mm (22g) with 2mm and 2.5mm round crystal tops in assorted colors / 120 pcs per display (in standard packing or in vacuum sealed packing to prevent tarnishing) &amp; Packing Option: Standard Package  &amp;  </v>
      </c>
      <c r="B24" s="57" t="str">
        <f>'Copy paste to Here'!C28</f>
        <v>BRNYMM10</v>
      </c>
      <c r="C24" s="57" t="s">
        <v>724</v>
      </c>
      <c r="D24" s="58">
        <f>Invoice!B28</f>
        <v>1</v>
      </c>
      <c r="E24" s="59">
        <f>'Shipping Invoice 100%'!J29*$N$1</f>
        <v>30.06</v>
      </c>
      <c r="F24" s="59">
        <f t="shared" si="0"/>
        <v>30.06</v>
      </c>
      <c r="G24" s="60">
        <f t="shared" si="1"/>
        <v>1322.9405999999999</v>
      </c>
      <c r="H24" s="63">
        <f t="shared" si="2"/>
        <v>1322.9405999999999</v>
      </c>
    </row>
    <row r="25" spans="1:13" s="62" customFormat="1" ht="24">
      <c r="A25" s="56" t="str">
        <f>IF((LEN('Copy paste to Here'!G29))&gt;5,((CONCATENATE('Copy paste to Here'!G29," &amp; ",'Copy paste to Here'!D29,"  &amp;  ",'Copy paste to Here'!E29))),"Empty Cell")</f>
        <v xml:space="preserve">Board with 30 pcs of surgical steel nose segment rings, 16g (1.2mm) with an diameter of 5/16'' and 3/8'' (8mm to 10mm) &amp;   &amp;  </v>
      </c>
      <c r="B25" s="57" t="str">
        <f>'Copy paste to Here'!C29</f>
        <v>BRSEG1</v>
      </c>
      <c r="C25" s="57" t="s">
        <v>725</v>
      </c>
      <c r="D25" s="58">
        <f>Invoice!B29</f>
        <v>1</v>
      </c>
      <c r="E25" s="59">
        <f>'Shipping Invoice 100%'!J30*$N$1</f>
        <v>18.45</v>
      </c>
      <c r="F25" s="59">
        <f t="shared" si="0"/>
        <v>18.45</v>
      </c>
      <c r="G25" s="60">
        <f t="shared" si="1"/>
        <v>811.98449999999991</v>
      </c>
      <c r="H25" s="63">
        <f t="shared" si="2"/>
        <v>811.98449999999991</v>
      </c>
    </row>
    <row r="26" spans="1:13" s="62" customFormat="1" ht="24">
      <c r="A26" s="56" t="str">
        <f>IF((LEN('Copy paste to Here'!G30))&gt;5,((CONCATENATE('Copy paste to Here'!G30," &amp; ",'Copy paste to Here'!D30,"  &amp;  ",'Copy paste to Here'!E30))),"Empty Cell")</f>
        <v xml:space="preserve">Surgical steel circular barbell, 16g (1.2mm) with two 3mm balls &amp; Length: 6mm  &amp;  </v>
      </c>
      <c r="B26" s="57" t="str">
        <f>'Copy paste to Here'!C30</f>
        <v>CBEB</v>
      </c>
      <c r="C26" s="57" t="s">
        <v>726</v>
      </c>
      <c r="D26" s="58">
        <f>Invoice!B30</f>
        <v>1</v>
      </c>
      <c r="E26" s="59">
        <f>'Shipping Invoice 100%'!J31*$N$1</f>
        <v>0.2</v>
      </c>
      <c r="F26" s="59">
        <f t="shared" si="0"/>
        <v>0.2</v>
      </c>
      <c r="G26" s="60">
        <f t="shared" si="1"/>
        <v>8.8019999999999996</v>
      </c>
      <c r="H26" s="63">
        <f t="shared" si="2"/>
        <v>8.8019999999999996</v>
      </c>
    </row>
    <row r="27" spans="1:13" s="62" customFormat="1" ht="24">
      <c r="A27" s="56" t="str">
        <f>IF((LEN('Copy paste to Here'!G31))&gt;5,((CONCATENATE('Copy paste to Here'!G31," &amp; ",'Copy paste to Here'!D31,"  &amp;  ",'Copy paste to Here'!E31))),"Empty Cell")</f>
        <v xml:space="preserve">Surgical steel circular barbell, 16g (1.2mm) with two 3mm balls &amp; Length: 7mm  &amp;  </v>
      </c>
      <c r="B27" s="57" t="str">
        <f>'Copy paste to Here'!C31</f>
        <v>CBEB</v>
      </c>
      <c r="C27" s="57" t="s">
        <v>726</v>
      </c>
      <c r="D27" s="58">
        <f>Invoice!B31</f>
        <v>1</v>
      </c>
      <c r="E27" s="59">
        <f>'Shipping Invoice 100%'!J32*$N$1</f>
        <v>0.2</v>
      </c>
      <c r="F27" s="59">
        <f t="shared" si="0"/>
        <v>0.2</v>
      </c>
      <c r="G27" s="60">
        <f t="shared" si="1"/>
        <v>8.8019999999999996</v>
      </c>
      <c r="H27" s="63">
        <f t="shared" si="2"/>
        <v>8.8019999999999996</v>
      </c>
    </row>
    <row r="28" spans="1:13" s="62" customFormat="1" ht="24">
      <c r="A28" s="56" t="str">
        <f>IF((LEN('Copy paste to Here'!G32))&gt;5,((CONCATENATE('Copy paste to Here'!G32," &amp; ",'Copy paste to Here'!D32,"  &amp;  ",'Copy paste to Here'!E32))),"Empty Cell")</f>
        <v xml:space="preserve">Surgical steel circular barbell, 16g (1.2mm) with two 3mm balls &amp; Length: 8mm  &amp;  </v>
      </c>
      <c r="B28" s="57" t="str">
        <f>'Copy paste to Here'!C32</f>
        <v>CBEB</v>
      </c>
      <c r="C28" s="57" t="s">
        <v>726</v>
      </c>
      <c r="D28" s="58">
        <f>Invoice!B32</f>
        <v>2</v>
      </c>
      <c r="E28" s="59">
        <f>'Shipping Invoice 100%'!J33*$N$1</f>
        <v>0.2</v>
      </c>
      <c r="F28" s="59">
        <f t="shared" si="0"/>
        <v>0.4</v>
      </c>
      <c r="G28" s="60">
        <f t="shared" si="1"/>
        <v>8.8019999999999996</v>
      </c>
      <c r="H28" s="63">
        <f t="shared" si="2"/>
        <v>17.603999999999999</v>
      </c>
    </row>
    <row r="29" spans="1:13" s="62" customFormat="1" ht="24">
      <c r="A29" s="56" t="str">
        <f>IF((LEN('Copy paste to Here'!G33))&gt;5,((CONCATENATE('Copy paste to Here'!G33," &amp; ",'Copy paste to Here'!D33,"  &amp;  ",'Copy paste to Here'!E33))),"Empty Cell")</f>
        <v xml:space="preserve">Surgical steel circular barbell, 16g (1.2mm) with two 3mm balls &amp; Length: 9mm  &amp;  </v>
      </c>
      <c r="B29" s="57" t="str">
        <f>'Copy paste to Here'!C33</f>
        <v>CBEB</v>
      </c>
      <c r="C29" s="57" t="s">
        <v>726</v>
      </c>
      <c r="D29" s="58">
        <f>Invoice!B33</f>
        <v>2</v>
      </c>
      <c r="E29" s="59">
        <f>'Shipping Invoice 100%'!J34*$N$1</f>
        <v>0.2</v>
      </c>
      <c r="F29" s="59">
        <f t="shared" si="0"/>
        <v>0.4</v>
      </c>
      <c r="G29" s="60">
        <f t="shared" si="1"/>
        <v>8.8019999999999996</v>
      </c>
      <c r="H29" s="63">
        <f t="shared" si="2"/>
        <v>17.603999999999999</v>
      </c>
    </row>
    <row r="30" spans="1:13" s="62" customFormat="1" ht="24">
      <c r="A30" s="56" t="str">
        <f>IF((LEN('Copy paste to Here'!G34))&gt;5,((CONCATENATE('Copy paste to Here'!G34," &amp; ",'Copy paste to Here'!D34,"  &amp;  ",'Copy paste to Here'!E34))),"Empty Cell")</f>
        <v xml:space="preserve">Surgical steel circular barbell, 16g (1.2mm) with two 3mm balls &amp; Length: 10mm  &amp;  </v>
      </c>
      <c r="B30" s="57" t="str">
        <f>'Copy paste to Here'!C34</f>
        <v>CBEB</v>
      </c>
      <c r="C30" s="57" t="s">
        <v>726</v>
      </c>
      <c r="D30" s="58">
        <f>Invoice!B34</f>
        <v>2</v>
      </c>
      <c r="E30" s="59">
        <f>'Shipping Invoice 100%'!J35*$N$1</f>
        <v>0.2</v>
      </c>
      <c r="F30" s="59">
        <f t="shared" si="0"/>
        <v>0.4</v>
      </c>
      <c r="G30" s="60">
        <f t="shared" si="1"/>
        <v>8.8019999999999996</v>
      </c>
      <c r="H30" s="63">
        <f t="shared" si="2"/>
        <v>17.603999999999999</v>
      </c>
    </row>
    <row r="31" spans="1:13" s="62" customFormat="1" ht="24">
      <c r="A31" s="56" t="str">
        <f>IF((LEN('Copy paste to Here'!G35))&gt;5,((CONCATENATE('Copy paste to Here'!G35," &amp; ",'Copy paste to Here'!D35,"  &amp;  ",'Copy paste to Here'!E35))),"Empty Cell")</f>
        <v xml:space="preserve">Surgical steel circular barbell, 16g (1.2mm) with two 3mm balls &amp; Length: 11mm  &amp;  </v>
      </c>
      <c r="B31" s="57" t="str">
        <f>'Copy paste to Here'!C35</f>
        <v>CBEB</v>
      </c>
      <c r="C31" s="57" t="s">
        <v>726</v>
      </c>
      <c r="D31" s="58">
        <f>Invoice!B35</f>
        <v>1</v>
      </c>
      <c r="E31" s="59">
        <f>'Shipping Invoice 100%'!J36*$N$1</f>
        <v>0.2</v>
      </c>
      <c r="F31" s="59">
        <f t="shared" si="0"/>
        <v>0.2</v>
      </c>
      <c r="G31" s="60">
        <f t="shared" si="1"/>
        <v>8.8019999999999996</v>
      </c>
      <c r="H31" s="63">
        <f t="shared" si="2"/>
        <v>8.8019999999999996</v>
      </c>
    </row>
    <row r="32" spans="1:13" s="62" customFormat="1" ht="24">
      <c r="A32" s="56" t="str">
        <f>IF((LEN('Copy paste to Here'!G36))&gt;5,((CONCATENATE('Copy paste to Here'!G36," &amp; ",'Copy paste to Here'!D36,"  &amp;  ",'Copy paste to Here'!E36))),"Empty Cell")</f>
        <v xml:space="preserve">Surgical steel circular barbell, 16g (1.2mm) with two 3mm balls &amp; Length: 12mm  &amp;  </v>
      </c>
      <c r="B32" s="57" t="str">
        <f>'Copy paste to Here'!C36</f>
        <v>CBEB</v>
      </c>
      <c r="C32" s="57" t="s">
        <v>726</v>
      </c>
      <c r="D32" s="58">
        <f>Invoice!B36</f>
        <v>1</v>
      </c>
      <c r="E32" s="59">
        <f>'Shipping Invoice 100%'!J37*$N$1</f>
        <v>0.2</v>
      </c>
      <c r="F32" s="59">
        <f t="shared" si="0"/>
        <v>0.2</v>
      </c>
      <c r="G32" s="60">
        <f t="shared" si="1"/>
        <v>8.8019999999999996</v>
      </c>
      <c r="H32" s="63">
        <f t="shared" si="2"/>
        <v>8.8019999999999996</v>
      </c>
    </row>
    <row r="33" spans="1:8" s="62" customFormat="1" ht="24">
      <c r="A33" s="56" t="str">
        <f>IF((LEN('Copy paste to Here'!G37))&gt;5,((CONCATENATE('Copy paste to Here'!G37," &amp; ",'Copy paste to Here'!D37,"  &amp;  ",'Copy paste to Here'!E37))),"Empty Cell")</f>
        <v xml:space="preserve">Surgical steel circular barbell, 16g (1.2mm) with two 3mm balls &amp; Length: 14mm  &amp;  </v>
      </c>
      <c r="B33" s="57" t="str">
        <f>'Copy paste to Here'!C37</f>
        <v>CBEB</v>
      </c>
      <c r="C33" s="57" t="s">
        <v>726</v>
      </c>
      <c r="D33" s="58">
        <f>Invoice!B37</f>
        <v>1</v>
      </c>
      <c r="E33" s="59">
        <f>'Shipping Invoice 100%'!J38*$N$1</f>
        <v>0.2</v>
      </c>
      <c r="F33" s="59">
        <f t="shared" si="0"/>
        <v>0.2</v>
      </c>
      <c r="G33" s="60">
        <f t="shared" si="1"/>
        <v>8.8019999999999996</v>
      </c>
      <c r="H33" s="63">
        <f t="shared" si="2"/>
        <v>8.8019999999999996</v>
      </c>
    </row>
    <row r="34" spans="1:8" s="62" customFormat="1" ht="24">
      <c r="A34" s="56" t="str">
        <f>IF((LEN('Copy paste to Here'!G38))&gt;5,((CONCATENATE('Copy paste to Here'!G38," &amp; ",'Copy paste to Here'!D38,"  &amp;  ",'Copy paste to Here'!E38))),"Empty Cell")</f>
        <v xml:space="preserve">Surgical steel circular barbell, 16g (1.2mm) with two 3mm balls &amp; Length: 16mm  &amp;  </v>
      </c>
      <c r="B34" s="57" t="str">
        <f>'Copy paste to Here'!C38</f>
        <v>CBEB</v>
      </c>
      <c r="C34" s="57" t="s">
        <v>726</v>
      </c>
      <c r="D34" s="58">
        <f>Invoice!B38</f>
        <v>1</v>
      </c>
      <c r="E34" s="59">
        <f>'Shipping Invoice 100%'!J39*$N$1</f>
        <v>0.2</v>
      </c>
      <c r="F34" s="59">
        <f t="shared" si="0"/>
        <v>0.2</v>
      </c>
      <c r="G34" s="60">
        <f t="shared" si="1"/>
        <v>8.8019999999999996</v>
      </c>
      <c r="H34" s="63">
        <f t="shared" si="2"/>
        <v>8.8019999999999996</v>
      </c>
    </row>
    <row r="35" spans="1:8" s="62" customFormat="1" ht="24">
      <c r="A35" s="56" t="str">
        <f>IF((LEN('Copy paste to Here'!G39))&gt;5,((CONCATENATE('Copy paste to Here'!G39," &amp; ",'Copy paste to Here'!D39,"  &amp;  ",'Copy paste to Here'!E39))),"Empty Cell")</f>
        <v xml:space="preserve">Surgical steel circular barbell, 16g (1.2mm) with two 3mm balls &amp; Length: 15mm  &amp;  </v>
      </c>
      <c r="B35" s="57" t="str">
        <f>'Copy paste to Here'!C39</f>
        <v>CBEB</v>
      </c>
      <c r="C35" s="57" t="s">
        <v>726</v>
      </c>
      <c r="D35" s="58">
        <f>Invoice!B39</f>
        <v>1</v>
      </c>
      <c r="E35" s="59">
        <f>'Shipping Invoice 100%'!J40*$N$1</f>
        <v>0.2</v>
      </c>
      <c r="F35" s="59">
        <f t="shared" si="0"/>
        <v>0.2</v>
      </c>
      <c r="G35" s="60">
        <f t="shared" si="1"/>
        <v>8.8019999999999996</v>
      </c>
      <c r="H35" s="63">
        <f t="shared" si="2"/>
        <v>8.8019999999999996</v>
      </c>
    </row>
    <row r="36" spans="1:8" s="62" customFormat="1" ht="36">
      <c r="A36" s="56" t="str">
        <f>IF((LEN('Copy paste to Here'!G40))&gt;5,((CONCATENATE('Copy paste to Here'!G40," &amp; ",'Copy paste to Here'!D40,"  &amp;  ",'Copy paste to Here'!E40))),"Empty Cell")</f>
        <v xml:space="preserve">Display box of 24 pieces of 925 silver seamless nose hoop, 22g (0.6mm) with assorted color crystal flowers in the middle and an outer diameter of 3/8'' (10mm) &amp;   &amp;  </v>
      </c>
      <c r="B36" s="57" t="str">
        <f>'Copy paste to Here'!C40</f>
        <v>DHFM24</v>
      </c>
      <c r="C36" s="57" t="s">
        <v>728</v>
      </c>
      <c r="D36" s="58">
        <f>Invoice!B40</f>
        <v>1</v>
      </c>
      <c r="E36" s="59">
        <f>'Shipping Invoice 100%'!J41*$N$1</f>
        <v>18.059999999999999</v>
      </c>
      <c r="F36" s="59">
        <f t="shared" si="0"/>
        <v>18.059999999999999</v>
      </c>
      <c r="G36" s="60">
        <f t="shared" si="1"/>
        <v>794.8205999999999</v>
      </c>
      <c r="H36" s="63">
        <f t="shared" si="2"/>
        <v>794.8205999999999</v>
      </c>
    </row>
    <row r="37" spans="1:8" s="62" customFormat="1" ht="25.5">
      <c r="A37" s="56" t="str">
        <f>IF((LEN('Copy paste to Here'!G41))&gt;5,((CONCATENATE('Copy paste to Here'!G41," &amp; ",'Copy paste to Here'!D41,"  &amp;  ",'Copy paste to Here'!E41))),"Empty Cell")</f>
        <v xml:space="preserve">Box with 24 pcs. of sterling silver spiral nose rings, 22g (0.6mm) - outer diameter 8mm to 10mm &amp;   &amp;  </v>
      </c>
      <c r="B37" s="57" t="str">
        <f>'Copy paste to Here'!C41</f>
        <v>DNSM228</v>
      </c>
      <c r="C37" s="57" t="s">
        <v>729</v>
      </c>
      <c r="D37" s="58">
        <f>Invoice!B41</f>
        <v>1</v>
      </c>
      <c r="E37" s="59">
        <f>'Shipping Invoice 100%'!J42*$N$1</f>
        <v>15.62</v>
      </c>
      <c r="F37" s="59">
        <f t="shared" si="0"/>
        <v>15.62</v>
      </c>
      <c r="G37" s="60">
        <f t="shared" si="1"/>
        <v>687.43619999999999</v>
      </c>
      <c r="H37" s="63">
        <f t="shared" si="2"/>
        <v>687.43619999999999</v>
      </c>
    </row>
    <row r="38" spans="1:8" s="62" customFormat="1" ht="25.5">
      <c r="A38" s="56" t="str">
        <f>IF((LEN('Copy paste to Here'!G42))&gt;5,((CONCATENATE('Copy paste to Here'!G42," &amp; ",'Copy paste to Here'!D42,"  &amp;  ",'Copy paste to Here'!E42))),"Empty Cell")</f>
        <v xml:space="preserve">18k gold plated 925 sterling silver hinged segment ring, 1mm (18g) (Size is inner diameter) &amp; Length: 8mm  &amp;  </v>
      </c>
      <c r="B38" s="57" t="str">
        <f>'Copy paste to Here'!C42</f>
        <v>GPSEGH18</v>
      </c>
      <c r="C38" s="57" t="s">
        <v>754</v>
      </c>
      <c r="D38" s="58">
        <f>Invoice!B42</f>
        <v>2</v>
      </c>
      <c r="E38" s="59">
        <f>'Shipping Invoice 100%'!J43*$N$1</f>
        <v>3.2</v>
      </c>
      <c r="F38" s="59">
        <f t="shared" si="0"/>
        <v>6.4</v>
      </c>
      <c r="G38" s="60">
        <f t="shared" si="1"/>
        <v>140.83199999999999</v>
      </c>
      <c r="H38" s="63">
        <f t="shared" si="2"/>
        <v>281.66399999999999</v>
      </c>
    </row>
    <row r="39" spans="1:8" s="62" customFormat="1" ht="25.5">
      <c r="A39" s="56" t="str">
        <f>IF((LEN('Copy paste to Here'!G43))&gt;5,((CONCATENATE('Copy paste to Here'!G43," &amp; ",'Copy paste to Here'!D43,"  &amp;  ",'Copy paste to Here'!E43))),"Empty Cell")</f>
        <v xml:space="preserve">18k gold plated 925 sterling silver hinged segment ring, 1mm (18g) (Size is inner diameter) &amp; Length: 10mm  &amp;  </v>
      </c>
      <c r="B39" s="57" t="str">
        <f>'Copy paste to Here'!C43</f>
        <v>GPSEGH18</v>
      </c>
      <c r="C39" s="57" t="s">
        <v>755</v>
      </c>
      <c r="D39" s="58">
        <f>Invoice!B43</f>
        <v>2</v>
      </c>
      <c r="E39" s="59">
        <f>'Shipping Invoice 100%'!J44*$N$1</f>
        <v>3.34</v>
      </c>
      <c r="F39" s="59">
        <f t="shared" si="0"/>
        <v>6.68</v>
      </c>
      <c r="G39" s="60">
        <f t="shared" si="1"/>
        <v>146.99339999999998</v>
      </c>
      <c r="H39" s="63">
        <f t="shared" si="2"/>
        <v>293.98679999999996</v>
      </c>
    </row>
    <row r="40" spans="1:8" s="62" customFormat="1" ht="25.5">
      <c r="A40" s="56" t="str">
        <f>IF((LEN('Copy paste to Here'!G44))&gt;5,((CONCATENATE('Copy paste to Here'!G44," &amp; ",'Copy paste to Here'!D44,"  &amp;  ",'Copy paste to Here'!E44))),"Empty Cell")</f>
        <v xml:space="preserve">18k gold plated 925 sterling silver hinged segment ring, 1mm (18g) (Size is inner diameter) &amp; Length: 12mm  &amp;  </v>
      </c>
      <c r="B40" s="57" t="str">
        <f>'Copy paste to Here'!C44</f>
        <v>GPSEGH18</v>
      </c>
      <c r="C40" s="57" t="s">
        <v>756</v>
      </c>
      <c r="D40" s="58">
        <f>Invoice!B44</f>
        <v>2</v>
      </c>
      <c r="E40" s="59">
        <f>'Shipping Invoice 100%'!J45*$N$1</f>
        <v>3.63</v>
      </c>
      <c r="F40" s="59">
        <f t="shared" si="0"/>
        <v>7.26</v>
      </c>
      <c r="G40" s="60">
        <f t="shared" si="1"/>
        <v>159.75629999999998</v>
      </c>
      <c r="H40" s="63">
        <f t="shared" si="2"/>
        <v>319.51259999999996</v>
      </c>
    </row>
    <row r="41" spans="1:8" s="62" customFormat="1" ht="24">
      <c r="A41" s="56" t="str">
        <f>IF((LEN('Copy paste to Here'!G45))&gt;5,((CONCATENATE('Copy paste to Here'!G45," &amp; ",'Copy paste to Here'!D45,"  &amp;  ",'Copy paste to Here'!E45))),"Empty Cell")</f>
        <v>925 silver seamless nose ring, 0.8mm (20g) with three 1.5mm prong set color crystals &amp; Length: 10mm  &amp;  Crystal Color: Clear</v>
      </c>
      <c r="B41" s="57" t="str">
        <f>'Copy paste to Here'!C45</f>
        <v>NHAM</v>
      </c>
      <c r="C41" s="57" t="s">
        <v>757</v>
      </c>
      <c r="D41" s="58">
        <f>Invoice!B45</f>
        <v>2</v>
      </c>
      <c r="E41" s="59">
        <f>'Shipping Invoice 100%'!J46*$N$1</f>
        <v>1.1299999999999999</v>
      </c>
      <c r="F41" s="59">
        <f t="shared" si="0"/>
        <v>2.2599999999999998</v>
      </c>
      <c r="G41" s="60">
        <f t="shared" si="1"/>
        <v>49.73129999999999</v>
      </c>
      <c r="H41" s="63">
        <f t="shared" si="2"/>
        <v>99.462599999999981</v>
      </c>
    </row>
    <row r="42" spans="1:8" s="62" customFormat="1" ht="24">
      <c r="A42" s="56" t="str">
        <f>IF((LEN('Copy paste to Here'!G46))&gt;5,((CONCATENATE('Copy paste to Here'!G46," &amp; ",'Copy paste to Here'!D46,"  &amp;  ",'Copy paste to Here'!E46))),"Empty Cell")</f>
        <v xml:space="preserve">Sterling Silver endless nose hoop, 22g (0.6mm) with an outer diameter of 3/8'' (10mm) - 1 piece &amp;   &amp;  </v>
      </c>
      <c r="B42" s="57" t="str">
        <f>'Copy paste to Here'!C46</f>
        <v>NS02</v>
      </c>
      <c r="C42" s="57" t="s">
        <v>735</v>
      </c>
      <c r="D42" s="58">
        <f>Invoice!B46</f>
        <v>3</v>
      </c>
      <c r="E42" s="59">
        <f>'Shipping Invoice 100%'!J47*$N$1</f>
        <v>0.54</v>
      </c>
      <c r="F42" s="59">
        <f t="shared" si="0"/>
        <v>1.62</v>
      </c>
      <c r="G42" s="60">
        <f t="shared" si="1"/>
        <v>23.7654</v>
      </c>
      <c r="H42" s="63">
        <f t="shared" si="2"/>
        <v>71.296199999999999</v>
      </c>
    </row>
    <row r="43" spans="1:8" s="62" customFormat="1" ht="60">
      <c r="A43" s="56" t="str">
        <f>IF((LEN('Copy paste to Here'!G47))&gt;5,((CONCATENATE('Copy paste to Here'!G47," &amp; ",'Copy paste to Here'!D47,"  &amp;  ",'Copy paste to Here'!E47))),"Empty Cell")</f>
        <v xml:space="preserve">Display box with 52 pcs. of 925 sterling silver ''bend it yourself'' nose studs, 22g (0.6mm) with 1mm crystal flower design tops in assorted colors (in standard packing or in vacuum sealed packing to prevent tarnishing) &amp; Packing Option: Standard Package  &amp;  </v>
      </c>
      <c r="B43" s="57" t="str">
        <f>'Copy paste to Here'!C47</f>
        <v>NYFLBXS</v>
      </c>
      <c r="C43" s="57" t="s">
        <v>736</v>
      </c>
      <c r="D43" s="58">
        <f>Invoice!B47</f>
        <v>1</v>
      </c>
      <c r="E43" s="59">
        <f>'Shipping Invoice 100%'!J48*$N$1</f>
        <v>25.76</v>
      </c>
      <c r="F43" s="59">
        <f t="shared" si="0"/>
        <v>25.76</v>
      </c>
      <c r="G43" s="60">
        <f t="shared" si="1"/>
        <v>1133.6976</v>
      </c>
      <c r="H43" s="63">
        <f t="shared" si="2"/>
        <v>1133.6976</v>
      </c>
    </row>
    <row r="44" spans="1:8" s="62" customFormat="1" ht="60">
      <c r="A44" s="56" t="str">
        <f>IF((LEN('Copy paste to Here'!G48))&gt;5,((CONCATENATE('Copy paste to Here'!G48," &amp; ",'Copy paste to Here'!D48,"  &amp;  ",'Copy paste to Here'!E48))),"Empty Cell")</f>
        <v xml:space="preserve">Display box with 52 pcs. of 925 sterling silver ''Bend it yourself'' nose studs, 22g (0.6mm) with plain silver and green color marijuana leaves (in standard packing or in vacuum sealed packing to prevent tarnishing) &amp; Packing Option: Standard Package  &amp;  </v>
      </c>
      <c r="B44" s="57" t="str">
        <f>'Copy paste to Here'!C48</f>
        <v>NYMA</v>
      </c>
      <c r="C44" s="57" t="s">
        <v>737</v>
      </c>
      <c r="D44" s="58">
        <f>Invoice!B48</f>
        <v>1</v>
      </c>
      <c r="E44" s="59">
        <f>'Shipping Invoice 100%'!J49*$N$1</f>
        <v>13.17</v>
      </c>
      <c r="F44" s="59">
        <f t="shared" si="0"/>
        <v>13.17</v>
      </c>
      <c r="G44" s="60">
        <f t="shared" si="1"/>
        <v>579.61169999999993</v>
      </c>
      <c r="H44" s="63">
        <f t="shared" si="2"/>
        <v>579.61169999999993</v>
      </c>
    </row>
    <row r="45" spans="1:8" s="62" customFormat="1" ht="24">
      <c r="A45" s="56" t="str">
        <f>IF((LEN('Copy paste to Here'!G49))&gt;5,((CONCATENATE('Copy paste to Here'!G49," &amp; ",'Copy paste to Here'!D49,"  &amp;  ",'Copy paste to Here'!E49))),"Empty Cell")</f>
        <v xml:space="preserve">High polished surgical steel hinged segment ring, 16g (1.2mm) &amp; Length: 8mm  &amp;  </v>
      </c>
      <c r="B45" s="57" t="str">
        <f>'Copy paste to Here'!C49</f>
        <v>SEGH16</v>
      </c>
      <c r="C45" s="57" t="s">
        <v>65</v>
      </c>
      <c r="D45" s="58">
        <f>Invoice!B49</f>
        <v>2</v>
      </c>
      <c r="E45" s="59">
        <f>'Shipping Invoice 100%'!J50*$N$1</f>
        <v>1.34</v>
      </c>
      <c r="F45" s="59">
        <f t="shared" si="0"/>
        <v>2.68</v>
      </c>
      <c r="G45" s="60">
        <f t="shared" si="1"/>
        <v>58.973399999999998</v>
      </c>
      <c r="H45" s="63">
        <f t="shared" si="2"/>
        <v>117.9468</v>
      </c>
    </row>
    <row r="46" spans="1:8" s="62" customFormat="1" ht="24">
      <c r="A46" s="56" t="str">
        <f>IF((LEN('Copy paste to Here'!G50))&gt;5,((CONCATENATE('Copy paste to Here'!G50," &amp; ",'Copy paste to Here'!D50,"  &amp;  ",'Copy paste to Here'!E50))),"Empty Cell")</f>
        <v xml:space="preserve">High polished surgical steel hinged segment ring, 16g (1.2mm) &amp; Length: 10mm  &amp;  </v>
      </c>
      <c r="B46" s="57" t="str">
        <f>'Copy paste to Here'!C50</f>
        <v>SEGH16</v>
      </c>
      <c r="C46" s="57" t="s">
        <v>65</v>
      </c>
      <c r="D46" s="58">
        <f>Invoice!B50</f>
        <v>2</v>
      </c>
      <c r="E46" s="59">
        <f>'Shipping Invoice 100%'!J51*$N$1</f>
        <v>1.34</v>
      </c>
      <c r="F46" s="59">
        <f t="shared" si="0"/>
        <v>2.68</v>
      </c>
      <c r="G46" s="60">
        <f t="shared" si="1"/>
        <v>58.973399999999998</v>
      </c>
      <c r="H46" s="63">
        <f t="shared" si="2"/>
        <v>117.9468</v>
      </c>
    </row>
    <row r="47" spans="1:8" s="62" customFormat="1" ht="24">
      <c r="A47" s="56" t="str">
        <f>IF((LEN('Copy paste to Here'!G51))&gt;5,((CONCATENATE('Copy paste to Here'!G51," &amp; ",'Copy paste to Here'!D51,"  &amp;  ",'Copy paste to Here'!E51))),"Empty Cell")</f>
        <v xml:space="preserve">High polished surgical steel hinged segment ring, 16g (1.2mm) &amp; Length: 12mm  &amp;  </v>
      </c>
      <c r="B47" s="57" t="str">
        <f>'Copy paste to Here'!C51</f>
        <v>SEGH16</v>
      </c>
      <c r="C47" s="57" t="s">
        <v>65</v>
      </c>
      <c r="D47" s="58">
        <f>Invoice!B51</f>
        <v>2</v>
      </c>
      <c r="E47" s="59">
        <f>'Shipping Invoice 100%'!J52*$N$1</f>
        <v>1.34</v>
      </c>
      <c r="F47" s="59">
        <f t="shared" si="0"/>
        <v>2.68</v>
      </c>
      <c r="G47" s="60">
        <f t="shared" si="1"/>
        <v>58.973399999999998</v>
      </c>
      <c r="H47" s="63">
        <f t="shared" si="2"/>
        <v>117.9468</v>
      </c>
    </row>
    <row r="48" spans="1:8" s="62" customFormat="1" ht="36">
      <c r="A48" s="56" t="str">
        <f>IF((LEN('Copy paste to Here'!G52))&gt;5,((CONCATENATE('Copy paste to Here'!G52," &amp; ",'Copy paste to Here'!D52,"  &amp;  ",'Copy paste to Here'!E52))),"Empty Cell")</f>
        <v xml:space="preserve">316L steel hinged segment ring, 1.2mm (16g) with twisted wire design and inner diameter from 8mm to 12mm &amp; Length: 12mm  &amp;  </v>
      </c>
      <c r="B48" s="57" t="str">
        <f>'Copy paste to Here'!C52</f>
        <v>SGSH20</v>
      </c>
      <c r="C48" s="57" t="s">
        <v>758</v>
      </c>
      <c r="D48" s="58">
        <f>Invoice!B52</f>
        <v>2</v>
      </c>
      <c r="E48" s="59">
        <f>'Shipping Invoice 100%'!J53*$N$1</f>
        <v>1.34</v>
      </c>
      <c r="F48" s="59">
        <f t="shared" si="0"/>
        <v>2.68</v>
      </c>
      <c r="G48" s="60">
        <f t="shared" si="1"/>
        <v>58.973399999999998</v>
      </c>
      <c r="H48" s="63">
        <f t="shared" si="2"/>
        <v>117.9468</v>
      </c>
    </row>
    <row r="49" spans="1:8" s="62" customFormat="1" ht="36">
      <c r="A49" s="56" t="str">
        <f>IF((LEN('Copy paste to Here'!G53))&gt;5,((CONCATENATE('Copy paste to Here'!G53," &amp; ",'Copy paste to Here'!D53,"  &amp;  ",'Copy paste to Here'!E53))),"Empty Cell")</f>
        <v xml:space="preserve">Surgical steel ''Bend it yourself'' nose stud, 20g (0.8mm) with a 2mm round crystal tops - length 17mm &amp; Crystal Color: Light Sapphire  &amp;  </v>
      </c>
      <c r="B49" s="57" t="str">
        <f>'Copy paste to Here'!C53</f>
        <v>SNS</v>
      </c>
      <c r="C49" s="57" t="s">
        <v>564</v>
      </c>
      <c r="D49" s="58">
        <f>Invoice!B53</f>
        <v>2</v>
      </c>
      <c r="E49" s="59">
        <f>'Shipping Invoice 100%'!J54*$N$1</f>
        <v>0.21</v>
      </c>
      <c r="F49" s="59">
        <f t="shared" si="0"/>
        <v>0.42</v>
      </c>
      <c r="G49" s="60">
        <f t="shared" si="1"/>
        <v>9.2420999999999989</v>
      </c>
      <c r="H49" s="63">
        <f t="shared" si="2"/>
        <v>18.484199999999998</v>
      </c>
    </row>
    <row r="50" spans="1:8" s="62" customFormat="1" ht="36">
      <c r="A50" s="56" t="str">
        <f>IF((LEN('Copy paste to Here'!G54))&gt;5,((CONCATENATE('Copy paste to Here'!G54," &amp; ",'Copy paste to Here'!D54,"  &amp;  ",'Copy paste to Here'!E54))),"Empty Cell")</f>
        <v xml:space="preserve">Surgical steel ''Bend it yourself'' nose stud, 20g (0.8mm) with a 2mm round crystal tops - length 17mm &amp; Crystal Color: Sapphire  &amp;  </v>
      </c>
      <c r="B50" s="57" t="str">
        <f>'Copy paste to Here'!C54</f>
        <v>SNS</v>
      </c>
      <c r="C50" s="57" t="s">
        <v>564</v>
      </c>
      <c r="D50" s="58">
        <f>Invoice!B54</f>
        <v>2</v>
      </c>
      <c r="E50" s="59">
        <f>'Shipping Invoice 100%'!J55*$N$1</f>
        <v>0.21</v>
      </c>
      <c r="F50" s="59">
        <f t="shared" si="0"/>
        <v>0.42</v>
      </c>
      <c r="G50" s="60">
        <f t="shared" si="1"/>
        <v>9.2420999999999989</v>
      </c>
      <c r="H50" s="63">
        <f t="shared" si="2"/>
        <v>18.484199999999998</v>
      </c>
    </row>
    <row r="51" spans="1:8" s="62" customFormat="1" ht="36">
      <c r="A51" s="56" t="str">
        <f>IF((LEN('Copy paste to Here'!G55))&gt;5,((CONCATENATE('Copy paste to Here'!G55," &amp; ",'Copy paste to Here'!D55,"  &amp;  ",'Copy paste to Here'!E55))),"Empty Cell")</f>
        <v xml:space="preserve">Surgical steel ''Bend it yourself'' nose stud, 20g (0.8mm) with a 2mm round crystal tops - length 17mm &amp; Crystal Color: Aquamarine  &amp;  </v>
      </c>
      <c r="B51" s="57" t="str">
        <f>'Copy paste to Here'!C55</f>
        <v>SNS</v>
      </c>
      <c r="C51" s="57" t="s">
        <v>564</v>
      </c>
      <c r="D51" s="58">
        <f>Invoice!B55</f>
        <v>1</v>
      </c>
      <c r="E51" s="59">
        <f>'Shipping Invoice 100%'!J56*$N$1</f>
        <v>0.21</v>
      </c>
      <c r="F51" s="59">
        <f t="shared" si="0"/>
        <v>0.21</v>
      </c>
      <c r="G51" s="60">
        <f t="shared" si="1"/>
        <v>9.2420999999999989</v>
      </c>
      <c r="H51" s="63">
        <f t="shared" si="2"/>
        <v>9.2420999999999989</v>
      </c>
    </row>
    <row r="52" spans="1:8" s="62" customFormat="1" ht="36">
      <c r="A52" s="56" t="str">
        <f>IF((LEN('Copy paste to Here'!G56))&gt;5,((CONCATENATE('Copy paste to Here'!G56," &amp; ",'Copy paste to Here'!D56,"  &amp;  ",'Copy paste to Here'!E56))),"Empty Cell")</f>
        <v xml:space="preserve">Surgical steel ''Bend it yourself'' nose stud, 20g (0.8mm) with a 2mm round crystal tops - length 17mm &amp; Crystal Color: Blue Zircon  &amp;  </v>
      </c>
      <c r="B52" s="57" t="str">
        <f>'Copy paste to Here'!C56</f>
        <v>SNS</v>
      </c>
      <c r="C52" s="57" t="s">
        <v>564</v>
      </c>
      <c r="D52" s="58">
        <f>Invoice!B56</f>
        <v>2</v>
      </c>
      <c r="E52" s="59">
        <f>'Shipping Invoice 100%'!J57*$N$1</f>
        <v>0.21</v>
      </c>
      <c r="F52" s="59">
        <f t="shared" si="0"/>
        <v>0.42</v>
      </c>
      <c r="G52" s="60">
        <f t="shared" si="1"/>
        <v>9.2420999999999989</v>
      </c>
      <c r="H52" s="63">
        <f t="shared" si="2"/>
        <v>18.484199999999998</v>
      </c>
    </row>
    <row r="53" spans="1:8" s="62" customFormat="1" ht="36">
      <c r="A53" s="56" t="str">
        <f>IF((LEN('Copy paste to Here'!G57))&gt;5,((CONCATENATE('Copy paste to Here'!G57," &amp; ",'Copy paste to Here'!D57,"  &amp;  ",'Copy paste to Here'!E57))),"Empty Cell")</f>
        <v xml:space="preserve">Surgical steel ''Bend it yourself'' nose stud, 20g (0.8mm) with a 2mm round crystal tops - length 17mm &amp; Crystal Color: Amethyst  &amp;  </v>
      </c>
      <c r="B53" s="57" t="str">
        <f>'Copy paste to Here'!C57</f>
        <v>SNS</v>
      </c>
      <c r="C53" s="57" t="s">
        <v>564</v>
      </c>
      <c r="D53" s="58">
        <f>Invoice!B57</f>
        <v>2</v>
      </c>
      <c r="E53" s="59">
        <f>'Shipping Invoice 100%'!J58*$N$1</f>
        <v>0.21</v>
      </c>
      <c r="F53" s="59">
        <f t="shared" si="0"/>
        <v>0.42</v>
      </c>
      <c r="G53" s="60">
        <f t="shared" si="1"/>
        <v>9.2420999999999989</v>
      </c>
      <c r="H53" s="63">
        <f t="shared" si="2"/>
        <v>18.484199999999998</v>
      </c>
    </row>
    <row r="54" spans="1:8" s="62" customFormat="1" ht="36">
      <c r="A54" s="56" t="str">
        <f>IF((LEN('Copy paste to Here'!G58))&gt;5,((CONCATENATE('Copy paste to Here'!G58," &amp; ",'Copy paste to Here'!D58,"  &amp;  ",'Copy paste to Here'!E58))),"Empty Cell")</f>
        <v xml:space="preserve">Surgical steel ''Bend it yourself'' nose stud, 20g (0.8mm) with a 2mm round crystal tops - length 17mm &amp; Crystal Color: Fuchsia  &amp;  </v>
      </c>
      <c r="B54" s="57" t="str">
        <f>'Copy paste to Here'!C58</f>
        <v>SNS</v>
      </c>
      <c r="C54" s="57" t="s">
        <v>564</v>
      </c>
      <c r="D54" s="58">
        <f>Invoice!B58</f>
        <v>1</v>
      </c>
      <c r="E54" s="59">
        <f>'Shipping Invoice 100%'!J59*$N$1</f>
        <v>0.21</v>
      </c>
      <c r="F54" s="59">
        <f t="shared" si="0"/>
        <v>0.21</v>
      </c>
      <c r="G54" s="60">
        <f t="shared" si="1"/>
        <v>9.2420999999999989</v>
      </c>
      <c r="H54" s="63">
        <f t="shared" si="2"/>
        <v>9.2420999999999989</v>
      </c>
    </row>
    <row r="55" spans="1:8" s="62" customFormat="1" ht="36">
      <c r="A55" s="56" t="str">
        <f>IF((LEN('Copy paste to Here'!G59))&gt;5,((CONCATENATE('Copy paste to Here'!G59," &amp; ",'Copy paste to Here'!D59,"  &amp;  ",'Copy paste to Here'!E59))),"Empty Cell")</f>
        <v xml:space="preserve">Surgical steel ''Bend it yourself'' nose stud, 20g (0.8mm) with a 2mm round crystal tops - length 17mm &amp; Crystal Color: Capri Blue  &amp;  </v>
      </c>
      <c r="B55" s="57" t="str">
        <f>'Copy paste to Here'!C59</f>
        <v>SNS</v>
      </c>
      <c r="C55" s="57" t="s">
        <v>564</v>
      </c>
      <c r="D55" s="58">
        <f>Invoice!B59</f>
        <v>2</v>
      </c>
      <c r="E55" s="59">
        <f>'Shipping Invoice 100%'!J60*$N$1</f>
        <v>0.21</v>
      </c>
      <c r="F55" s="59">
        <f t="shared" si="0"/>
        <v>0.42</v>
      </c>
      <c r="G55" s="60">
        <f t="shared" si="1"/>
        <v>9.2420999999999989</v>
      </c>
      <c r="H55" s="63">
        <f t="shared" si="2"/>
        <v>18.484199999999998</v>
      </c>
    </row>
    <row r="56" spans="1:8" s="62" customFormat="1" ht="25.5">
      <c r="A56" s="56" t="str">
        <f>IF((LEN('Copy paste to Here'!G60))&gt;5,((CONCATENATE('Copy paste to Here'!G60," &amp; ",'Copy paste to Here'!D60,"  &amp;  ",'Copy paste to Here'!E60))),"Empty Cell")</f>
        <v>Titanium G23 ball closure ring, 16g (1.2mm) with 4mm closure ball with a bezel set crystal &amp; Length: 8mm  &amp;  Crystal Color: Clear</v>
      </c>
      <c r="B56" s="57" t="str">
        <f>'Copy paste to Here'!C60</f>
        <v>UBCEC4S</v>
      </c>
      <c r="C56" s="57" t="s">
        <v>742</v>
      </c>
      <c r="D56" s="58">
        <f>Invoice!B60</f>
        <v>2</v>
      </c>
      <c r="E56" s="59">
        <f>'Shipping Invoice 100%'!J61*$N$1</f>
        <v>0.92</v>
      </c>
      <c r="F56" s="59">
        <f t="shared" si="0"/>
        <v>1.84</v>
      </c>
      <c r="G56" s="60">
        <f t="shared" si="1"/>
        <v>40.489199999999997</v>
      </c>
      <c r="H56" s="63">
        <f t="shared" si="2"/>
        <v>80.978399999999993</v>
      </c>
    </row>
    <row r="57" spans="1:8" s="62" customFormat="1" ht="25.5">
      <c r="A57" s="56" t="str">
        <f>IF((LEN('Copy paste to Here'!G61))&gt;5,((CONCATENATE('Copy paste to Here'!G61," &amp; ",'Copy paste to Here'!D61,"  &amp;  ",'Copy paste to Here'!E61))),"Empty Cell")</f>
        <v>Titanium G23 ball closure ring, 16g (1.2mm) with 4mm closure ball with a bezel set crystal &amp; Length: 8mm  &amp;  Crystal Color: AB</v>
      </c>
      <c r="B57" s="57" t="str">
        <f>'Copy paste to Here'!C61</f>
        <v>UBCEC4S</v>
      </c>
      <c r="C57" s="57" t="s">
        <v>742</v>
      </c>
      <c r="D57" s="58">
        <f>Invoice!B61</f>
        <v>2</v>
      </c>
      <c r="E57" s="59">
        <f>'Shipping Invoice 100%'!J62*$N$1</f>
        <v>0.92</v>
      </c>
      <c r="F57" s="59">
        <f t="shared" si="0"/>
        <v>1.84</v>
      </c>
      <c r="G57" s="60">
        <f t="shared" si="1"/>
        <v>40.489199999999997</v>
      </c>
      <c r="H57" s="63">
        <f t="shared" si="2"/>
        <v>80.978399999999993</v>
      </c>
    </row>
    <row r="58" spans="1:8" s="62" customFormat="1" ht="25.5">
      <c r="A58" s="56" t="str">
        <f>IF((LEN('Copy paste to Here'!G62))&gt;5,((CONCATENATE('Copy paste to Here'!G62," &amp; ",'Copy paste to Here'!D62,"  &amp;  ",'Copy paste to Here'!E62))),"Empty Cell")</f>
        <v xml:space="preserve">Sterling Silver hinged segment ring, 16g (1.2mm) &amp; Length: 8mm  &amp;  </v>
      </c>
      <c r="B58" s="57" t="str">
        <f>'Copy paste to Here'!C62</f>
        <v>VSEGH16</v>
      </c>
      <c r="C58" s="57" t="s">
        <v>759</v>
      </c>
      <c r="D58" s="58">
        <f>Invoice!B62</f>
        <v>1</v>
      </c>
      <c r="E58" s="59">
        <f>'Shipping Invoice 100%'!J63*$N$1</f>
        <v>2.67</v>
      </c>
      <c r="F58" s="59">
        <f t="shared" si="0"/>
        <v>2.67</v>
      </c>
      <c r="G58" s="60">
        <f t="shared" si="1"/>
        <v>117.5067</v>
      </c>
      <c r="H58" s="63">
        <f t="shared" si="2"/>
        <v>117.5067</v>
      </c>
    </row>
    <row r="59" spans="1:8" s="62" customFormat="1" ht="25.5">
      <c r="A59" s="56" t="str">
        <f>IF((LEN('Copy paste to Here'!G63))&gt;5,((CONCATENATE('Copy paste to Here'!G63," &amp; ",'Copy paste to Here'!D63,"  &amp;  ",'Copy paste to Here'!E63))),"Empty Cell")</f>
        <v xml:space="preserve">Sterling Silver hinged segment ring, 16g (1.2mm) &amp; Length: 10mm  &amp;  </v>
      </c>
      <c r="B59" s="57" t="str">
        <f>'Copy paste to Here'!C63</f>
        <v>VSEGH16</v>
      </c>
      <c r="C59" s="57" t="s">
        <v>760</v>
      </c>
      <c r="D59" s="58">
        <f>Invoice!B63</f>
        <v>2</v>
      </c>
      <c r="E59" s="59">
        <f>'Shipping Invoice 100%'!J64*$N$1</f>
        <v>2.67</v>
      </c>
      <c r="F59" s="59">
        <f t="shared" si="0"/>
        <v>5.34</v>
      </c>
      <c r="G59" s="60">
        <f t="shared" si="1"/>
        <v>117.5067</v>
      </c>
      <c r="H59" s="63">
        <f t="shared" si="2"/>
        <v>235.01339999999999</v>
      </c>
    </row>
    <row r="60" spans="1:8" s="62" customFormat="1" ht="25.5">
      <c r="A60" s="56" t="str">
        <f>IF((LEN('Copy paste to Here'!G64))&gt;5,((CONCATENATE('Copy paste to Here'!G64," &amp; ",'Copy paste to Here'!D64,"  &amp;  ",'Copy paste to Here'!E64))),"Empty Cell")</f>
        <v xml:space="preserve">Sterling Silver hinged segment ring, 16g (1.2mm) &amp; Length: 12mm  &amp;  </v>
      </c>
      <c r="B60" s="57" t="str">
        <f>'Copy paste to Here'!C64</f>
        <v>VSEGH16</v>
      </c>
      <c r="C60" s="57" t="s">
        <v>761</v>
      </c>
      <c r="D60" s="58">
        <f>Invoice!B64</f>
        <v>2</v>
      </c>
      <c r="E60" s="59">
        <f>'Shipping Invoice 100%'!J65*$N$1</f>
        <v>3.06</v>
      </c>
      <c r="F60" s="59">
        <f t="shared" si="0"/>
        <v>6.12</v>
      </c>
      <c r="G60" s="60">
        <f t="shared" si="1"/>
        <v>134.67060000000001</v>
      </c>
      <c r="H60" s="63">
        <f t="shared" si="2"/>
        <v>269.34120000000001</v>
      </c>
    </row>
    <row r="61" spans="1:8" s="62" customFormat="1" ht="25.5">
      <c r="A61" s="56" t="str">
        <f>IF((LEN('Copy paste to Here'!G65))&gt;5,((CONCATENATE('Copy paste to Here'!G65," &amp; ",'Copy paste to Here'!D65,"  &amp;  ",'Copy paste to Here'!E65))),"Empty Cell")</f>
        <v xml:space="preserve">Sterling Silver hinged segment ring, 16g (1.2mm) &amp; Length: 16mm  &amp;  </v>
      </c>
      <c r="B61" s="57" t="str">
        <f>'Copy paste to Here'!C65</f>
        <v>VSEGH16</v>
      </c>
      <c r="C61" s="57" t="s">
        <v>762</v>
      </c>
      <c r="D61" s="58">
        <f>Invoice!B65</f>
        <v>1</v>
      </c>
      <c r="E61" s="59">
        <f>'Shipping Invoice 100%'!J66*$N$1</f>
        <v>3.06</v>
      </c>
      <c r="F61" s="59">
        <f t="shared" si="0"/>
        <v>3.06</v>
      </c>
      <c r="G61" s="60">
        <f t="shared" si="1"/>
        <v>134.67060000000001</v>
      </c>
      <c r="H61" s="63">
        <f t="shared" si="2"/>
        <v>134.67060000000001</v>
      </c>
    </row>
    <row r="62" spans="1:8" s="62" customFormat="1" ht="25.5">
      <c r="A62" s="56" t="str">
        <f>IF((LEN('Copy paste to Here'!G66))&gt;5,((CONCATENATE('Copy paste to Here'!G66," &amp; ",'Copy paste to Here'!D66,"  &amp;  ",'Copy paste to Here'!E66))),"Empty Cell")</f>
        <v xml:space="preserve">Sterling Silver hinged segment ring, 18g (1.0mm) (Size is inner diameter) &amp; Size: 10mm  &amp;  </v>
      </c>
      <c r="B62" s="57" t="str">
        <f>'Copy paste to Here'!C66</f>
        <v>VSEGH18</v>
      </c>
      <c r="C62" s="57" t="s">
        <v>763</v>
      </c>
      <c r="D62" s="58">
        <f>Invoice!B66</f>
        <v>3</v>
      </c>
      <c r="E62" s="59">
        <f>'Shipping Invoice 100%'!J67*$N$1</f>
        <v>2.48</v>
      </c>
      <c r="F62" s="59">
        <f t="shared" si="0"/>
        <v>7.4399999999999995</v>
      </c>
      <c r="G62" s="60">
        <f t="shared" si="1"/>
        <v>109.14479999999999</v>
      </c>
      <c r="H62" s="63">
        <f t="shared" si="2"/>
        <v>327.43439999999998</v>
      </c>
    </row>
    <row r="63" spans="1:8" s="62" customFormat="1" ht="25.5">
      <c r="A63" s="56" t="str">
        <f>IF((LEN('Copy paste to Here'!G67))&gt;5,((CONCATENATE('Copy paste to Here'!G67," &amp; ",'Copy paste to Here'!D67,"  &amp;  ",'Copy paste to Here'!E67))),"Empty Cell")</f>
        <v xml:space="preserve">Sterling Silver hinged segment ring, 18g (1.0mm) (Size is inner diameter) &amp; Size: 12mm  &amp;  </v>
      </c>
      <c r="B63" s="57" t="str">
        <f>'Copy paste to Here'!C67</f>
        <v>VSEGH18</v>
      </c>
      <c r="C63" s="57" t="s">
        <v>764</v>
      </c>
      <c r="D63" s="58">
        <f>Invoice!B67</f>
        <v>3</v>
      </c>
      <c r="E63" s="59">
        <f>'Shipping Invoice 100%'!J68*$N$1</f>
        <v>2.67</v>
      </c>
      <c r="F63" s="59">
        <f t="shared" si="0"/>
        <v>8.01</v>
      </c>
      <c r="G63" s="60">
        <f t="shared" si="1"/>
        <v>117.5067</v>
      </c>
      <c r="H63" s="63">
        <f t="shared" si="2"/>
        <v>352.52009999999996</v>
      </c>
    </row>
    <row r="64" spans="1:8" s="62" customFormat="1" ht="25.5">
      <c r="A64" s="56" t="str">
        <f>IF((LEN('Copy paste to Here'!G68))&gt;5,((CONCATENATE('Copy paste to Here'!G68," &amp; ",'Copy paste to Here'!D68,"  &amp;  ",'Copy paste to Here'!E68))),"Empty Cell")</f>
        <v xml:space="preserve">Sterling Silver hinged segment ring, 18g (1.0mm) (Size is inner diameter) &amp; Size: 16mm  &amp;  </v>
      </c>
      <c r="B64" s="57" t="str">
        <f>'Copy paste to Here'!C68</f>
        <v>VSEGH18</v>
      </c>
      <c r="C64" s="57" t="s">
        <v>765</v>
      </c>
      <c r="D64" s="58">
        <f>Invoice!B68</f>
        <v>3</v>
      </c>
      <c r="E64" s="59">
        <f>'Shipping Invoice 100%'!J69*$N$1</f>
        <v>2.86</v>
      </c>
      <c r="F64" s="59">
        <f t="shared" si="0"/>
        <v>8.58</v>
      </c>
      <c r="G64" s="60">
        <f t="shared" si="1"/>
        <v>125.86859999999999</v>
      </c>
      <c r="H64" s="63">
        <f t="shared" si="2"/>
        <v>377.60579999999993</v>
      </c>
    </row>
    <row r="65" spans="1:8" s="62" customFormat="1" ht="60">
      <c r="A65" s="56" t="str">
        <f>IF((LEN('Copy paste to Here'!G69))&gt;5,((CONCATENATE('Copy paste to Here'!G69," &amp; ",'Copy paste to Here'!D69,"  &amp;  ",'Copy paste to Here'!E69))),"Empty Cell")</f>
        <v xml:space="preserve">925 sterling silver ''Bend it yourself'' nose studs, 0.6mm (22g) in butterfly shape design top with 1mm crystals in assorted color / 36 pcs per display box (in standard packing or in vacuum sealed packing to prevent tarnishing) &amp; Packing Option: Vacuum Sealed Packing to prevent tarnishing  &amp;  </v>
      </c>
      <c r="B65" s="57" t="str">
        <f>'Copy paste to Here'!C69</f>
        <v>YXBUTM36</v>
      </c>
      <c r="C65" s="57" t="s">
        <v>766</v>
      </c>
      <c r="D65" s="58">
        <f>Invoice!B69</f>
        <v>1</v>
      </c>
      <c r="E65" s="59">
        <f>'Shipping Invoice 100%'!J70*$N$1</f>
        <v>21.55</v>
      </c>
      <c r="F65" s="59">
        <f t="shared" si="0"/>
        <v>21.55</v>
      </c>
      <c r="G65" s="60">
        <f t="shared" si="1"/>
        <v>948.41549999999995</v>
      </c>
      <c r="H65" s="63">
        <f t="shared" si="2"/>
        <v>948.41549999999995</v>
      </c>
    </row>
    <row r="66" spans="1:8" s="62" customFormat="1" ht="60">
      <c r="A66" s="56" t="str">
        <f>IF((LEN('Copy paste to Here'!G70))&gt;5,((CONCATENATE('Copy paste to Here'!G70," &amp; ",'Copy paste to Here'!D70,"  &amp;  ",'Copy paste to Here'!E70))),"Empty Cell")</f>
        <v xml:space="preserve">Display box with 52 pcs. of 925 sterling silver ''Bend it yourself'' nose studs, 22g (0.6mm) with silver wire flower with 1.5mm assorted color crystal center (in standard packing or in vacuum sealed packing to prevent tarnishing) &amp; Packing Option: Standard Package  &amp;  </v>
      </c>
      <c r="B66" s="57" t="str">
        <f>'Copy paste to Here'!C70</f>
        <v>YXFL2M</v>
      </c>
      <c r="C66" s="57" t="s">
        <v>747</v>
      </c>
      <c r="D66" s="58">
        <f>Invoice!B70</f>
        <v>1</v>
      </c>
      <c r="E66" s="59">
        <f>'Shipping Invoice 100%'!J71*$N$1</f>
        <v>19.04</v>
      </c>
      <c r="F66" s="59">
        <f t="shared" si="0"/>
        <v>19.04</v>
      </c>
      <c r="G66" s="60">
        <f t="shared" si="1"/>
        <v>837.95039999999995</v>
      </c>
      <c r="H66" s="63">
        <f t="shared" si="2"/>
        <v>837.95039999999995</v>
      </c>
    </row>
    <row r="67" spans="1:8" s="62" customFormat="1" ht="25.5">
      <c r="A67" s="56" t="str">
        <f>IF((LEN('Copy paste to Here'!G71))&gt;5,((CONCATENATE('Copy paste to Here'!G71," &amp; ",'Copy paste to Here'!D71,"  &amp;  ",'Copy paste to Here'!E71))),"Empty Cell")</f>
        <v xml:space="preserve">EO gas sterilized 316L steel hinged segment ring, 1.2mm (16g) with plain ring and twisted wire ring design &amp; Length: 10mm  &amp;  </v>
      </c>
      <c r="B67" s="57" t="str">
        <f>'Copy paste to Here'!C71</f>
        <v>ZSGSH12</v>
      </c>
      <c r="C67" s="57" t="s">
        <v>748</v>
      </c>
      <c r="D67" s="58">
        <f>Invoice!B71</f>
        <v>2</v>
      </c>
      <c r="E67" s="59">
        <f>'Shipping Invoice 100%'!J72*$N$1</f>
        <v>3.36</v>
      </c>
      <c r="F67" s="59">
        <f t="shared" si="0"/>
        <v>6.72</v>
      </c>
      <c r="G67" s="60">
        <f t="shared" si="1"/>
        <v>147.87359999999998</v>
      </c>
      <c r="H67" s="63">
        <f t="shared" si="2"/>
        <v>295.74719999999996</v>
      </c>
    </row>
    <row r="68" spans="1:8" s="62" customFormat="1" ht="25.5">
      <c r="A68" s="56" t="str">
        <f>IF((LEN('Copy paste to Here'!G72))&gt;5,((CONCATENATE('Copy paste to Here'!G72," &amp; ",'Copy paste to Here'!D72,"  &amp;  ",'Copy paste to Here'!E72))),"Empty Cell")</f>
        <v xml:space="preserve">EO gas sterilized 316L steel hinged segment ring, 1.2mm (16g) with plain ring and twisted wire ring design &amp; Length: 12mm  &amp;  </v>
      </c>
      <c r="B68" s="57" t="str">
        <f>'Copy paste to Here'!C72</f>
        <v>ZSGSH12</v>
      </c>
      <c r="C68" s="57" t="s">
        <v>748</v>
      </c>
      <c r="D68" s="58">
        <f>Invoice!B72</f>
        <v>2</v>
      </c>
      <c r="E68" s="59">
        <f>'Shipping Invoice 100%'!J73*$N$1</f>
        <v>3.36</v>
      </c>
      <c r="F68" s="59">
        <f t="shared" si="0"/>
        <v>6.72</v>
      </c>
      <c r="G68" s="60">
        <f t="shared" si="1"/>
        <v>147.87359999999998</v>
      </c>
      <c r="H68" s="63">
        <f t="shared" si="2"/>
        <v>295.74719999999996</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320.7600000000001</v>
      </c>
      <c r="G1000" s="60"/>
      <c r="H1000" s="61">
        <f t="shared" ref="H1000:H1007" si="49">F1000*$E$14</f>
        <v>14116.647600000004</v>
      </c>
    </row>
    <row r="1001" spans="1:8" s="62" customFormat="1">
      <c r="A1001" s="56" t="s">
        <v>786</v>
      </c>
      <c r="B1001" s="75"/>
      <c r="C1001" s="75"/>
      <c r="D1001" s="76"/>
      <c r="E1001" s="67"/>
      <c r="F1001" s="59">
        <f>Invoice!J74</f>
        <v>-64.152000000000029</v>
      </c>
      <c r="G1001" s="60"/>
      <c r="H1001" s="61">
        <f t="shared" si="49"/>
        <v>-2823.3295200000011</v>
      </c>
    </row>
    <row r="1002" spans="1:8" s="62" customFormat="1" outlineLevel="1">
      <c r="A1002" s="56"/>
      <c r="B1002" s="75"/>
      <c r="C1002" s="75"/>
      <c r="D1002" s="76"/>
      <c r="E1002" s="67"/>
      <c r="F1002" s="59">
        <f>Invoice!J75</f>
        <v>0</v>
      </c>
      <c r="G1002" s="60"/>
      <c r="H1002" s="61">
        <f t="shared" si="49"/>
        <v>0</v>
      </c>
    </row>
    <row r="1003" spans="1:8" s="62" customFormat="1">
      <c r="A1003" s="56" t="str">
        <f>'[2]Copy paste to Here'!T4</f>
        <v>Total:</v>
      </c>
      <c r="B1003" s="75"/>
      <c r="C1003" s="75"/>
      <c r="D1003" s="76"/>
      <c r="E1003" s="67"/>
      <c r="F1003" s="59">
        <f>SUM(F1000:F1002)</f>
        <v>256.60800000000006</v>
      </c>
      <c r="G1003" s="60"/>
      <c r="H1003" s="61">
        <f t="shared" si="49"/>
        <v>11293.318080000003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14116.647599999997</v>
      </c>
    </row>
    <row r="1010" spans="1:8" s="21" customFormat="1">
      <c r="A1010" s="22"/>
      <c r="E1010" s="21" t="s">
        <v>177</v>
      </c>
      <c r="H1010" s="84">
        <f>(SUMIF($A$1000:$A$1008,"Total:",$H$1000:$H$1008))</f>
        <v>11293.318080000003</v>
      </c>
    </row>
    <row r="1011" spans="1:8" s="21" customFormat="1">
      <c r="E1011" s="21" t="s">
        <v>178</v>
      </c>
      <c r="H1011" s="85">
        <f>H1013-H1012</f>
        <v>10554.5</v>
      </c>
    </row>
    <row r="1012" spans="1:8" s="21" customFormat="1">
      <c r="E1012" s="21" t="s">
        <v>179</v>
      </c>
      <c r="H1012" s="85">
        <f>ROUND((H1013*7)/107,2)</f>
        <v>738.82</v>
      </c>
    </row>
    <row r="1013" spans="1:8" s="21" customFormat="1">
      <c r="E1013" s="22" t="s">
        <v>180</v>
      </c>
      <c r="H1013" s="86">
        <f>ROUND((SUMIF($A$1000:$A$1008,"Total:",$H$1000:$H$1008)),2)</f>
        <v>11293.32</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1"/>
  <sheetViews>
    <sheetView workbookViewId="0">
      <selection activeCell="A5" sqref="A5"/>
    </sheetView>
  </sheetViews>
  <sheetFormatPr defaultRowHeight="15"/>
  <sheetData>
    <row r="1" spans="1:1">
      <c r="A1" s="2" t="s">
        <v>717</v>
      </c>
    </row>
    <row r="2" spans="1:1">
      <c r="A2" s="2" t="s">
        <v>750</v>
      </c>
    </row>
    <row r="3" spans="1:1">
      <c r="A3" s="2" t="s">
        <v>751</v>
      </c>
    </row>
    <row r="4" spans="1:1">
      <c r="A4" s="2" t="s">
        <v>752</v>
      </c>
    </row>
    <row r="5" spans="1:1">
      <c r="A5" s="2" t="s">
        <v>753</v>
      </c>
    </row>
    <row r="6" spans="1:1">
      <c r="A6" s="2" t="s">
        <v>722</v>
      </c>
    </row>
    <row r="7" spans="1:1">
      <c r="A7" s="2" t="s">
        <v>724</v>
      </c>
    </row>
    <row r="8" spans="1:1">
      <c r="A8" s="2" t="s">
        <v>725</v>
      </c>
    </row>
    <row r="9" spans="1:1">
      <c r="A9" s="2" t="s">
        <v>726</v>
      </c>
    </row>
    <row r="10" spans="1:1">
      <c r="A10" s="2" t="s">
        <v>726</v>
      </c>
    </row>
    <row r="11" spans="1:1">
      <c r="A11" s="2" t="s">
        <v>726</v>
      </c>
    </row>
    <row r="12" spans="1:1">
      <c r="A12" s="2" t="s">
        <v>726</v>
      </c>
    </row>
    <row r="13" spans="1:1">
      <c r="A13" s="2" t="s">
        <v>726</v>
      </c>
    </row>
    <row r="14" spans="1:1">
      <c r="A14" s="2" t="s">
        <v>726</v>
      </c>
    </row>
    <row r="15" spans="1:1">
      <c r="A15" s="2" t="s">
        <v>726</v>
      </c>
    </row>
    <row r="16" spans="1:1">
      <c r="A16" s="2" t="s">
        <v>726</v>
      </c>
    </row>
    <row r="17" spans="1:1">
      <c r="A17" s="2" t="s">
        <v>726</v>
      </c>
    </row>
    <row r="18" spans="1:1">
      <c r="A18" s="2" t="s">
        <v>726</v>
      </c>
    </row>
    <row r="19" spans="1:1">
      <c r="A19" s="2" t="s">
        <v>728</v>
      </c>
    </row>
    <row r="20" spans="1:1">
      <c r="A20" s="2" t="s">
        <v>729</v>
      </c>
    </row>
    <row r="21" spans="1:1">
      <c r="A21" s="2" t="s">
        <v>754</v>
      </c>
    </row>
    <row r="22" spans="1:1">
      <c r="A22" s="2" t="s">
        <v>755</v>
      </c>
    </row>
    <row r="23" spans="1:1">
      <c r="A23" s="2" t="s">
        <v>756</v>
      </c>
    </row>
    <row r="24" spans="1:1">
      <c r="A24" s="2" t="s">
        <v>757</v>
      </c>
    </row>
    <row r="25" spans="1:1">
      <c r="A25" s="2" t="s">
        <v>735</v>
      </c>
    </row>
    <row r="26" spans="1:1">
      <c r="A26" s="2" t="s">
        <v>736</v>
      </c>
    </row>
    <row r="27" spans="1:1">
      <c r="A27" s="2" t="s">
        <v>737</v>
      </c>
    </row>
    <row r="28" spans="1:1">
      <c r="A28" s="2" t="s">
        <v>65</v>
      </c>
    </row>
    <row r="29" spans="1:1">
      <c r="A29" s="2" t="s">
        <v>65</v>
      </c>
    </row>
    <row r="30" spans="1:1">
      <c r="A30" s="2" t="s">
        <v>65</v>
      </c>
    </row>
    <row r="31" spans="1:1">
      <c r="A31" s="2" t="s">
        <v>758</v>
      </c>
    </row>
    <row r="32" spans="1:1">
      <c r="A32" s="2" t="s">
        <v>564</v>
      </c>
    </row>
    <row r="33" spans="1:1">
      <c r="A33" s="2" t="s">
        <v>564</v>
      </c>
    </row>
    <row r="34" spans="1:1">
      <c r="A34" s="2" t="s">
        <v>564</v>
      </c>
    </row>
    <row r="35" spans="1:1">
      <c r="A35" s="2" t="s">
        <v>564</v>
      </c>
    </row>
    <row r="36" spans="1:1">
      <c r="A36" s="2" t="s">
        <v>564</v>
      </c>
    </row>
    <row r="37" spans="1:1">
      <c r="A37" s="2" t="s">
        <v>564</v>
      </c>
    </row>
    <row r="38" spans="1:1">
      <c r="A38" s="2" t="s">
        <v>564</v>
      </c>
    </row>
    <row r="39" spans="1:1">
      <c r="A39" s="2" t="s">
        <v>742</v>
      </c>
    </row>
    <row r="40" spans="1:1">
      <c r="A40" s="2" t="s">
        <v>742</v>
      </c>
    </row>
    <row r="41" spans="1:1">
      <c r="A41" s="2" t="s">
        <v>759</v>
      </c>
    </row>
    <row r="42" spans="1:1">
      <c r="A42" s="2" t="s">
        <v>760</v>
      </c>
    </row>
    <row r="43" spans="1:1">
      <c r="A43" s="2" t="s">
        <v>761</v>
      </c>
    </row>
    <row r="44" spans="1:1">
      <c r="A44" s="2" t="s">
        <v>762</v>
      </c>
    </row>
    <row r="45" spans="1:1">
      <c r="A45" s="2" t="s">
        <v>763</v>
      </c>
    </row>
    <row r="46" spans="1:1">
      <c r="A46" s="2" t="s">
        <v>764</v>
      </c>
    </row>
    <row r="47" spans="1:1">
      <c r="A47" s="2" t="s">
        <v>765</v>
      </c>
    </row>
    <row r="48" spans="1:1">
      <c r="A48" s="2" t="s">
        <v>766</v>
      </c>
    </row>
    <row r="49" spans="1:1">
      <c r="A49" s="2" t="s">
        <v>747</v>
      </c>
    </row>
    <row r="50" spans="1:1">
      <c r="A50" s="2" t="s">
        <v>748</v>
      </c>
    </row>
    <row r="51" spans="1:1">
      <c r="A51" s="2" t="s">
        <v>748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 100%</vt:lpstr>
      <vt:lpstr>Tax Invoice</vt:lpstr>
      <vt:lpstr>Old Code</vt:lpstr>
      <vt:lpstr>Just data</vt:lpstr>
      <vt:lpstr>Just data 2</vt:lpstr>
      <vt:lpstr>Just Data 3</vt:lpstr>
      <vt:lpstr>Invoice!Print_Area</vt:lpstr>
      <vt:lpstr>'Shipping Invoice 100%'!Print_Area</vt:lpstr>
      <vt:lpstr>'Tax Invoice'!Print_Area</vt:lpstr>
      <vt:lpstr>Invoice!Print_Titles</vt:lpstr>
      <vt:lpstr>'Shipping Invoice 100%'!Print_Titles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2023-09-12T12:35:29Z</cp:lastPrinted>
  <dcterms:created xsi:type="dcterms:W3CDTF">2009-06-02T18:56:54Z</dcterms:created>
  <dcterms:modified xsi:type="dcterms:W3CDTF">2023-09-12T12:35:30Z</dcterms:modified>
</cp:coreProperties>
</file>