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67EEB9A-8B0F-4D80-ACB1-4A086BEFC5D3}"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Invoice!$A$1:$K$84</definedName>
    <definedName name="_xlnm.Print_Area" localSheetId="2">'Shipping Invoice'!$A$1:$L$80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9" i="2" l="1"/>
  <c r="K78" i="7"/>
  <c r="K77" i="7"/>
  <c r="K14" i="7"/>
  <c r="K17" i="7"/>
  <c r="K10" i="7"/>
  <c r="B74" i="7"/>
  <c r="I74" i="7"/>
  <c r="B73" i="7"/>
  <c r="I73" i="7"/>
  <c r="K73" i="7" s="1"/>
  <c r="I72" i="7"/>
  <c r="I71" i="7"/>
  <c r="I70" i="7"/>
  <c r="B69" i="7"/>
  <c r="K69" i="7" s="1"/>
  <c r="I69" i="7"/>
  <c r="I68" i="7"/>
  <c r="I66" i="7"/>
  <c r="I65" i="7"/>
  <c r="I63" i="7"/>
  <c r="I62" i="7"/>
  <c r="I61" i="7"/>
  <c r="B60" i="7"/>
  <c r="K60" i="7"/>
  <c r="I60" i="7"/>
  <c r="I59" i="7"/>
  <c r="B58" i="7"/>
  <c r="I58" i="7"/>
  <c r="B57" i="7"/>
  <c r="I57" i="7"/>
  <c r="K57" i="7" s="1"/>
  <c r="I55" i="7"/>
  <c r="I54" i="7"/>
  <c r="I52" i="7"/>
  <c r="I51" i="7"/>
  <c r="I50" i="7"/>
  <c r="I49" i="7"/>
  <c r="I48" i="7"/>
  <c r="I47" i="7"/>
  <c r="I46" i="7"/>
  <c r="B45" i="7"/>
  <c r="I45" i="7"/>
  <c r="I44" i="7"/>
  <c r="B43" i="7"/>
  <c r="B42" i="7"/>
  <c r="I42" i="7"/>
  <c r="I41" i="7"/>
  <c r="I40" i="7"/>
  <c r="B39" i="7"/>
  <c r="I39" i="7"/>
  <c r="B38" i="7"/>
  <c r="I38" i="7"/>
  <c r="I37" i="7"/>
  <c r="I36" i="7"/>
  <c r="I35" i="7"/>
  <c r="I34" i="7"/>
  <c r="I33" i="7"/>
  <c r="I32" i="7"/>
  <c r="I31" i="7"/>
  <c r="B29" i="7"/>
  <c r="K29" i="7"/>
  <c r="I29" i="7"/>
  <c r="I28" i="7"/>
  <c r="I27" i="7"/>
  <c r="B26" i="7"/>
  <c r="I26" i="7"/>
  <c r="K26" i="7" s="1"/>
  <c r="I25" i="7"/>
  <c r="I24" i="7"/>
  <c r="B23" i="7"/>
  <c r="I23" i="7"/>
  <c r="B22" i="7"/>
  <c r="I22" i="7"/>
  <c r="K22" i="7" s="1"/>
  <c r="N1" i="7"/>
  <c r="I67" i="7" s="1"/>
  <c r="N1" i="6"/>
  <c r="E62" i="6" s="1"/>
  <c r="F1002" i="6"/>
  <c r="F1001" i="6"/>
  <c r="D71" i="6"/>
  <c r="B75" i="7" s="1"/>
  <c r="D70" i="6"/>
  <c r="D69" i="6"/>
  <c r="D68" i="6"/>
  <c r="B72" i="7" s="1"/>
  <c r="D67" i="6"/>
  <c r="B71" i="7" s="1"/>
  <c r="D66" i="6"/>
  <c r="B70" i="7" s="1"/>
  <c r="D65" i="6"/>
  <c r="D64" i="6"/>
  <c r="B68" i="7" s="1"/>
  <c r="K68" i="7" s="1"/>
  <c r="D63" i="6"/>
  <c r="B67" i="7" s="1"/>
  <c r="D62" i="6"/>
  <c r="B66" i="7" s="1"/>
  <c r="K66" i="7" s="1"/>
  <c r="D61" i="6"/>
  <c r="B65" i="7" s="1"/>
  <c r="K65" i="7" s="1"/>
  <c r="D60" i="6"/>
  <c r="B64" i="7" s="1"/>
  <c r="D59" i="6"/>
  <c r="B63" i="7" s="1"/>
  <c r="D58" i="6"/>
  <c r="B62" i="7" s="1"/>
  <c r="K62" i="7" s="1"/>
  <c r="D57" i="6"/>
  <c r="B61" i="7" s="1"/>
  <c r="K61" i="7" s="1"/>
  <c r="D56" i="6"/>
  <c r="D55" i="6"/>
  <c r="B59" i="7" s="1"/>
  <c r="D54" i="6"/>
  <c r="D53" i="6"/>
  <c r="D52" i="6"/>
  <c r="B56" i="7" s="1"/>
  <c r="D51" i="6"/>
  <c r="B55" i="7" s="1"/>
  <c r="K55" i="7" s="1"/>
  <c r="D50" i="6"/>
  <c r="B54" i="7" s="1"/>
  <c r="K54" i="7" s="1"/>
  <c r="D49" i="6"/>
  <c r="B53" i="7" s="1"/>
  <c r="D48" i="6"/>
  <c r="B52" i="7" s="1"/>
  <c r="K52" i="7" s="1"/>
  <c r="D47" i="6"/>
  <c r="B51" i="7" s="1"/>
  <c r="K51" i="7" s="1"/>
  <c r="D46" i="6"/>
  <c r="B50" i="7" s="1"/>
  <c r="K50" i="7" s="1"/>
  <c r="D45" i="6"/>
  <c r="B49" i="7" s="1"/>
  <c r="K49" i="7" s="1"/>
  <c r="D44" i="6"/>
  <c r="B48" i="7" s="1"/>
  <c r="K48" i="7" s="1"/>
  <c r="D43" i="6"/>
  <c r="B47" i="7" s="1"/>
  <c r="D42" i="6"/>
  <c r="B46" i="7" s="1"/>
  <c r="D41" i="6"/>
  <c r="D40" i="6"/>
  <c r="B44" i="7" s="1"/>
  <c r="D39" i="6"/>
  <c r="D38" i="6"/>
  <c r="D37" i="6"/>
  <c r="B41" i="7" s="1"/>
  <c r="K41" i="7" s="1"/>
  <c r="D36" i="6"/>
  <c r="B40" i="7" s="1"/>
  <c r="K40" i="7" s="1"/>
  <c r="D35" i="6"/>
  <c r="D34" i="6"/>
  <c r="D33" i="6"/>
  <c r="B37" i="7" s="1"/>
  <c r="K37" i="7" s="1"/>
  <c r="D32" i="6"/>
  <c r="B36" i="7" s="1"/>
  <c r="K36" i="7" s="1"/>
  <c r="D31" i="6"/>
  <c r="B35" i="7" s="1"/>
  <c r="K35" i="7" s="1"/>
  <c r="D30" i="6"/>
  <c r="B34" i="7" s="1"/>
  <c r="K34" i="7" s="1"/>
  <c r="D29" i="6"/>
  <c r="B33" i="7" s="1"/>
  <c r="D28" i="6"/>
  <c r="B32" i="7" s="1"/>
  <c r="K32" i="7" s="1"/>
  <c r="D27" i="6"/>
  <c r="B31" i="7" s="1"/>
  <c r="D26" i="6"/>
  <c r="B30" i="7" s="1"/>
  <c r="D25" i="6"/>
  <c r="D24" i="6"/>
  <c r="B28" i="7" s="1"/>
  <c r="D23" i="6"/>
  <c r="B27" i="7" s="1"/>
  <c r="D22" i="6"/>
  <c r="D21" i="6"/>
  <c r="B25" i="7" s="1"/>
  <c r="D20" i="6"/>
  <c r="B24" i="7" s="1"/>
  <c r="D19" i="6"/>
  <c r="D18" i="6"/>
  <c r="G3" i="6"/>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6" i="2" s="1"/>
  <c r="A1007" i="6"/>
  <c r="A1006" i="6"/>
  <c r="A1005" i="6"/>
  <c r="F1004" i="6"/>
  <c r="A1004" i="6"/>
  <c r="A1003" i="6"/>
  <c r="A1002" i="6"/>
  <c r="A1001" i="6"/>
  <c r="K45" i="7" l="1"/>
  <c r="K70" i="7"/>
  <c r="K67" i="7"/>
  <c r="K25" i="7"/>
  <c r="K72" i="7"/>
  <c r="K38" i="7"/>
  <c r="K39" i="7"/>
  <c r="K27" i="7"/>
  <c r="K59" i="7"/>
  <c r="K75" i="7"/>
  <c r="K74" i="7"/>
  <c r="K28" i="7"/>
  <c r="K44" i="7"/>
  <c r="I53" i="7"/>
  <c r="K53" i="7" s="1"/>
  <c r="I64" i="7"/>
  <c r="K64" i="7" s="1"/>
  <c r="I75" i="7"/>
  <c r="K58" i="7"/>
  <c r="K23" i="7"/>
  <c r="K71" i="7"/>
  <c r="K46" i="7"/>
  <c r="K42" i="7"/>
  <c r="K31" i="7"/>
  <c r="K47" i="7"/>
  <c r="K63" i="7"/>
  <c r="I30" i="7"/>
  <c r="K30" i="7" s="1"/>
  <c r="I43" i="7"/>
  <c r="K43" i="7" s="1"/>
  <c r="I56" i="7"/>
  <c r="K56" i="7" s="1"/>
  <c r="K33" i="7"/>
  <c r="E44" i="6"/>
  <c r="E31" i="6"/>
  <c r="E47" i="6"/>
  <c r="E63" i="6"/>
  <c r="E32" i="6"/>
  <c r="E48" i="6"/>
  <c r="E64" i="6"/>
  <c r="E49" i="6"/>
  <c r="E66" i="6"/>
  <c r="E43" i="6"/>
  <c r="E67" i="6"/>
  <c r="E18" i="6"/>
  <c r="E34" i="6"/>
  <c r="E19" i="6"/>
  <c r="E20" i="6"/>
  <c r="E36" i="6"/>
  <c r="E52" i="6"/>
  <c r="E68" i="6"/>
  <c r="E50" i="6"/>
  <c r="E35" i="6"/>
  <c r="E21" i="6"/>
  <c r="E37" i="6"/>
  <c r="E53" i="6"/>
  <c r="E69" i="6"/>
  <c r="E42" i="6"/>
  <c r="E27" i="6"/>
  <c r="E33" i="6"/>
  <c r="E65" i="6"/>
  <c r="E51" i="6"/>
  <c r="E22" i="6"/>
  <c r="E38" i="6"/>
  <c r="E54" i="6"/>
  <c r="E70" i="6"/>
  <c r="E23" i="6"/>
  <c r="E39" i="6"/>
  <c r="E55" i="6"/>
  <c r="E71" i="6"/>
  <c r="E24" i="6"/>
  <c r="E40" i="6"/>
  <c r="E56" i="6"/>
  <c r="E25" i="6"/>
  <c r="E41" i="6"/>
  <c r="E57" i="6"/>
  <c r="E58" i="6"/>
  <c r="E59" i="6"/>
  <c r="E60" i="6"/>
  <c r="E29" i="6"/>
  <c r="E26" i="6"/>
  <c r="E28" i="6"/>
  <c r="E45" i="6"/>
  <c r="E61" i="6"/>
  <c r="E30" i="6"/>
  <c r="E46" i="6"/>
  <c r="K24" i="7"/>
  <c r="B76" i="7"/>
  <c r="M11" i="6"/>
  <c r="I82" i="2" s="1"/>
  <c r="K76" i="7" l="1"/>
  <c r="K79" i="7" s="1"/>
  <c r="I84" i="2"/>
  <c r="I83"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<sst xmlns="http://schemas.openxmlformats.org/spreadsheetml/2006/main" count="2579" uniqueCount="771">
  <si>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</si>
  <si>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</si>
  <si>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</si>
  <si>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</si>
  <si>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</si>
  <si>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</si>
  <si>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</si>
  <si>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</si>
  <si>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</si>
  <si>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</si>
  <si>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</si>
  <si>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</si>
  <si>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</si>
  <si>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</si>
  <si>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</si>
  <si>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</si>
  <si>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</si>
  <si>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</si>
  <si>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</si>
  <si>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</si>
  <si>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</si>
  <si>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</si>
  <si>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</si>
  <si>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</si>
  <si>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</si>
  <si>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</si>
  <si>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</si>
  <si>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</si>
  <si>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</si>
  <si>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</si>
  <si>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</si>
  <si>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</si>
  <si>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</si>
  <si>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</si>
  <si>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</si>
  <si>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</si>
  <si>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</si>
  <si>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</si>
  <si>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</si>
  <si>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</si>
  <si>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</si>
  <si>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</si>
  <si>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</si>
  <si>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</si>
  <si>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</si>
  <si>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</si>
  <si>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</si>
  <si>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</si>
  <si>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</si>
  <si>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</si>
  <si>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</si>
  <si>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</si>
  <si>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</si>
  <si>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</si>
  <si>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</si>
  <si>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</si>
  <si>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</si>
  <si>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</si>
  <si>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</si>
  <si>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</si>
  <si>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</si>
  <si>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</si>
  <si>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</si>
  <si>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</si>
  <si>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</si>
  <si>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</si>
  <si>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</si>
  <si>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</si>
  <si>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</si>
  <si>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</si>
  <si>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</si>
  <si>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</si>
  <si>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</si>
  <si>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</si>
  <si>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</si>
  <si>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</si>
  <si>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</si>
  <si>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</si>
  <si>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</si>
  <si>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</si>
  <si>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</si>
  <si>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</si>
  <si>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</si>
  <si>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</si>
  <si>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</si>
  <si>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</si>
  <si>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</si>
  <si>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</si>
  <si>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</si>
  <si>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</si>
  <si>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</si>
  <si>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</si>
  <si>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</si>
  <si>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</si>
  <si>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</si>
  <si>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</si>
  <si>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</si>
  <si>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</si>
  <si>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</si>
  <si>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</si>
  <si>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</si>
  <si>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</si>
  <si>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</si>
  <si>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</si>
  <si>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</si>
  <si>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</si>
  <si>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</si>
  <si>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</si>
  <si>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</si>
  <si>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</si>
  <si>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</si>
  <si>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</si>
  <si>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</si>
  <si>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</si>
  <si>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</si>
  <si>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</si>
  <si>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</si>
  <si>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</si>
  <si>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</si>
  <si>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</si>
  <si>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</si>
  <si>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</si>
  <si>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</si>
  <si>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</si>
  <si>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</si>
  <si>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</si>
  <si>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</si>
  <si>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</si>
  <si>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</si>
  <si>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</si>
  <si>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</si>
  <si>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</si>
  <si>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</si>
  <si>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</si>
  <si>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</si>
  <si>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</si>
  <si>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</si>
  <si>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</si>
  <si>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</si>
  <si>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</si>
  <si>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</si>
  <si>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</si>
  <si>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</si>
  <si>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</si>
  <si>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</si>
  <si>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</si>
  <si>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</si>
  <si>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</si>
  <si>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</si>
  <si>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</si>
  <si>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</si>
  <si>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</si>
  <si>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</si>
  <si>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</si>
  <si>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</si>
  <si>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</si>
  <si>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</si>
  <si>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</si>
  <si>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</si>
  <si>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</si>
  <si>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</si>
  <si>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</si>
  <si>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</si>
  <si>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</si>
  <si>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</si>
  <si>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</si>
  <si>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</si>
  <si>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</si>
  <si>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</si>
  <si>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</si>
  <si>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</si>
  <si>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</si>
  <si>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</si>
  <si>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</si>
  <si>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</si>
  <si>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</si>
  <si>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</si>
  <si>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</si>
  <si>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</si>
  <si>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</si>
  <si>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</si>
  <si>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</si>
  <si>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</si>
  <si>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</si>
  <si>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</si>
  <si>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</si>
  <si>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</si>
  <si>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</si>
  <si>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</si>
  <si>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</si>
  <si>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</si>
  <si>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</si>
  <si>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</si>
  <si>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</si>
  <si>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</si>
  <si>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</si>
  <si>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</si>
  <si>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</si>
  <si>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</si>
  <si>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</si>
  <si>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</si>
  <si>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</si>
  <si>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</si>
  <si>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</si>
  <si>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</si>
  <si>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</si>
  <si>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</si>
  <si>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</si>
  <si>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</si>
  <si>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</si>
  <si>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</si>
  <si>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</si>
  <si>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</si>
  <si>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</si>
  <si>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</si>
  <si>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</si>
  <si>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</si>
  <si>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</si>
  <si>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</si>
  <si>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</si>
  <si>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</si>
  <si>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</si>
  <si>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</si>
  <si>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</si>
  <si>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</si>
  <si>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</si>
  <si>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</si>
  <si>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</si>
  <si>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</si>
  <si>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</si>
  <si>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</si>
  <si>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</si>
  <si>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</si>
  <si>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</si>
  <si>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</si>
  <si>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</si>
  <si>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</si>
  <si>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</si>
  <si>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</si>
  <si>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</si>
  <si>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</si>
  <si>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</si>
  <si>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</si>
  <si>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</si>
  <si>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</si>
  <si>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</si>
  <si>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</si>
  <si>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</si>
  <si>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</si>
  <si>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</si>
  <si>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</si>
  <si>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</si>
  <si>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</si>
  <si>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</si>
  <si>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</si>
  <si>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</si>
  <si>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</si>
  <si>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</si>
  <si>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</si>
  <si>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</si>
  <si>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</si>
  <si>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</si>
  <si>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</si>
  <si>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</si>
  <si>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</si>
  <si>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</si>
  <si>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</si>
  <si>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</si>
  <si>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</si>
  <si>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</si>
  <si>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</si>
  <si>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</si>
  <si>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</si>
  <si>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</si>
  <si>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</si>
  <si>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</si>
  <si>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</si>
  <si>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</si>
  <si>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</si>
  <si>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</si>
  <si>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</si>
  <si>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</si>
  <si>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</si>
  <si>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</si>
  <si>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</si>
  <si>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</si>
  <si>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</si>
  <si>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</si>
  <si>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</si>
  <si>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</si>
  <si>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</si>
  <si>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</si>
  <si>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</si>
  <si>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</si>
  <si>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</si>
  <si>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</si>
  <si>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</si>
  <si>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</si>
  <si>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</si>
  <si>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</si>
  <si>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</si>
  <si>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</si>
  <si>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</si>
  <si>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</si>
  <si>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</si>
  <si>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</si>
  <si>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</si>
  <si>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</si>
  <si>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</si>
  <si>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</si>
  <si>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</si>
  <si>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</si>
  <si>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</si>
  <si>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</si>
  <si>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</si>
  <si>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</si>
  <si>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</si>
  <si>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</si>
  <si>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</si>
  <si>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</si>
  <si>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</si>
  <si>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</si>
  <si>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</si>
  <si>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</si>
  <si>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</si>
  <si>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</si>
  <si>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</si>
  <si>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</si>
  <si>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</si>
  <si>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</si>
  <si>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</si>
  <si>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</si>
  <si>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</si>
  <si>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</si>
  <si>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</si>
  <si>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</si>
  <si>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</si>
  <si>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</si>
  <si>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</si>
  <si>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</si>
  <si>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</si>
  <si>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</si>
  <si>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</si>
  <si>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</si>
  <si>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</si>
  <si>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</si>
  <si>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</si>
  <si>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</si>
  <si>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</si>
  <si>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</si>
  <si>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</si>
  <si>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</si>
  <si>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</si>
  <si>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</si>
  <si>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</si>
  <si>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</si>
  <si>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</si>
  <si>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</si>
  <si>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</si>
  <si>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</si>
  <si>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</si>
  <si>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</si>
  <si>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</si>
  <si>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</si>
  <si>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</si>
  <si>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</si>
  <si>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</si>
  <si>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</si>
  <si>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</si>
  <si>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</si>
  <si>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</si>
  <si>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</si>
  <si>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</si>
  <si>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</si>
  <si>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</si>
  <si>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</si>
  <si>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</si>
  <si>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</si>
  <si>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</si>
  <si>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</si>
  <si>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</si>
  <si>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</si>
  <si>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</si>
  <si>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</si>
  <si>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</si>
  <si>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</si>
  <si>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</si>
  <si>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</si>
  <si>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</si>
  <si>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</si>
  <si>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</si>
  <si>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</si>
  <si>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</si>
  <si>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</si>
  <si>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</si>
  <si>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</si>
  <si>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</si>
  <si>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</si>
  <si>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</si>
  <si>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</si>
  <si>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</si>
  <si>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</si>
  <si>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</si>
  <si>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</si>
  <si>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</si>
  <si>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</si>
  <si>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</si>
  <si>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</si>
  <si>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</si>
  <si>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</si>
  <si>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</si>
  <si>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</si>
  <si>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</si>
  <si>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</si>
  <si>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</si>
  <si>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</si>
  <si>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</si>
  <si>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</si>
  <si>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</si>
  <si>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</si>
  <si>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</si>
  <si>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</si>
  <si>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</si>
  <si>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</si>
  <si>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</si>
  <si>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</si>
  <si>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</si>
  <si>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</si>
  <si>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</si>
  <si>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</si>
  <si>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</si>
  <si>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</si>
  <si>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</si>
  <si>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</si>
  <si>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</si>
  <si>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</si>
  <si>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</si>
  <si>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</si>
  <si>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</si>
  <si>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</si>
  <si>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</si>
  <si>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</si>
  <si>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</si>
  <si>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</si>
  <si>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</si>
  <si>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</si>
  <si>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</si>
  <si>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</si>
  <si>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</si>
  <si>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</si>
  <si>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</si>
  <si>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</si>
  <si>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</si>
  <si>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</si>
  <si>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</si>
  <si>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</si>
  <si>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</si>
  <si>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</si>
  <si>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</si>
  <si>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</si>
  <si>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</si>
  <si>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</si>
  <si>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</si>
  <si>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</si>
  <si>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</si>
  <si>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</si>
  <si>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</si>
  <si>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</si>
  <si>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</si>
  <si>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</si>
  <si>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</si>
  <si>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</si>
  <si>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</si>
  <si>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</si>
  <si>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</si>
  <si>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</si>
  <si>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</si>
  <si>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</si>
  <si>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</si>
  <si>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</si>
  <si>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</si>
  <si>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</si>
  <si>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</si>
  <si>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</si>
  <si>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</si>
  <si>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</si>
  <si>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</si>
  <si>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</si>
  <si>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</si>
  <si>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</si>
  <si>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</si>
  <si>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</si>
  <si>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</si>
  <si>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</si>
  <si>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</si>
  <si>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</si>
  <si>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</si>
  <si>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</si>
  <si>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</si>
  <si>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</si>
  <si>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</si>
  <si>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</si>
  <si>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</si>
  <si>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</si>
  <si>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</si>
  <si>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</si>
  <si>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</si>
  <si>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</si>
  <si>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</si>
  <si>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</si>
  <si>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</si>
  <si>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</si>
  <si>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</si>
  <si>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</si>
  <si>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</si>
  <si>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</si>
  <si>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</si>
  <si>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</si>
  <si>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</si>
  <si>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</si>
  <si>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</si>
  <si>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</si>
  <si>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</si>
  <si>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</si>
  <si>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</si>
  <si>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</si>
  <si>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</si>
  <si>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</si>
  <si>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</si>
  <si>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</si>
  <si>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</si>
  <si>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</si>
  <si>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</si>
  <si>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</si>
  <si>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</si>
  <si>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</si>
  <si>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</si>
  <si>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</si>
  <si>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</si>
  <si>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</si>
  <si>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</si>
  <si>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</si>
  <si>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</si>
  <si>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</si>
  <si>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</si>
  <si>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</si>
  <si>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</si>
  <si>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</si>
  <si>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</si>
  <si>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</si>
  <si>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</si>
  <si>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</si>
  <si>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</si>
  <si>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</si>
  <si>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</si>
  <si>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</si>
  <si>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</si>
  <si>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</si>
  <si>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</si>
  <si>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</si>
  <si>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</si>
  <si>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</si>
  <si>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</si>
  <si>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</si>
  <si>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</si>
  <si>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</si>
  <si>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</si>
  <si>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</si>
  <si>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</si>
  <si>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</si>
  <si>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</si>
  <si>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</si>
  <si>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</si>
  <si>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</si>
  <si>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</si>
  <si>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</si>
  <si>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</si>
  <si>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</si>
  <si>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</si>
  <si>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</si>
  <si>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</si>
  <si>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</si>
  <si>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</si>
  <si>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</si>
  <si>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</si>
  <si>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</si>
  <si>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</si>
  <si>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</si>
  <si>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</si>
  <si>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</si>
  <si>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</si>
  <si>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</si>
  <si>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</si>
  <si>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</si>
  <si>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</si>
  <si>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</si>
  <si>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</si>
  <si>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</si>
  <si>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</si>
  <si>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</si>
  <si>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</si>
  <si>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</si>
  <si>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</si>
  <si>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</si>
  <si>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</si>
  <si>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</si>
  <si>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</si>
  <si>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</si>
  <si>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</si>
  <si>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</si>
  <si>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</si>
  <si>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</si>
  <si>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</si>
  <si>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</si>
  <si>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</si>
  <si>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</si>
  <si>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</si>
  <si>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</si>
  <si>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</si>
  <si>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</si>
  <si>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</si>
  <si>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</si>
  <si>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</si>
  <si>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</si>
  <si>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</si>
  <si>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</si>
  <si>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</si>
  <si>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</si>
  <si>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</si>
  <si>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</si>
  <si>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</si>
  <si>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</si>
  <si>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</si>
  <si>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</si>
  <si>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</si>
  <si>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</si>
  <si>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</si>
  <si>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</si>
  <si>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</si>
  <si>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</si>
  <si>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</si>
  <si>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</si>
  <si>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</si>
  <si>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</si>
  <si>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</si>
  <si>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</si>
  <si>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</si>
  <si>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</si>
  <si>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</si>
  <si>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</si>
  <si>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</si>
  <si>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</si>
  <si>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</si>
  <si>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</si>
  <si>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</si>
  <si>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</si>
  <si>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</si>
  <si>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</si>
  <si>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</si>
  <si>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</si>
  <si>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</si>
  <si>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</si>
  <si>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</si>
  <si>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</si>
  <si>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</si>
  <si>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</si>
  <si>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</si>
  <si>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</si>
  <si>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</si>
  <si>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</si>
  <si>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</si>
  <si>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</si>
  <si>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</si>
  <si>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</si>
  <si>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</si>
  <si>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</si>
  <si>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</si>
  <si>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</si>
  <si>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</si>
  <si>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</si>
  <si>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</si>
  <si>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</si>
  <si>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</si>
  <si>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</si>
  <si>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</si>
  <si>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</si>
  <si>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</si>
  <si>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</si>
  <si>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</si>
  <si>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</si>
  <si>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</si>
  <si>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</si>
  <si>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</si>
  <si>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</si>
  <si>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</si>
  <si>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</si>
  <si>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</si>
  <si>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</si>
  <si>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</si>
  <si>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</si>
  <si>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</si>
  <si>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</si>
  <si>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</si>
  <si>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</si>
  <si>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</si>
  <si>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</si>
  <si>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</si>
  <si>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</si>
  <si>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Tulsa Body Jewelry</t>
  </si>
  <si>
    <t>Brett Barnard</t>
  </si>
  <si>
    <t>1742 S HARVARD AVE</t>
  </si>
  <si>
    <t>74112 Tulsa</t>
  </si>
  <si>
    <t>United States</t>
  </si>
  <si>
    <t>Tel: 9185108640</t>
  </si>
  <si>
    <t>Email: sales@tulsabodyjewelry.com</t>
  </si>
  <si>
    <t>ALBEVB</t>
  </si>
  <si>
    <t>Flexible acrylic labret, 16g (1.2mm) with 3mm UV ball</t>
  </si>
  <si>
    <t>Color: Orange</t>
  </si>
  <si>
    <t>Color: Red</t>
  </si>
  <si>
    <t>SPEB</t>
  </si>
  <si>
    <t>Surgical steel eyebrow spiral, 16g (1.2mm) with two 3mm balls</t>
  </si>
  <si>
    <t>XBT5S</t>
  </si>
  <si>
    <t>Color: Gold anodized</t>
  </si>
  <si>
    <t>Pack of 10 pcs. of 5mm anodized surgical steel balls with threading, 16g (1.2mm)</t>
  </si>
  <si>
    <t>XBT8G</t>
  </si>
  <si>
    <t>Pack of 10 pcs. of 8mm anodized surgical steel balls - threading 14g (1.6mm)</t>
  </si>
  <si>
    <t>XJB4S</t>
  </si>
  <si>
    <t>Pack of 10 pcs. of 4mm high polished surgical steel balls with bezel set crystal and with 1.2mm (16g) threading</t>
  </si>
  <si>
    <t>XJB6</t>
  </si>
  <si>
    <t>Pack of 10 pcs. of 6mm high polished surgical steel balls with bezel set crystal and with 1.6mm (14g) threading</t>
  </si>
  <si>
    <t>XLB16G</t>
  </si>
  <si>
    <t>Pack of 10 steel posts for labrets - 1.2mm threading (16g), selectable length ”body jewelry parts” (4mm base of labret)</t>
  </si>
  <si>
    <t>XMJB4</t>
  </si>
  <si>
    <t>Pack of 10 pcs. of 4mm high polished 316L steel multi-jewel balls, 14g (1.6mm) with 1 big top crystal and 4 small crystals on the sides - threading, 14g (1.6mm)</t>
  </si>
  <si>
    <t>XMJB4S</t>
  </si>
  <si>
    <t>Pack of 10 pcs. of 4mm high polished 316L steel multi-jewel balls, 16g (1.2mm) with 1 big top crystal and 4 small crystals on the sides - threading,</t>
  </si>
  <si>
    <t>XMJB5</t>
  </si>
  <si>
    <t>Pack of 10 pcs. of 5mm high polished 316L steel multi-jewel balls, 14g (1.6mm) with 1 big top crystal and 4 small crystals on the sides - threading, 14g (1.6mm)</t>
  </si>
  <si>
    <t>XMJBT3</t>
  </si>
  <si>
    <t>Color: Black Anodized w/ Clear crystal</t>
  </si>
  <si>
    <t>Pack of 10 pcs. of 3mm anodized 316L steel multi-jewel balls, 16g (1.2mm) with 1 big top crystal and 4 small crystals on the sides</t>
  </si>
  <si>
    <t>Color: Black Anodized w/ emarald crystal</t>
  </si>
  <si>
    <t>XMJBT4</t>
  </si>
  <si>
    <t>Color: Black Anodized w/ Jet crystal</t>
  </si>
  <si>
    <t>Pack of 10 pcs. of 4mm anodized 316L steel multi-jewel balls, 14g (1.6mm) with 1 big top crystal and 4 small crystals on the sides - threading, 14g (1.6mm)</t>
  </si>
  <si>
    <t>Color: Black Anodized w/ Peridot crystal</t>
  </si>
  <si>
    <t>Color: Black Anodized w/ Blue zircon crystal</t>
  </si>
  <si>
    <t>XMJBT4S</t>
  </si>
  <si>
    <t>Color: Black Anodized w/ Fuchsia crystal</t>
  </si>
  <si>
    <t>Pack of 10 pcs. of 4mm anodized 316L steel multi-jewel balls, 16g (1.2mm) with 1 big top crystal and 4 small crystals on the sides</t>
  </si>
  <si>
    <t>Color: Black Anodized w/ hyacinth crystal</t>
  </si>
  <si>
    <t>XMJBT5</t>
  </si>
  <si>
    <t>Color: Black Anodized w/ Amethyst crystal</t>
  </si>
  <si>
    <t>Pack of 10 pcs. of 5mm anodized 316L steel multi-jewel balls, 14g (1.6mm) with 1 big top crystal and 4 small crystals on the sides - threading, 14g (1.6mm)</t>
  </si>
  <si>
    <t>Color: Black Anodized w/ Aquamarine crystal</t>
  </si>
  <si>
    <t>XUBAL8</t>
  </si>
  <si>
    <t>Pack of 10 pcs. of 8mm high polished titanium G23 balls - threading 1.6mm (14g)</t>
  </si>
  <si>
    <t>XUJB3</t>
  </si>
  <si>
    <t>Pack of 2 pcs. of 3mm high polished titanium G23 balls with bezel set color crystals - threading 1.2mm (16g)</t>
  </si>
  <si>
    <t>XUJB4S</t>
  </si>
  <si>
    <t>Set of 2 pcs. of 4mm high polished titanium G23 balls with bezel set crystal - threading 16g (1.2mm)</t>
  </si>
  <si>
    <t>XUVCN3</t>
  </si>
  <si>
    <t>Set of 10 pcs. of 3mm acrylic UV cones with 16g (1.2mm) threading</t>
  </si>
  <si>
    <t>Four Hundred Ninety Five and 45 cents USD</t>
  </si>
  <si>
    <t>Mina</t>
  </si>
  <si>
    <t>2527 E 32nd Street</t>
  </si>
  <si>
    <t>74105 Tulsa, Oklahoma</t>
  </si>
  <si>
    <t>74112 Tulsa, Oklahoma</t>
  </si>
  <si>
    <t>Shipping Cost to USA via DHL:</t>
  </si>
  <si>
    <t>GSP Eligible</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</si>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</sst>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 fillId="2" borderId="0" xfId="0" applyNumberFormat="1" applyFont="1" applyFill="1" applyAlignment="1">
      <alignment horizontal="center"/>
    </xf>
    <xf numFmtId="0" fontId="19" fillId="2" borderId="0" xfId="0" applyFont="1" applyFill="1" applyAlignment="1">
      <alignment horizontal="center" vertical="center" wrapText="1"/>
    </xf>
    <xf numFmtId="0" fontId="18" fillId="2" borderId="14" xfId="0" applyFont="1" applyFill="1" applyBorder="1" applyAlignment="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E261C9C1-59DC-4606-856F-596C6F30B48A}"/>
    <cellStyle name="Comma 2 2" xfId="4430" xr:uid="{5CA66994-769D-4FC9-A479-612EDDF60D0A}"/>
    <cellStyle name="Comma 2 2 2" xfId="4755" xr:uid="{763586A0-5540-4F4B-8EEE-47E1AFC4461F}"/>
    <cellStyle name="Comma 2 2 2 2" xfId="5326" xr:uid="{CD1AEA3C-C412-433F-817B-68E7D587E17B}"/>
    <cellStyle name="Comma 2 2 3" xfId="4591" xr:uid="{64DCFDBB-926E-4FFC-B1E0-B5719BAC85E1}"/>
    <cellStyle name="Comma 3" xfId="4318" xr:uid="{75C7658B-3E68-4AE0-91EE-5140078ED865}"/>
    <cellStyle name="Comma 3 2" xfId="4432" xr:uid="{ED8F2EB1-686F-46C4-A420-81C7022B66E6}"/>
    <cellStyle name="Comma 3 2 2" xfId="4756" xr:uid="{59796A6E-AE4D-4268-8260-4A68FF98AFE7}"/>
    <cellStyle name="Comma 3 2 2 2" xfId="5327" xr:uid="{58911801-DF21-4E56-BBCA-BA747BC5F686}"/>
    <cellStyle name="Comma 3 2 3" xfId="5325" xr:uid="{6AC1428E-635F-4F78-9BD3-86192E9A3D88}"/>
    <cellStyle name="Currency 10" xfId="8" xr:uid="{7898365F-AD84-44D7-912C-EF38F6028B21}"/>
    <cellStyle name="Currency 10 2" xfId="9" xr:uid="{4A24EA5F-F4AB-49A1-8210-746828C8AB53}"/>
    <cellStyle name="Currency 10 2 2" xfId="203" xr:uid="{0CADB9D4-7C30-4E5B-BAD5-E300F7FEEFB4}"/>
    <cellStyle name="Currency 10 2 2 2" xfId="4616" xr:uid="{3DB06FD8-0502-475A-939D-0CD111547C02}"/>
    <cellStyle name="Currency 10 2 3" xfId="4511" xr:uid="{290EDCFE-377C-4DCF-97F4-7A2B1D64DB11}"/>
    <cellStyle name="Currency 10 3" xfId="10" xr:uid="{9D5EFD82-C1A1-40D9-9F1D-2953CF3E923E}"/>
    <cellStyle name="Currency 10 3 2" xfId="204" xr:uid="{24EAE0C8-7E64-42A1-8027-E7FAF2E1AB5C}"/>
    <cellStyle name="Currency 10 3 2 2" xfId="4617" xr:uid="{16F48DAF-5FFF-45B6-9F60-2DD82FFCF901}"/>
    <cellStyle name="Currency 10 3 3" xfId="4512" xr:uid="{6EDB69D6-1003-4F1A-A6AB-3453C354B64A}"/>
    <cellStyle name="Currency 10 4" xfId="205" xr:uid="{10E0294B-A120-4C8A-A982-E84DCF58DA2E}"/>
    <cellStyle name="Currency 10 4 2" xfId="4618" xr:uid="{0DAC14C0-A75F-4B2A-9744-7714AC7BF769}"/>
    <cellStyle name="Currency 10 5" xfId="4437" xr:uid="{246746A9-DE59-4964-A068-1A3D709FD93A}"/>
    <cellStyle name="Currency 10 6" xfId="4510" xr:uid="{476C4E6D-BF4D-45E8-889F-A2ABB67B3880}"/>
    <cellStyle name="Currency 11" xfId="11" xr:uid="{31494958-D3EE-422A-9224-D52B99D332D0}"/>
    <cellStyle name="Currency 11 2" xfId="12" xr:uid="{300CC1DB-4B8B-4AB6-B1E6-7A48FDD196FC}"/>
    <cellStyle name="Currency 11 2 2" xfId="206" xr:uid="{47200284-A14D-4EE9-B757-60CE5CBB7333}"/>
    <cellStyle name="Currency 11 2 2 2" xfId="4619" xr:uid="{C0970048-1FF3-4CEC-AED9-6E70C4C1C17B}"/>
    <cellStyle name="Currency 11 2 3" xfId="4514" xr:uid="{718E865D-A89E-47A2-BFF1-E8458C666CCB}"/>
    <cellStyle name="Currency 11 3" xfId="13" xr:uid="{E5D4BE47-2AB4-4740-BF9C-0A0BF61CDF16}"/>
    <cellStyle name="Currency 11 3 2" xfId="207" xr:uid="{F95820A0-D8B8-4B41-BBA3-728DDBA1CEC0}"/>
    <cellStyle name="Currency 11 3 2 2" xfId="4620" xr:uid="{02DDAD15-E990-4F7B-BE37-BD39792BE995}"/>
    <cellStyle name="Currency 11 3 3" xfId="4515" xr:uid="{9530F963-596C-483D-B767-6679E4E0EF89}"/>
    <cellStyle name="Currency 11 4" xfId="208" xr:uid="{BFE82EDC-C60B-4A99-AEFC-CDBED49C4053}"/>
    <cellStyle name="Currency 11 4 2" xfId="4621" xr:uid="{E518A655-1463-4DFF-B042-0DE4E5649202}"/>
    <cellStyle name="Currency 11 5" xfId="4319" xr:uid="{0A479C61-1863-465C-B363-2D7943DC64FB}"/>
    <cellStyle name="Currency 11 5 2" xfId="4438" xr:uid="{AFB9ABD2-B004-4735-9065-9C950B7327EF}"/>
    <cellStyle name="Currency 11 5 3" xfId="4720" xr:uid="{47DF4F93-B163-4C6B-8DC4-AAD17B782B87}"/>
    <cellStyle name="Currency 11 5 3 2" xfId="5315" xr:uid="{92702060-C80D-4AF7-BA85-40D829A15775}"/>
    <cellStyle name="Currency 11 5 3 3" xfId="4757" xr:uid="{01B7978F-D8D1-4F0A-BC6E-706D91D5C976}"/>
    <cellStyle name="Currency 11 5 4" xfId="4697" xr:uid="{F0C2B585-CF64-4005-BF14-BAE2EF60336E}"/>
    <cellStyle name="Currency 11 6" xfId="4513" xr:uid="{E7BBBB5E-8B25-4D85-A224-B9C8F343BB53}"/>
    <cellStyle name="Currency 12" xfId="14" xr:uid="{8F5F35C2-4D4B-4A00-BBDD-BD38C628D282}"/>
    <cellStyle name="Currency 12 2" xfId="15" xr:uid="{9E3BAD41-2D8E-4B27-BF2E-D6A1A437BAD3}"/>
    <cellStyle name="Currency 12 2 2" xfId="209" xr:uid="{09052025-613F-4EDE-87B0-CF3A7E00F262}"/>
    <cellStyle name="Currency 12 2 2 2" xfId="4622" xr:uid="{A7972F1A-D9A2-432C-BA8F-0E1CFE3C99E5}"/>
    <cellStyle name="Currency 12 2 3" xfId="4517" xr:uid="{BC866A05-9815-4DD7-940E-F6484888CF49}"/>
    <cellStyle name="Currency 12 3" xfId="210" xr:uid="{03D96E7E-6ABE-45D3-8C8C-C394A1F413DB}"/>
    <cellStyle name="Currency 12 3 2" xfId="4623" xr:uid="{153B5A2B-6498-4A85-9FF0-903A7D806293}"/>
    <cellStyle name="Currency 12 4" xfId="4516" xr:uid="{B8D4FFE1-A049-4CB9-8B7C-A937AB2267B9}"/>
    <cellStyle name="Currency 13" xfId="16" xr:uid="{1D0A4953-E2F2-452B-A715-25BE4DAC6298}"/>
    <cellStyle name="Currency 13 2" xfId="4321" xr:uid="{7797F95E-2A76-4573-9E4E-EA790894CCC6}"/>
    <cellStyle name="Currency 13 3" xfId="4322" xr:uid="{2CCC0F7D-F515-411C-8E03-82BB425479D9}"/>
    <cellStyle name="Currency 13 3 2" xfId="4759" xr:uid="{E72DE5D0-D206-4689-AB2C-9EACAA6D24A6}"/>
    <cellStyle name="Currency 13 4" xfId="4320" xr:uid="{4ED935F0-F0A5-4863-BC8F-75D0F0A2FB46}"/>
    <cellStyle name="Currency 13 5" xfId="4758" xr:uid="{6EDF3A5E-6877-46B0-80AC-4A8A8A78795B}"/>
    <cellStyle name="Currency 14" xfId="17" xr:uid="{2F39D45B-AE61-45FB-ACEE-0646B08EBACC}"/>
    <cellStyle name="Currency 14 2" xfId="211" xr:uid="{0CF7FB65-F285-45EF-9009-35D0EF2D437D}"/>
    <cellStyle name="Currency 14 2 2" xfId="4624" xr:uid="{A7EE0B49-B216-4042-B61F-58AAF025D208}"/>
    <cellStyle name="Currency 14 3" xfId="4518" xr:uid="{B3E3DF6E-18CA-4315-8723-AEBD6AEFC79A}"/>
    <cellStyle name="Currency 15" xfId="4414" xr:uid="{B5E3D6FD-4BCE-45C5-AEAE-D8E7309152A8}"/>
    <cellStyle name="Currency 17" xfId="4323" xr:uid="{96C1A3D7-349F-42BC-9405-77727BB61A8D}"/>
    <cellStyle name="Currency 2" xfId="18" xr:uid="{B4CEBB7A-E18C-4DE8-AF61-B5AD4A144360}"/>
    <cellStyle name="Currency 2 2" xfId="19" xr:uid="{73E1413F-0107-438D-994C-5A07FE9B1E68}"/>
    <cellStyle name="Currency 2 2 2" xfId="20" xr:uid="{7E138933-BA37-4718-B588-DFF421B63CAE}"/>
    <cellStyle name="Currency 2 2 2 2" xfId="21" xr:uid="{AC458CEF-70C8-4FDC-B790-871CAFD21225}"/>
    <cellStyle name="Currency 2 2 2 2 2" xfId="4760" xr:uid="{B354FE30-9153-48AD-B3E8-1C32FB7854FA}"/>
    <cellStyle name="Currency 2 2 2 3" xfId="22" xr:uid="{63039990-437F-4A9B-A661-865C03862168}"/>
    <cellStyle name="Currency 2 2 2 3 2" xfId="212" xr:uid="{100BF76C-18B9-448B-8045-5D483B0E92A5}"/>
    <cellStyle name="Currency 2 2 2 3 2 2" xfId="4625" xr:uid="{AD4084FB-05AB-4FEB-AB90-ACE25E5C0B45}"/>
    <cellStyle name="Currency 2 2 2 3 3" xfId="4521" xr:uid="{80AC604C-C6AF-4629-BC1C-74D77121E043}"/>
    <cellStyle name="Currency 2 2 2 4" xfId="213" xr:uid="{AE500FF5-62A1-4741-B10F-DE8B09515460}"/>
    <cellStyle name="Currency 2 2 2 4 2" xfId="4626" xr:uid="{8E493F7C-D246-4C92-B296-ADE8F0DE87EC}"/>
    <cellStyle name="Currency 2 2 2 5" xfId="4520" xr:uid="{B09E791F-8213-4FC1-BA5D-B54015030ABC}"/>
    <cellStyle name="Currency 2 2 3" xfId="214" xr:uid="{EA452DE6-6A82-41E7-A236-50D4E62DEECB}"/>
    <cellStyle name="Currency 2 2 3 2" xfId="4627" xr:uid="{7881D1B2-2DA3-4894-BF95-B68A9F78D596}"/>
    <cellStyle name="Currency 2 2 4" xfId="4519" xr:uid="{D648ACA2-D5C9-4689-97A7-F99BE8894F57}"/>
    <cellStyle name="Currency 2 3" xfId="23" xr:uid="{C9808937-84E6-45C6-B525-10BDB0C0057A}"/>
    <cellStyle name="Currency 2 3 2" xfId="215" xr:uid="{15156394-02C9-468B-8E8D-BB96391E89CE}"/>
    <cellStyle name="Currency 2 3 2 2" xfId="4628" xr:uid="{9840F08F-9C4C-405D-8873-4A2384542E91}"/>
    <cellStyle name="Currency 2 3 3" xfId="4522" xr:uid="{07956ED6-E617-4CE2-AAC0-BEADF63ADFC8}"/>
    <cellStyle name="Currency 2 4" xfId="216" xr:uid="{A154E070-9CD3-4C9C-B591-215734376E02}"/>
    <cellStyle name="Currency 2 4 2" xfId="217" xr:uid="{198A1F60-EBAA-4072-A76D-526C93352887}"/>
    <cellStyle name="Currency 2 5" xfId="218" xr:uid="{B8E55956-F7BA-4B34-A4F4-1E2173C7E32B}"/>
    <cellStyle name="Currency 2 5 2" xfId="219" xr:uid="{F56F0997-8CEF-4661-BB5B-A8B03BAC77A6}"/>
    <cellStyle name="Currency 2 6" xfId="220" xr:uid="{FE8AF88D-2104-49DC-B5D2-894E036CEA6F}"/>
    <cellStyle name="Currency 3" xfId="24" xr:uid="{37BE5C0A-EAA6-4A7A-A5DC-125D296B1F97}"/>
    <cellStyle name="Currency 3 2" xfId="25" xr:uid="{3B03CEA8-3F8B-41B3-A491-0848CE600243}"/>
    <cellStyle name="Currency 3 2 2" xfId="221" xr:uid="{C5DEA0F3-4935-48CB-ABC5-D24E0FA7B2FB}"/>
    <cellStyle name="Currency 3 2 2 2" xfId="4629" xr:uid="{C7C8F853-3790-4567-A4BE-D2AC0AFB4F91}"/>
    <cellStyle name="Currency 3 2 3" xfId="4524" xr:uid="{7E930277-0E18-4369-8F8A-1136CBEECAAF}"/>
    <cellStyle name="Currency 3 3" xfId="26" xr:uid="{3CD18EA9-6212-48ED-A603-D8262FCCD2BC}"/>
    <cellStyle name="Currency 3 3 2" xfId="222" xr:uid="{8692174F-18D7-474B-9474-BF97026815CE}"/>
    <cellStyle name="Currency 3 3 2 2" xfId="4630" xr:uid="{28854A15-8844-4455-A60A-E7E1876D36BD}"/>
    <cellStyle name="Currency 3 3 3" xfId="4525" xr:uid="{E487C231-AC28-4673-BCFF-5512F804A502}"/>
    <cellStyle name="Currency 3 4" xfId="27" xr:uid="{996D8BB8-78D3-4B78-AEE2-C9211BE004D4}"/>
    <cellStyle name="Currency 3 4 2" xfId="223" xr:uid="{A4C14D12-C703-4B08-B942-229B7DCCB92D}"/>
    <cellStyle name="Currency 3 4 2 2" xfId="4631" xr:uid="{7797CDA1-E587-4BDA-A706-BA4C2FAF4A89}"/>
    <cellStyle name="Currency 3 4 3" xfId="4526" xr:uid="{E167DE49-7EC4-4879-801E-A6643D976431}"/>
    <cellStyle name="Currency 3 5" xfId="224" xr:uid="{98A52DF2-3138-4061-9321-6FD2E8A0526D}"/>
    <cellStyle name="Currency 3 5 2" xfId="4632" xr:uid="{92A6E346-4AC3-43CF-A731-DA3DCF8EEEEC}"/>
    <cellStyle name="Currency 3 6" xfId="4523" xr:uid="{A46DA2C3-0161-456D-9C76-D8320C129F5E}"/>
    <cellStyle name="Currency 4" xfId="28" xr:uid="{A918DFA2-2888-4220-BA6A-626B6DF44B9E}"/>
    <cellStyle name="Currency 4 2" xfId="29" xr:uid="{9428822B-53EF-4F61-93FB-1ECFD1C4BB2C}"/>
    <cellStyle name="Currency 4 2 2" xfId="225" xr:uid="{F5E26EBD-2726-49BA-A549-45141D52EA38}"/>
    <cellStyle name="Currency 4 2 2 2" xfId="4633" xr:uid="{B0593DE9-5434-4383-A1F6-936CF4984264}"/>
    <cellStyle name="Currency 4 2 3" xfId="4528" xr:uid="{A3291168-DBA2-4942-8770-F61CF4336888}"/>
    <cellStyle name="Currency 4 3" xfId="30" xr:uid="{52BFDD7A-393A-4CE4-B4BD-578CFEF1B29B}"/>
    <cellStyle name="Currency 4 3 2" xfId="226" xr:uid="{762A5005-3DB7-4750-8F71-85CD51D7C2D2}"/>
    <cellStyle name="Currency 4 3 2 2" xfId="4634" xr:uid="{1E92508B-45B8-433C-8A73-FC904ECD991B}"/>
    <cellStyle name="Currency 4 3 3" xfId="4529" xr:uid="{A2E80D67-E11A-4E08-9C2C-3CF92F792F53}"/>
    <cellStyle name="Currency 4 4" xfId="227" xr:uid="{45A33279-D11F-4A54-97A6-5F5510A2DA62}"/>
    <cellStyle name="Currency 4 4 2" xfId="4635" xr:uid="{B26B66F1-C282-42F5-AAEE-4B5C9B7177A5}"/>
    <cellStyle name="Currency 4 5" xfId="4324" xr:uid="{3A1D2538-D558-422B-9F89-79F422122706}"/>
    <cellStyle name="Currency 4 5 2" xfId="4439" xr:uid="{2AFCF375-3FD3-4583-AFBA-AD8A864DD04B}"/>
    <cellStyle name="Currency 4 5 3" xfId="4721" xr:uid="{9D0097C3-C676-4CC5-8C3B-E42C5546F8BF}"/>
    <cellStyle name="Currency 4 5 3 2" xfId="5316" xr:uid="{092E4A4E-CA69-4AA3-A1E5-5D1A377518FD}"/>
    <cellStyle name="Currency 4 5 3 3" xfId="4761" xr:uid="{7C84EC1E-2D4E-47D4-B438-1FD381F804DD}"/>
    <cellStyle name="Currency 4 5 4" xfId="4698" xr:uid="{AA4481CF-3965-4A66-A199-A863690A9332}"/>
    <cellStyle name="Currency 4 6" xfId="4527" xr:uid="{88EC8D4D-7E42-4D03-9F64-9EDFFB19E4AF}"/>
    <cellStyle name="Currency 5" xfId="31" xr:uid="{41383531-EDF7-4E67-A9CD-D955960BA8A9}"/>
    <cellStyle name="Currency 5 2" xfId="32" xr:uid="{1C358A61-56B9-45FC-99A5-A357449B7C5A}"/>
    <cellStyle name="Currency 5 2 2" xfId="228" xr:uid="{B3188CC1-E210-4F64-AE5E-5517085D49E0}"/>
    <cellStyle name="Currency 5 2 2 2" xfId="4636" xr:uid="{F9B149A6-5376-4DC7-BF03-CFC67E140BEB}"/>
    <cellStyle name="Currency 5 2 3" xfId="4530" xr:uid="{B6D34C9F-59A0-4577-967B-02B82EE5040C}"/>
    <cellStyle name="Currency 5 3" xfId="4325" xr:uid="{37CF6447-FD99-409D-A85B-A85C4AB7C0F6}"/>
    <cellStyle name="Currency 5 3 2" xfId="4440" xr:uid="{987CCBF2-F0BE-4357-ABCA-DC5A5E34DEE8}"/>
    <cellStyle name="Currency 5 3 2 2" xfId="5306" xr:uid="{8317CF6B-2520-4CD3-BBAD-36FB420CE8C2}"/>
    <cellStyle name="Currency 5 3 2 3" xfId="4763" xr:uid="{FFDC3096-C46D-463F-97DB-124802BFC925}"/>
    <cellStyle name="Currency 5 4" xfId="4762" xr:uid="{468CB749-4010-4C84-82BB-DE9A304DFD91}"/>
    <cellStyle name="Currency 6" xfId="33" xr:uid="{2C493141-2E8E-4D71-9E4E-81E19E0728D2}"/>
    <cellStyle name="Currency 6 2" xfId="229" xr:uid="{1361E30C-2AD7-490B-99A3-DBB78D641CFB}"/>
    <cellStyle name="Currency 6 2 2" xfId="4637" xr:uid="{A86ADA95-FE64-43EF-BF9F-63EB6A9861DB}"/>
    <cellStyle name="Currency 6 3" xfId="4326" xr:uid="{E2924A7D-7F87-467D-B3BB-E2A4AC3812F6}"/>
    <cellStyle name="Currency 6 3 2" xfId="4441" xr:uid="{4C2C597D-3DD8-4672-BD00-20D224ED2A1A}"/>
    <cellStyle name="Currency 6 3 3" xfId="4722" xr:uid="{01AAC2A5-36CB-470E-B9AA-EC82029D0227}"/>
    <cellStyle name="Currency 6 3 3 2" xfId="5317" xr:uid="{1CD0A001-39B4-41F8-8E44-0F70A6414FD0}"/>
    <cellStyle name="Currency 6 3 3 3" xfId="4764" xr:uid="{FDDB0A64-72FF-4D61-B794-B6E0EDF06D56}"/>
    <cellStyle name="Currency 6 3 4" xfId="4699" xr:uid="{43B0D277-6826-4B38-9FFC-1E43D0ECC85B}"/>
    <cellStyle name="Currency 6 4" xfId="4531" xr:uid="{F1042B2D-9470-4912-AFBE-397B9D371528}"/>
    <cellStyle name="Currency 7" xfId="34" xr:uid="{C37F0C22-F7D6-4D44-9BD9-51B03B4D0DE4}"/>
    <cellStyle name="Currency 7 2" xfId="35" xr:uid="{D5CE1DBA-6D33-4965-9623-DF304B921066}"/>
    <cellStyle name="Currency 7 2 2" xfId="250" xr:uid="{570E6AA2-55B2-4160-ADEC-C318D8479681}"/>
    <cellStyle name="Currency 7 2 2 2" xfId="4638" xr:uid="{EF7C1606-F72F-42AA-BF87-FE60735116F0}"/>
    <cellStyle name="Currency 7 2 3" xfId="4533" xr:uid="{B0D102B4-FAA5-424F-8255-C5DFF2302136}"/>
    <cellStyle name="Currency 7 3" xfId="230" xr:uid="{53CEAC7A-B5ED-4138-B1C6-92E61FF794A3}"/>
    <cellStyle name="Currency 7 3 2" xfId="4639" xr:uid="{4BCFC278-CA04-46E3-AB80-2C0970B237ED}"/>
    <cellStyle name="Currency 7 4" xfId="4442" xr:uid="{98560921-F048-4782-B45E-36EEA2011E4D}"/>
    <cellStyle name="Currency 7 5" xfId="4532" xr:uid="{A859AE75-3BFF-4210-80CD-E8C3BAECCEDA}"/>
    <cellStyle name="Currency 8" xfId="36" xr:uid="{AE3C5CC8-2D77-481B-BD8F-B1032A5CEE3F}"/>
    <cellStyle name="Currency 8 2" xfId="37" xr:uid="{37860355-1BA8-4AEE-A78D-4D348B235A03}"/>
    <cellStyle name="Currency 8 2 2" xfId="231" xr:uid="{713C6B13-5C62-4715-A6BD-29FEA88A7029}"/>
    <cellStyle name="Currency 8 2 2 2" xfId="4640" xr:uid="{7078B7EA-F01E-4699-A284-90E5994D2C43}"/>
    <cellStyle name="Currency 8 2 3" xfId="4535" xr:uid="{D5F9F9E9-778A-4F5D-B539-7A5C0BF759DB}"/>
    <cellStyle name="Currency 8 3" xfId="38" xr:uid="{1DD473C3-2B75-4027-83BF-5456312D4EEB}"/>
    <cellStyle name="Currency 8 3 2" xfId="232" xr:uid="{35B7E873-48C2-4F3A-9119-7317DE74B431}"/>
    <cellStyle name="Currency 8 3 2 2" xfId="4641" xr:uid="{F0FC153B-E268-4570-A544-BADAA88DF7DD}"/>
    <cellStyle name="Currency 8 3 3" xfId="4536" xr:uid="{E32ADA82-AB75-4480-8D5A-38ED8CCF2DD4}"/>
    <cellStyle name="Currency 8 4" xfId="39" xr:uid="{F341DEE7-EA08-4025-9A15-F337EDCAF39A}"/>
    <cellStyle name="Currency 8 4 2" xfId="233" xr:uid="{708D9F55-87FF-4BE4-9416-A42D8CDF8009}"/>
    <cellStyle name="Currency 8 4 2 2" xfId="4642" xr:uid="{D0E6F431-663D-4576-83E4-EFBD3BC8809E}"/>
    <cellStyle name="Currency 8 4 3" xfId="4537" xr:uid="{43DB454A-F1D3-429A-83BA-EE7A1A5C7FC6}"/>
    <cellStyle name="Currency 8 5" xfId="234" xr:uid="{B091689F-6EFB-470A-A36A-4277EF678F2D}"/>
    <cellStyle name="Currency 8 5 2" xfId="4643" xr:uid="{B6821C50-1743-4770-AD6E-CB0A5A361E2A}"/>
    <cellStyle name="Currency 8 6" xfId="4443" xr:uid="{5D7CF26B-2B3B-471B-9ADD-A710CE94CC83}"/>
    <cellStyle name="Currency 8 7" xfId="4534" xr:uid="{961DC95E-C6F7-48CD-82AB-4E8B81956918}"/>
    <cellStyle name="Currency 9" xfId="40" xr:uid="{262A949D-44A9-4D14-BC9C-A793A07EFBFC}"/>
    <cellStyle name="Currency 9 2" xfId="41" xr:uid="{28C296FE-19B1-4AC7-8FD7-79AB1B81254F}"/>
    <cellStyle name="Currency 9 2 2" xfId="235" xr:uid="{BDB14FD2-4163-467A-9F9C-1066495365B6}"/>
    <cellStyle name="Currency 9 2 2 2" xfId="4644" xr:uid="{4207E6C4-4035-4786-AA47-96E06208B35C}"/>
    <cellStyle name="Currency 9 2 3" xfId="4539" xr:uid="{F8F0D249-BC04-4F25-8B5E-A73F149ECACD}"/>
    <cellStyle name="Currency 9 3" xfId="42" xr:uid="{489980EC-A7B8-479D-B5A5-6BE3AFC19089}"/>
    <cellStyle name="Currency 9 3 2" xfId="236" xr:uid="{F89711E3-C7B1-4BE4-818E-40F002A7C5F6}"/>
    <cellStyle name="Currency 9 3 2 2" xfId="4645" xr:uid="{48A78DC2-0556-42D8-9A16-6E0472FE446B}"/>
    <cellStyle name="Currency 9 3 3" xfId="4540" xr:uid="{27871341-1288-4036-822C-22F24A55916D}"/>
    <cellStyle name="Currency 9 4" xfId="237" xr:uid="{9128627C-A613-49E1-B7D6-FB8E5A2C2074}"/>
    <cellStyle name="Currency 9 4 2" xfId="4646" xr:uid="{7E673B52-29F2-479A-8619-5EDDCDC2E7F9}"/>
    <cellStyle name="Currency 9 5" xfId="4327" xr:uid="{11F8FF85-ED9E-4E47-ABB8-1F6B12A1D274}"/>
    <cellStyle name="Currency 9 5 2" xfId="4444" xr:uid="{4E42E4D5-55F5-4500-A4A1-6F74FF6DFF38}"/>
    <cellStyle name="Currency 9 5 3" xfId="4723" xr:uid="{2ED25A57-0DAC-4F1D-9428-AF4A49468620}"/>
    <cellStyle name="Currency 9 5 4" xfId="4700" xr:uid="{AB39CC3C-B62D-4DDA-B4AC-3DB463424017}"/>
    <cellStyle name="Currency 9 6" xfId="4538" xr:uid="{64FE8CD4-B0F0-4641-9B05-F97D27C0B260}"/>
    <cellStyle name="Hyperlink 2" xfId="6" xr:uid="{6CFFD761-E1C4-4FFC-9C82-FDD569F38491}"/>
    <cellStyle name="Hyperlink 3" xfId="202" xr:uid="{0F28DFB7-0342-4209-BE5D-059CDD08E9DE}"/>
    <cellStyle name="Hyperlink 3 2" xfId="4415" xr:uid="{63571C0B-FAC2-4044-B664-9159C8E15ADD}"/>
    <cellStyle name="Hyperlink 3 3" xfId="4328" xr:uid="{8966FB05-47C7-45E8-A16C-F5E1274BFB96}"/>
    <cellStyle name="Hyperlink 4" xfId="4329" xr:uid="{C0CE39A6-B8EA-43B8-AEA4-BDC7610B0DAC}"/>
    <cellStyle name="Normal" xfId="0" builtinId="0"/>
    <cellStyle name="Normal 10" xfId="43" xr:uid="{4F739327-F0D7-46CF-A6BD-816CEE4134F9}"/>
    <cellStyle name="Normal 10 10" xfId="903" xr:uid="{30E638F7-CB98-41FB-BE34-AB167F251F0F}"/>
    <cellStyle name="Normal 10 10 2" xfId="2508" xr:uid="{7D1E17EB-CB94-491D-91A6-878B26A4274F}"/>
    <cellStyle name="Normal 10 10 2 2" xfId="4331" xr:uid="{8BAF8A46-C5D9-48A8-B0D6-04C93016E954}"/>
    <cellStyle name="Normal 10 10 2 3" xfId="4675" xr:uid="{851D9D58-45B2-4A0E-8B65-8AC52FC10F2E}"/>
    <cellStyle name="Normal 10 10 3" xfId="2509" xr:uid="{85AD052B-1B7A-4A7E-BB5B-6127217C69C5}"/>
    <cellStyle name="Normal 10 10 4" xfId="2510" xr:uid="{3BA553B0-11CC-4402-8C87-8B5DAEC930FA}"/>
    <cellStyle name="Normal 10 11" xfId="2511" xr:uid="{D06E3737-27A5-4FB1-A798-0987DB9198CD}"/>
    <cellStyle name="Normal 10 11 2" xfId="2512" xr:uid="{CE8B59FA-41E5-4693-B740-FA62574E701F}"/>
    <cellStyle name="Normal 10 11 3" xfId="2513" xr:uid="{F3B1F71A-938A-4FBF-B2C0-77E8F3B8BE51}"/>
    <cellStyle name="Normal 10 11 4" xfId="2514" xr:uid="{BB4C18B5-E455-4450-BD9D-C19BDCDE590D}"/>
    <cellStyle name="Normal 10 12" xfId="2515" xr:uid="{7D005A86-997F-4723-9B2D-96A3145C7F03}"/>
    <cellStyle name="Normal 10 12 2" xfId="2516" xr:uid="{C0541DCF-849A-411A-9057-FFD4E92E7AA9}"/>
    <cellStyle name="Normal 10 13" xfId="2517" xr:uid="{65E25AAE-D0B7-4B4F-9A49-11F19AD1CCF1}"/>
    <cellStyle name="Normal 10 14" xfId="2518" xr:uid="{A67210EE-240D-4BEA-B97C-BAC7A844972C}"/>
    <cellStyle name="Normal 10 15" xfId="2519" xr:uid="{112138E6-E41A-4441-B08B-0495E284B158}"/>
    <cellStyle name="Normal 10 2" xfId="44" xr:uid="{9719FB9A-118F-4A52-9A15-981AABBE30B2}"/>
    <cellStyle name="Normal 10 2 10" xfId="2520" xr:uid="{06DBA234-FDEB-4F14-9710-7EF4711FCEC3}"/>
    <cellStyle name="Normal 10 2 11" xfId="2521" xr:uid="{85D20347-7E26-4187-BD34-51DE1311CFEA}"/>
    <cellStyle name="Normal 10 2 2" xfId="45" xr:uid="{28AE9D3D-D91A-457C-B16C-B08068DC6D7C}"/>
    <cellStyle name="Normal 10 2 2 2" xfId="46" xr:uid="{7BAA6431-A8D8-439F-8C24-811F76FB96E3}"/>
    <cellStyle name="Normal 10 2 2 2 2" xfId="238" xr:uid="{6A956A7B-6110-48FD-8074-AD6F48871E02}"/>
    <cellStyle name="Normal 10 2 2 2 2 2" xfId="454" xr:uid="{7B36D2D1-18BB-4543-A67C-28131BE0C99E}"/>
    <cellStyle name="Normal 10 2 2 2 2 2 2" xfId="455" xr:uid="{A990FE8A-5798-49DF-8878-787E98402ADE}"/>
    <cellStyle name="Normal 10 2 2 2 2 2 2 2" xfId="904" xr:uid="{01DC1711-753E-4F8D-BA0E-B930ED9DAE68}"/>
    <cellStyle name="Normal 10 2 2 2 2 2 2 2 2" xfId="905" xr:uid="{E30A0E02-E59D-4F03-8C11-2FF90BDDE703}"/>
    <cellStyle name="Normal 10 2 2 2 2 2 2 3" xfId="906" xr:uid="{CF050AC8-9870-4A1E-A7D5-E3EB67B370A2}"/>
    <cellStyle name="Normal 10 2 2 2 2 2 3" xfId="907" xr:uid="{10A29B2D-B75D-4B2C-B5C7-98166990F395}"/>
    <cellStyle name="Normal 10 2 2 2 2 2 3 2" xfId="908" xr:uid="{261A98DC-C4C8-400E-A7DB-9E9DE869BBEF}"/>
    <cellStyle name="Normal 10 2 2 2 2 2 4" xfId="909" xr:uid="{BD171791-547E-4E0C-A696-3226B5715D81}"/>
    <cellStyle name="Normal 10 2 2 2 2 3" xfId="456" xr:uid="{93CFCB22-10E2-4448-B089-32D4F22B2C24}"/>
    <cellStyle name="Normal 10 2 2 2 2 3 2" xfId="910" xr:uid="{B1628C45-809A-4180-AECC-44CB0348BB93}"/>
    <cellStyle name="Normal 10 2 2 2 2 3 2 2" xfId="911" xr:uid="{9B787416-F134-4AB5-84C3-A7E03410B828}"/>
    <cellStyle name="Normal 10 2 2 2 2 3 3" xfId="912" xr:uid="{97C1079E-DA2E-40D0-8487-BF5ABEB283FF}"/>
    <cellStyle name="Normal 10 2 2 2 2 3 4" xfId="2522" xr:uid="{B5B63525-CECD-473F-B240-1EDCD4470A56}"/>
    <cellStyle name="Normal 10 2 2 2 2 4" xfId="913" xr:uid="{AE809D4D-3E29-4D01-92F1-3FB8EAD2AEB9}"/>
    <cellStyle name="Normal 10 2 2 2 2 4 2" xfId="914" xr:uid="{94389CF1-B4D2-4917-AA73-96FBB3FCAC15}"/>
    <cellStyle name="Normal 10 2 2 2 2 5" xfId="915" xr:uid="{439DA5E5-B3D1-42AC-A4F8-459464065A97}"/>
    <cellStyle name="Normal 10 2 2 2 2 6" xfId="2523" xr:uid="{0F1CAD0E-9517-44DA-9E5F-747BE56DE258}"/>
    <cellStyle name="Normal 10 2 2 2 3" xfId="239" xr:uid="{2E1318A6-6E4E-425B-9258-00285E860CD9}"/>
    <cellStyle name="Normal 10 2 2 2 3 2" xfId="457" xr:uid="{94745BB6-899D-4F29-8F65-5F2BC13A74FD}"/>
    <cellStyle name="Normal 10 2 2 2 3 2 2" xfId="458" xr:uid="{E90388BF-7A48-4DCE-8FB8-66AB3BFEC060}"/>
    <cellStyle name="Normal 10 2 2 2 3 2 2 2" xfId="916" xr:uid="{35C06AFA-F6B6-44B9-939F-09A333812610}"/>
    <cellStyle name="Normal 10 2 2 2 3 2 2 2 2" xfId="917" xr:uid="{08FA9892-D879-4EAD-8526-454E5A023320}"/>
    <cellStyle name="Normal 10 2 2 2 3 2 2 3" xfId="918" xr:uid="{A61D40FE-5C87-40EE-AC6B-D6D371470294}"/>
    <cellStyle name="Normal 10 2 2 2 3 2 3" xfId="919" xr:uid="{336C0B59-71C9-4FB3-A262-DFB1C5EEA87E}"/>
    <cellStyle name="Normal 10 2 2 2 3 2 3 2" xfId="920" xr:uid="{9C015D1C-89DE-4BE2-8BAD-56DF7C4997BE}"/>
    <cellStyle name="Normal 10 2 2 2 3 2 4" xfId="921" xr:uid="{939280DB-85DD-4CC6-9DDC-9492E87D95C0}"/>
    <cellStyle name="Normal 10 2 2 2 3 3" xfId="459" xr:uid="{844A8D19-EC43-44AD-9A9C-E1CBB0E980D0}"/>
    <cellStyle name="Normal 10 2 2 2 3 3 2" xfId="922" xr:uid="{47BE72D6-CE98-4A1A-988E-479DAF26B702}"/>
    <cellStyle name="Normal 10 2 2 2 3 3 2 2" xfId="923" xr:uid="{D9B294D2-E9F4-4872-9504-3960F555E1B8}"/>
    <cellStyle name="Normal 10 2 2 2 3 3 3" xfId="924" xr:uid="{8B91437D-7F6C-49B3-972D-A42A0C5E401A}"/>
    <cellStyle name="Normal 10 2 2 2 3 4" xfId="925" xr:uid="{CCD11E33-1F41-41B0-BC86-CB4A7EA66BB9}"/>
    <cellStyle name="Normal 10 2 2 2 3 4 2" xfId="926" xr:uid="{4CDB5D26-AA6D-4DA8-AB9A-56993F82FAFF}"/>
    <cellStyle name="Normal 10 2 2 2 3 5" xfId="927" xr:uid="{6B4DEF78-8085-49CC-A341-E69D6653CC41}"/>
    <cellStyle name="Normal 10 2 2 2 4" xfId="460" xr:uid="{3D66D459-14CB-4262-B5A1-69205E10E50B}"/>
    <cellStyle name="Normal 10 2 2 2 4 2" xfId="461" xr:uid="{4656A8F1-EB93-40B9-9518-565F6672D6EA}"/>
    <cellStyle name="Normal 10 2 2 2 4 2 2" xfId="928" xr:uid="{A779BDEE-3357-434E-8887-4B0D2B6C3081}"/>
    <cellStyle name="Normal 10 2 2 2 4 2 2 2" xfId="929" xr:uid="{B9886934-94D7-4167-96C0-FFDA8E4C1401}"/>
    <cellStyle name="Normal 10 2 2 2 4 2 3" xfId="930" xr:uid="{EF1E02EC-5A42-473E-999F-118F040D47BC}"/>
    <cellStyle name="Normal 10 2 2 2 4 3" xfId="931" xr:uid="{69780909-DC6F-48D3-9FBD-70FD715743C8}"/>
    <cellStyle name="Normal 10 2 2 2 4 3 2" xfId="932" xr:uid="{0B33A969-9123-4190-9E20-3C4EB57B6C5A}"/>
    <cellStyle name="Normal 10 2 2 2 4 4" xfId="933" xr:uid="{E126F8A2-0712-4098-9E3C-6EDE69932D4C}"/>
    <cellStyle name="Normal 10 2 2 2 5" xfId="462" xr:uid="{AF93E89E-FD34-4B75-A2F7-D5732B8693FF}"/>
    <cellStyle name="Normal 10 2 2 2 5 2" xfId="934" xr:uid="{6358227F-DD9C-420A-9B5F-FB37808B8E48}"/>
    <cellStyle name="Normal 10 2 2 2 5 2 2" xfId="935" xr:uid="{0541A1F1-037D-474E-8E72-76BB9490A0CD}"/>
    <cellStyle name="Normal 10 2 2 2 5 3" xfId="936" xr:uid="{2A2AF2D5-D5BE-422A-88BE-AFA6DAAF287B}"/>
    <cellStyle name="Normal 10 2 2 2 5 4" xfId="2524" xr:uid="{B3A36A10-462C-41F2-911B-74A46859C5E2}"/>
    <cellStyle name="Normal 10 2 2 2 6" xfId="937" xr:uid="{AA56998B-8789-45B0-B049-08D67FE732AB}"/>
    <cellStyle name="Normal 10 2 2 2 6 2" xfId="938" xr:uid="{127CA8BA-CF76-4728-9CBA-95AC1B1ADB4E}"/>
    <cellStyle name="Normal 10 2 2 2 7" xfId="939" xr:uid="{6F09839D-04E3-4071-9649-536E38A466F8}"/>
    <cellStyle name="Normal 10 2 2 2 8" xfId="2525" xr:uid="{4C422069-241B-490C-9FE1-10FC3E2250A3}"/>
    <cellStyle name="Normal 10 2 2 3" xfId="240" xr:uid="{89B6210A-8A1C-42E8-B2B7-43587ED6E923}"/>
    <cellStyle name="Normal 10 2 2 3 2" xfId="463" xr:uid="{412B23D5-D407-4C05-A53B-C5F82AED03A3}"/>
    <cellStyle name="Normal 10 2 2 3 2 2" xfId="464" xr:uid="{1765BBB3-3772-40D6-80E2-6047AC4200AA}"/>
    <cellStyle name="Normal 10 2 2 3 2 2 2" xfId="940" xr:uid="{8CA686B8-F54A-4CB7-B83C-22AA8DF04F41}"/>
    <cellStyle name="Normal 10 2 2 3 2 2 2 2" xfId="941" xr:uid="{E30ECD96-1CB4-422D-9199-4664DB449706}"/>
    <cellStyle name="Normal 10 2 2 3 2 2 3" xfId="942" xr:uid="{38799EA1-2A09-44F7-8963-641AF91A68C4}"/>
    <cellStyle name="Normal 10 2 2 3 2 3" xfId="943" xr:uid="{9D20B62C-3A32-4C12-BE3C-10C909AC4791}"/>
    <cellStyle name="Normal 10 2 2 3 2 3 2" xfId="944" xr:uid="{92E5C018-C49B-4057-B5B2-9CE956390749}"/>
    <cellStyle name="Normal 10 2 2 3 2 4" xfId="945" xr:uid="{351F83BF-BE75-418B-9377-CB14F235771B}"/>
    <cellStyle name="Normal 10 2 2 3 3" xfId="465" xr:uid="{460F889F-7136-4322-A7DA-8C9D97DD1144}"/>
    <cellStyle name="Normal 10 2 2 3 3 2" xfId="946" xr:uid="{213AD801-D005-458A-AEA6-21E92A5D5E69}"/>
    <cellStyle name="Normal 10 2 2 3 3 2 2" xfId="947" xr:uid="{4608615D-3856-4F7F-AF9D-5FF60F78F24B}"/>
    <cellStyle name="Normal 10 2 2 3 3 3" xfId="948" xr:uid="{9653621E-9725-4AD7-A414-15640248E077}"/>
    <cellStyle name="Normal 10 2 2 3 3 4" xfId="2526" xr:uid="{0E96E970-0EF6-4857-B84A-9F20F0913F36}"/>
    <cellStyle name="Normal 10 2 2 3 4" xfId="949" xr:uid="{BCD2410F-D5A1-4B45-B24C-105269997FBF}"/>
    <cellStyle name="Normal 10 2 2 3 4 2" xfId="950" xr:uid="{3251EC53-FAC7-4E44-8B35-A6D63A407AFF}"/>
    <cellStyle name="Normal 10 2 2 3 5" xfId="951" xr:uid="{E941BDB1-CB3B-4456-BDAA-C00A9C9EB69F}"/>
    <cellStyle name="Normal 10 2 2 3 6" xfId="2527" xr:uid="{98DB338E-A2D8-4F9D-840B-CAC50625CA10}"/>
    <cellStyle name="Normal 10 2 2 4" xfId="241" xr:uid="{F74D45CB-149C-4B5E-A55F-37ED62CB1C27}"/>
    <cellStyle name="Normal 10 2 2 4 2" xfId="466" xr:uid="{3CC1AD57-2A38-4BF9-B45F-E6CBA4A8611C}"/>
    <cellStyle name="Normal 10 2 2 4 2 2" xfId="467" xr:uid="{E8EBC30C-3601-4180-84BF-BA4DD1743BD9}"/>
    <cellStyle name="Normal 10 2 2 4 2 2 2" xfId="952" xr:uid="{EEE43B27-3E06-4EEB-9CA1-2A00B0C68B7A}"/>
    <cellStyle name="Normal 10 2 2 4 2 2 2 2" xfId="953" xr:uid="{E2F22278-7C19-4F8A-80FB-CB04F157A523}"/>
    <cellStyle name="Normal 10 2 2 4 2 2 3" xfId="954" xr:uid="{32D47CC2-02BE-4346-A021-0C31842FA27E}"/>
    <cellStyle name="Normal 10 2 2 4 2 3" xfId="955" xr:uid="{65101963-87C0-4A94-BD28-39C7D54BCF44}"/>
    <cellStyle name="Normal 10 2 2 4 2 3 2" xfId="956" xr:uid="{7CC0001A-B6DF-4CC9-80E4-F8342D216A86}"/>
    <cellStyle name="Normal 10 2 2 4 2 4" xfId="957" xr:uid="{0ABE7105-2D7B-4AD1-88D9-B7F2021795BE}"/>
    <cellStyle name="Normal 10 2 2 4 3" xfId="468" xr:uid="{7E256631-016E-4554-A491-46E31F59687C}"/>
    <cellStyle name="Normal 10 2 2 4 3 2" xfId="958" xr:uid="{40AF3245-5E5D-4007-A9D1-377EFBCB081B}"/>
    <cellStyle name="Normal 10 2 2 4 3 2 2" xfId="959" xr:uid="{A8D47FE0-E60F-4C40-9FC0-06BA6DCCBF01}"/>
    <cellStyle name="Normal 10 2 2 4 3 3" xfId="960" xr:uid="{8ED4ED38-3DC2-40B4-A8CF-FDA4959A3830}"/>
    <cellStyle name="Normal 10 2 2 4 4" xfId="961" xr:uid="{8392251B-FDE7-4732-BC40-2189BCC7A2A1}"/>
    <cellStyle name="Normal 10 2 2 4 4 2" xfId="962" xr:uid="{9FC3F4E5-B3CA-452E-81AF-47D2C41930BD}"/>
    <cellStyle name="Normal 10 2 2 4 5" xfId="963" xr:uid="{A21EC034-7222-4754-9921-C0670E281A1C}"/>
    <cellStyle name="Normal 10 2 2 5" xfId="242" xr:uid="{FA0F8F50-4FDA-4E78-896C-6A81059B0796}"/>
    <cellStyle name="Normal 10 2 2 5 2" xfId="469" xr:uid="{EA7F4371-2EB4-409A-B322-9F70C2FBB0E5}"/>
    <cellStyle name="Normal 10 2 2 5 2 2" xfId="964" xr:uid="{C2CB49C4-EBD2-4C88-BE5E-DC1B381138EF}"/>
    <cellStyle name="Normal 10 2 2 5 2 2 2" xfId="965" xr:uid="{C4AE3038-91D4-43F1-BEE2-DC2B599FB729}"/>
    <cellStyle name="Normal 10 2 2 5 2 3" xfId="966" xr:uid="{24642740-065F-40A0-9198-B08EEA264D8D}"/>
    <cellStyle name="Normal 10 2 2 5 3" xfId="967" xr:uid="{5F87FBC1-B6F1-475F-A8D4-38E4C2D8FCE1}"/>
    <cellStyle name="Normal 10 2 2 5 3 2" xfId="968" xr:uid="{83E9ED32-BDCC-49B3-BC15-E3F013D6C515}"/>
    <cellStyle name="Normal 10 2 2 5 4" xfId="969" xr:uid="{82E736B6-6C55-4625-BE30-EBC06D684355}"/>
    <cellStyle name="Normal 10 2 2 6" xfId="470" xr:uid="{FFBF4FCF-2E1E-4D32-9343-70922B679934}"/>
    <cellStyle name="Normal 10 2 2 6 2" xfId="970" xr:uid="{83DE5AC5-CDB3-42FB-B366-BE1A672937BA}"/>
    <cellStyle name="Normal 10 2 2 6 2 2" xfId="971" xr:uid="{2F49E324-1FF3-4B48-96C8-9ADB063D6389}"/>
    <cellStyle name="Normal 10 2 2 6 2 3" xfId="4333" xr:uid="{3AF1D4FD-B5C2-4CE3-9A9F-DDD8BCCAC9CF}"/>
    <cellStyle name="Normal 10 2 2 6 3" xfId="972" xr:uid="{297672A9-2BC5-44BD-AE24-6DEE86912B11}"/>
    <cellStyle name="Normal 10 2 2 6 4" xfId="2528" xr:uid="{1203E77B-BE44-4616-80F6-64C96662A806}"/>
    <cellStyle name="Normal 10 2 2 6 4 2" xfId="4564" xr:uid="{BDCE9177-B6D9-4047-821C-7185E813DD86}"/>
    <cellStyle name="Normal 10 2 2 6 4 3" xfId="4676" xr:uid="{F9412A26-D255-4530-9473-0C9D4BA58DBC}"/>
    <cellStyle name="Normal 10 2 2 6 4 4" xfId="4602" xr:uid="{C7D35CBD-10EF-4F4F-A537-C33CD83D6E08}"/>
    <cellStyle name="Normal 10 2 2 7" xfId="973" xr:uid="{C275E5BF-D621-4049-8557-A0E365FDBE3C}"/>
    <cellStyle name="Normal 10 2 2 7 2" xfId="974" xr:uid="{6547D1F3-198E-4F70-AF2B-73F04C92C3BA}"/>
    <cellStyle name="Normal 10 2 2 8" xfId="975" xr:uid="{CCD7342E-5B41-472E-9ADF-2FEFDE847BD5}"/>
    <cellStyle name="Normal 10 2 2 9" xfId="2529" xr:uid="{408F0E8A-ED97-4AAC-A99A-AAA1FACF14E0}"/>
    <cellStyle name="Normal 10 2 3" xfId="47" xr:uid="{1B40C34A-D273-47D1-BD02-2161F9EFECCA}"/>
    <cellStyle name="Normal 10 2 3 2" xfId="48" xr:uid="{074048C2-A4B4-4A2B-8B44-02D8ADE440AA}"/>
    <cellStyle name="Normal 10 2 3 2 2" xfId="471" xr:uid="{C52D0783-D144-4C22-8752-867CEEEC64C8}"/>
    <cellStyle name="Normal 10 2 3 2 2 2" xfId="472" xr:uid="{419787C0-D444-44FE-BD01-5C3CE6FDD862}"/>
    <cellStyle name="Normal 10 2 3 2 2 2 2" xfId="976" xr:uid="{EC08C0DF-FF7C-4961-A02F-1D6693306F23}"/>
    <cellStyle name="Normal 10 2 3 2 2 2 2 2" xfId="977" xr:uid="{8D182507-AD35-434F-90F2-05ECF3AB1B59}"/>
    <cellStyle name="Normal 10 2 3 2 2 2 3" xfId="978" xr:uid="{AF8CAFBB-8F1A-4D00-9F2A-7BBEF47421A4}"/>
    <cellStyle name="Normal 10 2 3 2 2 3" xfId="979" xr:uid="{EA587589-1328-44E5-B852-1F05E3C03032}"/>
    <cellStyle name="Normal 10 2 3 2 2 3 2" xfId="980" xr:uid="{6A6127CB-0BB7-402B-AD58-8B8E5C0CC820}"/>
    <cellStyle name="Normal 10 2 3 2 2 4" xfId="981" xr:uid="{72F4B29D-A9F1-4602-B6F6-8C5BEDD275EB}"/>
    <cellStyle name="Normal 10 2 3 2 3" xfId="473" xr:uid="{933F58DF-C4B5-4A79-AE46-70D9C9F9FDC3}"/>
    <cellStyle name="Normal 10 2 3 2 3 2" xfId="982" xr:uid="{5B35B10E-B0FB-4E76-BB40-62ED64DEC217}"/>
    <cellStyle name="Normal 10 2 3 2 3 2 2" xfId="983" xr:uid="{ACB571CB-47C2-4D91-821D-D795F57A15C2}"/>
    <cellStyle name="Normal 10 2 3 2 3 3" xfId="984" xr:uid="{EE0BEC61-97B1-43AB-97E8-49D72BF53833}"/>
    <cellStyle name="Normal 10 2 3 2 3 4" xfId="2530" xr:uid="{DF691C1B-7CE9-4F14-93C5-9B9E400E9109}"/>
    <cellStyle name="Normal 10 2 3 2 4" xfId="985" xr:uid="{51E94CA3-7700-4B11-994D-41A76009C022}"/>
    <cellStyle name="Normal 10 2 3 2 4 2" xfId="986" xr:uid="{09759BAE-5632-4DC2-B021-9075B2EEA81A}"/>
    <cellStyle name="Normal 10 2 3 2 5" xfId="987" xr:uid="{898EEDAF-A97B-49B2-ACAD-4CF5FFF93210}"/>
    <cellStyle name="Normal 10 2 3 2 6" xfId="2531" xr:uid="{E4A47065-FBAA-47BA-A104-0B0C6B9AC6E2}"/>
    <cellStyle name="Normal 10 2 3 3" xfId="243" xr:uid="{67A1A110-D02B-47EA-9910-2CED62406C7A}"/>
    <cellStyle name="Normal 10 2 3 3 2" xfId="474" xr:uid="{F78885B4-F9D6-4B71-A832-226C42DFD141}"/>
    <cellStyle name="Normal 10 2 3 3 2 2" xfId="475" xr:uid="{0EAB79DA-1D0B-4534-8579-2A559C6953A7}"/>
    <cellStyle name="Normal 10 2 3 3 2 2 2" xfId="988" xr:uid="{41555B2A-F789-433B-A420-1989AB7A5820}"/>
    <cellStyle name="Normal 10 2 3 3 2 2 2 2" xfId="989" xr:uid="{033FD8EA-084F-4708-86F4-7C6200D233EE}"/>
    <cellStyle name="Normal 10 2 3 3 2 2 3" xfId="990" xr:uid="{1003B27B-14AB-410A-8088-46D84DF2E946}"/>
    <cellStyle name="Normal 10 2 3 3 2 3" xfId="991" xr:uid="{EED28B48-60D4-41E7-B6C8-8BD45312F62C}"/>
    <cellStyle name="Normal 10 2 3 3 2 3 2" xfId="992" xr:uid="{6D715C79-3336-49D2-8839-A32B08D06A63}"/>
    <cellStyle name="Normal 10 2 3 3 2 4" xfId="993" xr:uid="{BF4D6BF0-FCDA-44C5-B578-68BDB3AF058C}"/>
    <cellStyle name="Normal 10 2 3 3 3" xfId="476" xr:uid="{FCEEB376-EE1B-4479-A7F8-ADCA8ED057E0}"/>
    <cellStyle name="Normal 10 2 3 3 3 2" xfId="994" xr:uid="{98D8DE56-0E31-45D2-ADC0-6BE84ED5A196}"/>
    <cellStyle name="Normal 10 2 3 3 3 2 2" xfId="995" xr:uid="{A78752F4-2A60-406D-9680-5231F7E656F3}"/>
    <cellStyle name="Normal 10 2 3 3 3 3" xfId="996" xr:uid="{7796156F-6AB4-405E-89EC-049FCD7D4BC6}"/>
    <cellStyle name="Normal 10 2 3 3 4" xfId="997" xr:uid="{77763D4D-83B8-49B8-99B7-A71D8549D41E}"/>
    <cellStyle name="Normal 10 2 3 3 4 2" xfId="998" xr:uid="{6367DE0A-6408-4595-88C3-0A1E729DCF12}"/>
    <cellStyle name="Normal 10 2 3 3 5" xfId="999" xr:uid="{38BB675D-929A-4CFF-B86A-169A8C454099}"/>
    <cellStyle name="Normal 10 2 3 4" xfId="244" xr:uid="{1CF7EB26-9CEB-439D-B331-40B33433CDC9}"/>
    <cellStyle name="Normal 10 2 3 4 2" xfId="477" xr:uid="{7BBD1452-6C01-4227-8ACE-7A963F3EB45C}"/>
    <cellStyle name="Normal 10 2 3 4 2 2" xfId="1000" xr:uid="{681B7643-F306-4708-8BB4-6C7A81C53F1F}"/>
    <cellStyle name="Normal 10 2 3 4 2 2 2" xfId="1001" xr:uid="{42122FB3-C788-48FA-852E-C4E29F22460E}"/>
    <cellStyle name="Normal 10 2 3 4 2 3" xfId="1002" xr:uid="{2B399AA8-5F0E-40B5-8411-58DFD134140F}"/>
    <cellStyle name="Normal 10 2 3 4 3" xfId="1003" xr:uid="{D438C8EA-6B9A-4E9C-BCF0-1A4D92A88F5D}"/>
    <cellStyle name="Normal 10 2 3 4 3 2" xfId="1004" xr:uid="{1074F64B-B10F-4DF5-8240-5AEE4A4CD811}"/>
    <cellStyle name="Normal 10 2 3 4 4" xfId="1005" xr:uid="{20B6D123-34F9-412A-A2E6-57BED9FB2896}"/>
    <cellStyle name="Normal 10 2 3 5" xfId="478" xr:uid="{B0A3D865-A51D-440A-9E01-5E5B434A6D4E}"/>
    <cellStyle name="Normal 10 2 3 5 2" xfId="1006" xr:uid="{563366EB-1F15-4C7C-A21A-9D6E8AE026DA}"/>
    <cellStyle name="Normal 10 2 3 5 2 2" xfId="1007" xr:uid="{5C22B668-8060-44AA-8168-7BE97A956215}"/>
    <cellStyle name="Normal 10 2 3 5 2 3" xfId="4334" xr:uid="{E5C24CC4-B603-4281-9319-E3F5C92ED8A9}"/>
    <cellStyle name="Normal 10 2 3 5 3" xfId="1008" xr:uid="{2CE0727C-AF10-4B24-8C40-1679DC048F6E}"/>
    <cellStyle name="Normal 10 2 3 5 4" xfId="2532" xr:uid="{C44FA1D4-9B66-4E18-9C34-096A7284EFF7}"/>
    <cellStyle name="Normal 10 2 3 5 4 2" xfId="4565" xr:uid="{45E75FC2-823F-4AFF-B302-64A025866A26}"/>
    <cellStyle name="Normal 10 2 3 5 4 3" xfId="4677" xr:uid="{4689BBF1-25FF-4129-A35E-EEA33FA55BC2}"/>
    <cellStyle name="Normal 10 2 3 5 4 4" xfId="4603" xr:uid="{58CF297B-9692-469F-8B74-2EC298EF337C}"/>
    <cellStyle name="Normal 10 2 3 6" xfId="1009" xr:uid="{0AF56C59-5193-40DC-9C97-DEF5174D5FDD}"/>
    <cellStyle name="Normal 10 2 3 6 2" xfId="1010" xr:uid="{7BFFF89F-7AF3-4A91-8881-8C8FCE5303F4}"/>
    <cellStyle name="Normal 10 2 3 7" xfId="1011" xr:uid="{DEC862FC-2FCC-45AF-B026-66C373D59845}"/>
    <cellStyle name="Normal 10 2 3 8" xfId="2533" xr:uid="{A420FB6C-76B0-4419-8251-CE9988A52CA3}"/>
    <cellStyle name="Normal 10 2 4" xfId="49" xr:uid="{9E3F14D9-D5CF-40FD-825F-8BA1CE207661}"/>
    <cellStyle name="Normal 10 2 4 2" xfId="429" xr:uid="{DBF11F6C-BD1A-4006-B63E-AEC58D6843D0}"/>
    <cellStyle name="Normal 10 2 4 2 2" xfId="479" xr:uid="{E6B9EDD5-4085-4402-9118-6D976E9F3A13}"/>
    <cellStyle name="Normal 10 2 4 2 2 2" xfId="1012" xr:uid="{0CD67AB8-3A09-4904-9046-CD4A1A05C0E1}"/>
    <cellStyle name="Normal 10 2 4 2 2 2 2" xfId="1013" xr:uid="{9C51B327-9B24-4FC2-8A2D-04E3C21FFE32}"/>
    <cellStyle name="Normal 10 2 4 2 2 3" xfId="1014" xr:uid="{B73E415A-9AE4-4B6B-9DD3-8FCD73A9F878}"/>
    <cellStyle name="Normal 10 2 4 2 2 4" xfId="2534" xr:uid="{0E053C6C-5671-4759-80D3-5715A44F32C3}"/>
    <cellStyle name="Normal 10 2 4 2 3" xfId="1015" xr:uid="{43D204A8-EEC1-41CD-8BD8-48F6570FF738}"/>
    <cellStyle name="Normal 10 2 4 2 3 2" xfId="1016" xr:uid="{00BED534-A36A-40BD-8F44-A90F1899A7BA}"/>
    <cellStyle name="Normal 10 2 4 2 4" xfId="1017" xr:uid="{14857282-3FF7-4A55-B22F-8871736940B4}"/>
    <cellStyle name="Normal 10 2 4 2 5" xfId="2535" xr:uid="{6E93FE30-38EE-48EC-AFFF-62A3A4F2E43E}"/>
    <cellStyle name="Normal 10 2 4 3" xfId="480" xr:uid="{70144852-FDF0-46C7-B415-3DE2177A5896}"/>
    <cellStyle name="Normal 10 2 4 3 2" xfId="1018" xr:uid="{8A96979C-1D70-4796-A064-B1658D86BA4C}"/>
    <cellStyle name="Normal 10 2 4 3 2 2" xfId="1019" xr:uid="{C91D5FF5-D7D6-415F-B544-F6AA4C141AF7}"/>
    <cellStyle name="Normal 10 2 4 3 3" xfId="1020" xr:uid="{D979173B-1A94-4FE9-9654-717E6A51E630}"/>
    <cellStyle name="Normal 10 2 4 3 4" xfId="2536" xr:uid="{4313D54E-77E3-4A70-B416-348AACB41A23}"/>
    <cellStyle name="Normal 10 2 4 4" xfId="1021" xr:uid="{BDD0C6CB-4C87-4B74-8298-7C5017C19A93}"/>
    <cellStyle name="Normal 10 2 4 4 2" xfId="1022" xr:uid="{10CA189B-219E-4CBA-AA1F-9ADE62D66178}"/>
    <cellStyle name="Normal 10 2 4 4 3" xfId="2537" xr:uid="{39F80C8F-3FB4-4065-894D-6E85005144A4}"/>
    <cellStyle name="Normal 10 2 4 4 4" xfId="2538" xr:uid="{35E6FE03-7FFF-4E6B-8869-3A5D5EFBC156}"/>
    <cellStyle name="Normal 10 2 4 5" xfId="1023" xr:uid="{13EEE5CB-784A-498A-8149-6A15F286E375}"/>
    <cellStyle name="Normal 10 2 4 6" xfId="2539" xr:uid="{B19B9FB7-A422-4C03-BBC0-738D2438D127}"/>
    <cellStyle name="Normal 10 2 4 7" xfId="2540" xr:uid="{92A3004D-2B22-4E44-92C6-61DE13C96174}"/>
    <cellStyle name="Normal 10 2 5" xfId="245" xr:uid="{A6181EFA-E00C-4F9B-A8E0-D2A6004B657D}"/>
    <cellStyle name="Normal 10 2 5 2" xfId="481" xr:uid="{A57CF0C3-0AEC-4499-838A-52F161B14C2A}"/>
    <cellStyle name="Normal 10 2 5 2 2" xfId="482" xr:uid="{CF4CA4A3-4116-45B1-908F-2ACAE3B7A046}"/>
    <cellStyle name="Normal 10 2 5 2 2 2" xfId="1024" xr:uid="{0510DEC7-47F3-4F92-9461-23BD03DF9EE1}"/>
    <cellStyle name="Normal 10 2 5 2 2 2 2" xfId="1025" xr:uid="{1906A6C2-22AE-4759-8118-505F80E566C9}"/>
    <cellStyle name="Normal 10 2 5 2 2 3" xfId="1026" xr:uid="{C8C95A0F-BDCA-41C4-B683-EE7013D69564}"/>
    <cellStyle name="Normal 10 2 5 2 3" xfId="1027" xr:uid="{0912056C-DDCD-408A-B4A1-018E05016115}"/>
    <cellStyle name="Normal 10 2 5 2 3 2" xfId="1028" xr:uid="{32C1D0C2-92DD-46DD-A9A0-A4EB0A01E4A1}"/>
    <cellStyle name="Normal 10 2 5 2 4" xfId="1029" xr:uid="{0E0DD9B1-44B6-44EF-8268-C0DDCA65B864}"/>
    <cellStyle name="Normal 10 2 5 3" xfId="483" xr:uid="{CEF442A2-B6FC-46A1-B0EB-586C2AE7ABE9}"/>
    <cellStyle name="Normal 10 2 5 3 2" xfId="1030" xr:uid="{27EB9E2F-D552-48DD-B867-D47FB61CDB20}"/>
    <cellStyle name="Normal 10 2 5 3 2 2" xfId="1031" xr:uid="{42A06F36-7F05-405C-868F-C277C66763D4}"/>
    <cellStyle name="Normal 10 2 5 3 3" xfId="1032" xr:uid="{0AA5069C-E0E8-435D-A892-1B11047CB125}"/>
    <cellStyle name="Normal 10 2 5 3 4" xfId="2541" xr:uid="{79BF6071-28F0-475A-822F-8A1B969210D9}"/>
    <cellStyle name="Normal 10 2 5 4" xfId="1033" xr:uid="{CA68E80D-55D6-40B2-93B8-4B0AD613D045}"/>
    <cellStyle name="Normal 10 2 5 4 2" xfId="1034" xr:uid="{16533CB3-082C-4332-ADD4-1986F0D30BF5}"/>
    <cellStyle name="Normal 10 2 5 5" xfId="1035" xr:uid="{83E7DDF4-C2B5-49B1-8CB2-5130CE17C85B}"/>
    <cellStyle name="Normal 10 2 5 6" xfId="2542" xr:uid="{698CD5FB-7D90-4906-B8E7-0F0044DB6887}"/>
    <cellStyle name="Normal 10 2 6" xfId="246" xr:uid="{40C53A8B-78FE-4215-A21C-69C3676846E5}"/>
    <cellStyle name="Normal 10 2 6 2" xfId="484" xr:uid="{682C3266-687B-4C2B-BD3D-56E49DDD217C}"/>
    <cellStyle name="Normal 10 2 6 2 2" xfId="1036" xr:uid="{071D58BC-56A1-479C-A3AE-B2EB8527C1A4}"/>
    <cellStyle name="Normal 10 2 6 2 2 2" xfId="1037" xr:uid="{4B037509-F1C6-4ED0-A7D4-B50E89AB5351}"/>
    <cellStyle name="Normal 10 2 6 2 3" xfId="1038" xr:uid="{86B17986-02F5-4A5D-A7A0-9ADDC70063C3}"/>
    <cellStyle name="Normal 10 2 6 2 4" xfId="2543" xr:uid="{A3E80D13-696B-4EE7-85C0-275E3547CBB5}"/>
    <cellStyle name="Normal 10 2 6 3" xfId="1039" xr:uid="{2C7F1623-3F25-4631-8B96-29D8B5495D3C}"/>
    <cellStyle name="Normal 10 2 6 3 2" xfId="1040" xr:uid="{24FB4424-21BA-4C48-AA08-F88E2BB4AE53}"/>
    <cellStyle name="Normal 10 2 6 4" xfId="1041" xr:uid="{082CE909-8BBD-4CDF-9256-65E6FB5DA98D}"/>
    <cellStyle name="Normal 10 2 6 5" xfId="2544" xr:uid="{0115E7FF-512D-4D63-B67F-4616FD78406C}"/>
    <cellStyle name="Normal 10 2 7" xfId="485" xr:uid="{421A92C1-5E77-492C-A6C1-16504035CB9B}"/>
    <cellStyle name="Normal 10 2 7 2" xfId="1042" xr:uid="{B9B61EDB-B227-4024-B5EF-690BC966F70F}"/>
    <cellStyle name="Normal 10 2 7 2 2" xfId="1043" xr:uid="{676CAD29-8858-41B5-9BBA-8AA9209C2590}"/>
    <cellStyle name="Normal 10 2 7 2 3" xfId="4332" xr:uid="{5C0DCCE5-6563-4004-A2AF-466500941B00}"/>
    <cellStyle name="Normal 10 2 7 3" xfId="1044" xr:uid="{835D57E0-1902-4947-B1E3-812CC0FA61C0}"/>
    <cellStyle name="Normal 10 2 7 4" xfId="2545" xr:uid="{3BE589BE-F7C1-4232-A41A-70FCA03D412C}"/>
    <cellStyle name="Normal 10 2 7 4 2" xfId="4563" xr:uid="{9AA46C50-31C0-4B83-9239-55D04081FE63}"/>
    <cellStyle name="Normal 10 2 7 4 3" xfId="4678" xr:uid="{3B50B8F6-C230-4216-8F22-7ECF4EF2FA3D}"/>
    <cellStyle name="Normal 10 2 7 4 4" xfId="4601" xr:uid="{98368624-B07D-4BE3-A9D0-BD85AA3B9678}"/>
    <cellStyle name="Normal 10 2 8" xfId="1045" xr:uid="{BC4BCA20-0A92-4E48-85B4-71ACF0B97835}"/>
    <cellStyle name="Normal 10 2 8 2" xfId="1046" xr:uid="{90116807-8968-4FB4-B85C-3618FA145D73}"/>
    <cellStyle name="Normal 10 2 8 3" xfId="2546" xr:uid="{10BB3CD3-2C57-41E7-B578-E98327661E89}"/>
    <cellStyle name="Normal 10 2 8 4" xfId="2547" xr:uid="{3F7A3F2A-2B45-49E8-B65B-2C2D2CD57FD7}"/>
    <cellStyle name="Normal 10 2 9" xfId="1047" xr:uid="{0CEEB344-E8CB-4B28-9978-831A0280C54C}"/>
    <cellStyle name="Normal 10 3" xfId="50" xr:uid="{E3435670-C8EF-46F7-822B-961BF1CC93B6}"/>
    <cellStyle name="Normal 10 3 10" xfId="2548" xr:uid="{C2566E35-454B-466C-BDC6-15C9C9170206}"/>
    <cellStyle name="Normal 10 3 11" xfId="2549" xr:uid="{BEFD68B6-CBCE-414E-8CF8-0A2CE9EE3C3C}"/>
    <cellStyle name="Normal 10 3 2" xfId="51" xr:uid="{385A724C-2066-42AE-B5E2-FE080F85E7DD}"/>
    <cellStyle name="Normal 10 3 2 2" xfId="52" xr:uid="{D592CBA1-AB95-42D4-9E64-6CB2E948928B}"/>
    <cellStyle name="Normal 10 3 2 2 2" xfId="247" xr:uid="{30895B77-97C0-45AE-A4BA-9BD535DBA386}"/>
    <cellStyle name="Normal 10 3 2 2 2 2" xfId="486" xr:uid="{DB6821CA-1002-4BC2-9AB8-63A9CA889DF0}"/>
    <cellStyle name="Normal 10 3 2 2 2 2 2" xfId="1048" xr:uid="{13646F1F-C6E1-4726-9278-CE0877517AEF}"/>
    <cellStyle name="Normal 10 3 2 2 2 2 2 2" xfId="1049" xr:uid="{8F0D96D1-D727-42CF-8283-0AFB977CE246}"/>
    <cellStyle name="Normal 10 3 2 2 2 2 3" xfId="1050" xr:uid="{500ABC1A-B999-40C7-9545-0DAE10EC9BB0}"/>
    <cellStyle name="Normal 10 3 2 2 2 2 4" xfId="2550" xr:uid="{C9975D7D-8E4B-4749-A8D1-C8AD84586B73}"/>
    <cellStyle name="Normal 10 3 2 2 2 3" xfId="1051" xr:uid="{072912AA-7DAF-4EEC-A0C9-F349071A82BE}"/>
    <cellStyle name="Normal 10 3 2 2 2 3 2" xfId="1052" xr:uid="{226E920E-D51C-424F-A7EE-4B6D7BBB612B}"/>
    <cellStyle name="Normal 10 3 2 2 2 3 3" xfId="2551" xr:uid="{44B0236F-A6DB-482A-966E-CB5316EB0B11}"/>
    <cellStyle name="Normal 10 3 2 2 2 3 4" xfId="2552" xr:uid="{5E1379F2-C417-4894-9125-6E7B22C4FC91}"/>
    <cellStyle name="Normal 10 3 2 2 2 4" xfId="1053" xr:uid="{1E839EB9-2AD2-4D43-B7D7-6BCE761A1AD1}"/>
    <cellStyle name="Normal 10 3 2 2 2 5" xfId="2553" xr:uid="{B8D53EA8-ECC1-4535-B204-61D6D221A9C7}"/>
    <cellStyle name="Normal 10 3 2 2 2 6" xfId="2554" xr:uid="{3C98CF0B-CEC0-4C57-82C3-EEC32FA7E9D7}"/>
    <cellStyle name="Normal 10 3 2 2 3" xfId="487" xr:uid="{7103172A-00AA-4FE9-AC73-8ECE0DE8C6EF}"/>
    <cellStyle name="Normal 10 3 2 2 3 2" xfId="1054" xr:uid="{B4CDEA3A-3939-4F29-8186-EF19069F97A0}"/>
    <cellStyle name="Normal 10 3 2 2 3 2 2" xfId="1055" xr:uid="{9934B208-2EF5-4330-84C5-4A3150A7E6D4}"/>
    <cellStyle name="Normal 10 3 2 2 3 2 3" xfId="2555" xr:uid="{9A36E7EA-D513-4E2D-A73F-E7E3B59DA41E}"/>
    <cellStyle name="Normal 10 3 2 2 3 2 4" xfId="2556" xr:uid="{CC32505B-DF71-4D68-A34C-6826976AB144}"/>
    <cellStyle name="Normal 10 3 2 2 3 3" xfId="1056" xr:uid="{651969B3-CBF5-4A7F-8640-6E9AEEC669F1}"/>
    <cellStyle name="Normal 10 3 2 2 3 4" xfId="2557" xr:uid="{B7B903D0-C4C1-4C7C-B5A1-B88D79C1EC62}"/>
    <cellStyle name="Normal 10 3 2 2 3 5" xfId="2558" xr:uid="{AEBB0D97-09D1-463E-8E60-EBAAB008208D}"/>
    <cellStyle name="Normal 10 3 2 2 4" xfId="1057" xr:uid="{5AE7B2B1-9241-444B-9E9C-56E74538164B}"/>
    <cellStyle name="Normal 10 3 2 2 4 2" xfId="1058" xr:uid="{D44EA9B4-8BFF-4003-B925-A93A6B7A63E4}"/>
    <cellStyle name="Normal 10 3 2 2 4 3" xfId="2559" xr:uid="{60C7E287-4696-4BB2-9968-7595E8E79506}"/>
    <cellStyle name="Normal 10 3 2 2 4 4" xfId="2560" xr:uid="{CC8A9416-DBCE-40C0-A410-683F4FA98CDB}"/>
    <cellStyle name="Normal 10 3 2 2 5" xfId="1059" xr:uid="{9C30DC13-7206-4AC4-B8D1-40282C96F392}"/>
    <cellStyle name="Normal 10 3 2 2 5 2" xfId="2561" xr:uid="{41AAF116-9AA7-4A2F-9157-E63568715A37}"/>
    <cellStyle name="Normal 10 3 2 2 5 3" xfId="2562" xr:uid="{37832DC8-CF62-40AA-93F9-C62B201A9F40}"/>
    <cellStyle name="Normal 10 3 2 2 5 4" xfId="2563" xr:uid="{AE6C0D13-4C08-4E26-B234-F8806903B1D5}"/>
    <cellStyle name="Normal 10 3 2 2 6" xfId="2564" xr:uid="{3F2B58BE-551A-4F6F-8724-5B6204F191E6}"/>
    <cellStyle name="Normal 10 3 2 2 7" xfId="2565" xr:uid="{3562F7AF-7D40-4D1D-8383-4FB4090A1D93}"/>
    <cellStyle name="Normal 10 3 2 2 8" xfId="2566" xr:uid="{75209737-244F-4D29-AFC3-F2554C760F68}"/>
    <cellStyle name="Normal 10 3 2 3" xfId="248" xr:uid="{E98B0B80-3162-432F-9910-D9FCC69BB333}"/>
    <cellStyle name="Normal 10 3 2 3 2" xfId="488" xr:uid="{9D26081F-B224-4CB8-99F2-0E021ADFBF79}"/>
    <cellStyle name="Normal 10 3 2 3 2 2" xfId="489" xr:uid="{CA48B309-F664-483B-9875-B37DD2EA2F89}"/>
    <cellStyle name="Normal 10 3 2 3 2 2 2" xfId="1060" xr:uid="{5AFF1194-9F72-45BF-97CA-44CB031F3138}"/>
    <cellStyle name="Normal 10 3 2 3 2 2 2 2" xfId="1061" xr:uid="{A2F88833-5739-45ED-9403-4EB23AAE4CF9}"/>
    <cellStyle name="Normal 10 3 2 3 2 2 3" xfId="1062" xr:uid="{76CE93BE-0811-4AEA-927F-587E79D937EF}"/>
    <cellStyle name="Normal 10 3 2 3 2 3" xfId="1063" xr:uid="{BEE9C648-3124-47A1-89F1-8EC02C1DAC94}"/>
    <cellStyle name="Normal 10 3 2 3 2 3 2" xfId="1064" xr:uid="{247DE67E-E147-4EDD-B96B-B694CBB0373E}"/>
    <cellStyle name="Normal 10 3 2 3 2 4" xfId="1065" xr:uid="{B5F2024D-33AE-4D00-A159-EFFE3D8577C8}"/>
    <cellStyle name="Normal 10 3 2 3 3" xfId="490" xr:uid="{E6364DA5-3C01-418D-9FDB-3A3889BB2E5B}"/>
    <cellStyle name="Normal 10 3 2 3 3 2" xfId="1066" xr:uid="{D5CDCED0-C1FA-4357-AE35-CD9CEFCD4072}"/>
    <cellStyle name="Normal 10 3 2 3 3 2 2" xfId="1067" xr:uid="{ED0A37F0-140D-4CED-A9B6-CE659BD5885C}"/>
    <cellStyle name="Normal 10 3 2 3 3 3" xfId="1068" xr:uid="{AE6FDE66-2EF2-438C-9A48-0B687DFCF88B}"/>
    <cellStyle name="Normal 10 3 2 3 3 4" xfId="2567" xr:uid="{5EDE6B45-806F-459F-9EEE-B330D39C0549}"/>
    <cellStyle name="Normal 10 3 2 3 4" xfId="1069" xr:uid="{562EEBD1-1AB2-4131-906C-0C5DD3B86463}"/>
    <cellStyle name="Normal 10 3 2 3 4 2" xfId="1070" xr:uid="{CA464A10-AB86-4B04-8D07-B1224C4947CB}"/>
    <cellStyle name="Normal 10 3 2 3 5" xfId="1071" xr:uid="{FB82643B-9CEC-4C2A-820F-DB9644263BA3}"/>
    <cellStyle name="Normal 10 3 2 3 6" xfId="2568" xr:uid="{8B396440-48F3-4C41-B476-D362D5CD406A}"/>
    <cellStyle name="Normal 10 3 2 4" xfId="249" xr:uid="{EBDE4379-894B-43DC-8476-FE13550F5EC6}"/>
    <cellStyle name="Normal 10 3 2 4 2" xfId="491" xr:uid="{B044171B-298D-45DD-96F4-CA87123759E0}"/>
    <cellStyle name="Normal 10 3 2 4 2 2" xfId="1072" xr:uid="{8C1B269F-14D8-473A-A1C7-7608E9D79BD7}"/>
    <cellStyle name="Normal 10 3 2 4 2 2 2" xfId="1073" xr:uid="{3016088C-14AC-4D5D-B773-CF641A8C7A78}"/>
    <cellStyle name="Normal 10 3 2 4 2 3" xfId="1074" xr:uid="{C1558439-7103-4DB7-8A88-2434AA86CBCA}"/>
    <cellStyle name="Normal 10 3 2 4 2 4" xfId="2569" xr:uid="{842FD81F-AEBE-48D2-BBF1-A37E8A02F9D0}"/>
    <cellStyle name="Normal 10 3 2 4 3" xfId="1075" xr:uid="{89F0C778-D88B-4164-899D-C955F9BC3AF6}"/>
    <cellStyle name="Normal 10 3 2 4 3 2" xfId="1076" xr:uid="{D8345446-5E7D-433E-AF43-B58F6C6E148D}"/>
    <cellStyle name="Normal 10 3 2 4 4" xfId="1077" xr:uid="{E2F58F24-F177-4D8C-8377-843725AF98CA}"/>
    <cellStyle name="Normal 10 3 2 4 5" xfId="2570" xr:uid="{248F3C3A-0977-4C2D-A05A-C515571BF9C9}"/>
    <cellStyle name="Normal 10 3 2 5" xfId="251" xr:uid="{8384FF22-D059-4EC8-AA11-8BB89869239D}"/>
    <cellStyle name="Normal 10 3 2 5 2" xfId="1078" xr:uid="{0C2FB725-3A12-47D9-B5FC-C7BFD1D2E1CC}"/>
    <cellStyle name="Normal 10 3 2 5 2 2" xfId="1079" xr:uid="{9ED3FF0B-0FF4-4CE4-A819-68679E39A2DF}"/>
    <cellStyle name="Normal 10 3 2 5 3" xfId="1080" xr:uid="{373075FF-A6D0-4B3C-8DC1-0C5781DFD845}"/>
    <cellStyle name="Normal 10 3 2 5 4" xfId="2571" xr:uid="{661905D4-F129-4E4A-B127-DF364A86BE3E}"/>
    <cellStyle name="Normal 10 3 2 6" xfId="1081" xr:uid="{A2D6D072-3842-4480-8A30-FCC3EB98EAC6}"/>
    <cellStyle name="Normal 10 3 2 6 2" xfId="1082" xr:uid="{3F75F16F-ABE4-4CD7-8DFD-D95C24AB8F76}"/>
    <cellStyle name="Normal 10 3 2 6 3" xfId="2572" xr:uid="{4A24A951-B398-44FB-B4BF-778229CA8163}"/>
    <cellStyle name="Normal 10 3 2 6 4" xfId="2573" xr:uid="{C34D7F09-4294-4C14-A963-4981D9FCF4AE}"/>
    <cellStyle name="Normal 10 3 2 7" xfId="1083" xr:uid="{3E71B196-79A6-484F-BCDC-4D5E6A3EC372}"/>
    <cellStyle name="Normal 10 3 2 8" xfId="2574" xr:uid="{EDCCDA7D-28FF-4A03-B21D-BC06861C6B6A}"/>
    <cellStyle name="Normal 10 3 2 9" xfId="2575" xr:uid="{FB3394FC-51B3-4558-8377-EB9642EDBD87}"/>
    <cellStyle name="Normal 10 3 3" xfId="53" xr:uid="{0B54E304-CC24-450C-AB4D-6B122509E30A}"/>
    <cellStyle name="Normal 10 3 3 2" xfId="54" xr:uid="{49302FD9-203F-4CCE-92FE-E5980B2A3367}"/>
    <cellStyle name="Normal 10 3 3 2 2" xfId="492" xr:uid="{8A09C04D-B003-4AD9-AD7C-0EE8DF94C7E9}"/>
    <cellStyle name="Normal 10 3 3 2 2 2" xfId="1084" xr:uid="{5C88586D-BFC4-4D02-A9E5-CEC64A0CF2A8}"/>
    <cellStyle name="Normal 10 3 3 2 2 2 2" xfId="1085" xr:uid="{8DA1DB36-E1F4-4791-AB39-08C6B3814B2B}"/>
    <cellStyle name="Normal 10 3 3 2 2 2 2 2" xfId="4445" xr:uid="{831F26C3-E7B1-47D0-BAB2-3CAF6FDFBCF6}"/>
    <cellStyle name="Normal 10 3 3 2 2 2 3" xfId="4446" xr:uid="{D6690F36-079A-4C44-96E2-C609C5D58F5E}"/>
    <cellStyle name="Normal 10 3 3 2 2 3" xfId="1086" xr:uid="{E2461960-3D40-4CC9-BA31-CCE599E6AA45}"/>
    <cellStyle name="Normal 10 3 3 2 2 3 2" xfId="4447" xr:uid="{283E5F19-5F5A-4C95-B530-A5359AE45C50}"/>
    <cellStyle name="Normal 10 3 3 2 2 4" xfId="2576" xr:uid="{D90575AA-F98E-484E-8D2F-203F990201B1}"/>
    <cellStyle name="Normal 10 3 3 2 3" xfId="1087" xr:uid="{2F73DBDC-3C68-47F7-BAF2-9D1121789309}"/>
    <cellStyle name="Normal 10 3 3 2 3 2" xfId="1088" xr:uid="{B3FEA59C-C8A0-4F3B-BF81-65C0FF3B74E5}"/>
    <cellStyle name="Normal 10 3 3 2 3 2 2" xfId="4448" xr:uid="{A1589706-7F04-4260-A59F-C7C0BDDB72D2}"/>
    <cellStyle name="Normal 10 3 3 2 3 3" xfId="2577" xr:uid="{AC67C0AF-49F1-4A8C-9AF6-14B6A2CB865D}"/>
    <cellStyle name="Normal 10 3 3 2 3 4" xfId="2578" xr:uid="{8C9B7671-DAF8-4E8F-8BC7-F15255406362}"/>
    <cellStyle name="Normal 10 3 3 2 4" xfId="1089" xr:uid="{54727E71-B043-4EB7-A772-141A61E2A0D1}"/>
    <cellStyle name="Normal 10 3 3 2 4 2" xfId="4449" xr:uid="{EAB7E2A1-3B7F-4CA2-BAA3-FD5C62F1B0F3}"/>
    <cellStyle name="Normal 10 3 3 2 5" xfId="2579" xr:uid="{D5DAAE2D-008A-491B-9357-180EF607445B}"/>
    <cellStyle name="Normal 10 3 3 2 6" xfId="2580" xr:uid="{CE39F4F7-6BFC-4D09-97D6-2A7A96658C0A}"/>
    <cellStyle name="Normal 10 3 3 3" xfId="252" xr:uid="{FC9B114D-ED7B-44FB-B305-45ECBE7AE043}"/>
    <cellStyle name="Normal 10 3 3 3 2" xfId="1090" xr:uid="{4F0F2570-B075-4275-96CB-ADDFC506BFC5}"/>
    <cellStyle name="Normal 10 3 3 3 2 2" xfId="1091" xr:uid="{3F7AABF9-F3DA-48B2-B7B2-A5CBEBE59034}"/>
    <cellStyle name="Normal 10 3 3 3 2 2 2" xfId="4450" xr:uid="{63A3AEB1-579C-4D5E-A6CC-7517A925EB5D}"/>
    <cellStyle name="Normal 10 3 3 3 2 3" xfId="2581" xr:uid="{83364F13-09D4-499B-BC9B-877F26A85E06}"/>
    <cellStyle name="Normal 10 3 3 3 2 4" xfId="2582" xr:uid="{60B3F9B5-458A-43BA-A01E-360868B95F90}"/>
    <cellStyle name="Normal 10 3 3 3 3" xfId="1092" xr:uid="{B870EC22-6C7F-4EBC-90B9-2D532EA2B69F}"/>
    <cellStyle name="Normal 10 3 3 3 3 2" xfId="4451" xr:uid="{ADED4830-A71D-4B0C-BEC3-6416902A3BA4}"/>
    <cellStyle name="Normal 10 3 3 3 4" xfId="2583" xr:uid="{940EF241-DA18-432D-9D60-B0EC952017F3}"/>
    <cellStyle name="Normal 10 3 3 3 5" xfId="2584" xr:uid="{A33E2AF1-64D6-497C-B53D-E7A2FE85FD05}"/>
    <cellStyle name="Normal 10 3 3 4" xfId="1093" xr:uid="{6174684E-B914-4331-ACD6-EE18D927DEDE}"/>
    <cellStyle name="Normal 10 3 3 4 2" xfId="1094" xr:uid="{38180A72-B581-42F9-9383-5DC1DF6A2FEB}"/>
    <cellStyle name="Normal 10 3 3 4 2 2" xfId="4452" xr:uid="{6F8E861C-6672-438C-A08C-806D6FD5CF5A}"/>
    <cellStyle name="Normal 10 3 3 4 3" xfId="2585" xr:uid="{332E9801-303C-4417-A3C0-58982019932A}"/>
    <cellStyle name="Normal 10 3 3 4 4" xfId="2586" xr:uid="{B5C6DDBD-C24D-4149-93FA-DFC62467D07E}"/>
    <cellStyle name="Normal 10 3 3 5" xfId="1095" xr:uid="{D06A77A5-DA65-422F-BFE4-FD98282B8C77}"/>
    <cellStyle name="Normal 10 3 3 5 2" xfId="2587" xr:uid="{D210B56F-3183-48F3-815D-C4FC9068D2E0}"/>
    <cellStyle name="Normal 10 3 3 5 3" xfId="2588" xr:uid="{D453276D-909B-414E-8F50-F146225E04D6}"/>
    <cellStyle name="Normal 10 3 3 5 4" xfId="2589" xr:uid="{07750297-3E62-44CF-8F5D-BD52338C1BF0}"/>
    <cellStyle name="Normal 10 3 3 6" xfId="2590" xr:uid="{FAC94C82-405B-40E6-91F9-532ED0309FF5}"/>
    <cellStyle name="Normal 10 3 3 7" xfId="2591" xr:uid="{5F17ECC2-1443-4D4F-8026-15A6D6A14741}"/>
    <cellStyle name="Normal 10 3 3 8" xfId="2592" xr:uid="{AC8BD568-3365-4464-B79A-529A787C53A6}"/>
    <cellStyle name="Normal 10 3 4" xfId="55" xr:uid="{D0431AE3-B856-4774-B201-DB80706983B1}"/>
    <cellStyle name="Normal 10 3 4 2" xfId="493" xr:uid="{7C2E8AE9-8F9F-4FCF-803E-3F452286787B}"/>
    <cellStyle name="Normal 10 3 4 2 2" xfId="494" xr:uid="{1F2CE500-46AD-4F8D-B2C3-E0FA64AF9AFD}"/>
    <cellStyle name="Normal 10 3 4 2 2 2" xfId="1096" xr:uid="{2FBEABD2-3FFF-49EF-8D35-0816D070E787}"/>
    <cellStyle name="Normal 10 3 4 2 2 2 2" xfId="1097" xr:uid="{559C791E-C950-4F70-AFD1-C27C34A66AF6}"/>
    <cellStyle name="Normal 10 3 4 2 2 3" xfId="1098" xr:uid="{9432B1AA-A917-4241-8A93-D71B383B5970}"/>
    <cellStyle name="Normal 10 3 4 2 2 4" xfId="2593" xr:uid="{69012DA6-2502-4582-8770-3AF36CFE2F9D}"/>
    <cellStyle name="Normal 10 3 4 2 3" xfId="1099" xr:uid="{4AA36203-4FA1-44B0-8AD7-D1911DE480CD}"/>
    <cellStyle name="Normal 10 3 4 2 3 2" xfId="1100" xr:uid="{4B3F5634-72F5-4185-83D6-498123932C7D}"/>
    <cellStyle name="Normal 10 3 4 2 4" xfId="1101" xr:uid="{66C3A4A2-47A8-471C-87FB-B84DA9214EC9}"/>
    <cellStyle name="Normal 10 3 4 2 5" xfId="2594" xr:uid="{3527282C-B305-48FD-B3EA-05F8007DA770}"/>
    <cellStyle name="Normal 10 3 4 3" xfId="495" xr:uid="{A6AE44DB-9559-46E5-BB67-A0298202C4B3}"/>
    <cellStyle name="Normal 10 3 4 3 2" xfId="1102" xr:uid="{E4EDCC99-FF46-4850-A5E5-34A4404A9C52}"/>
    <cellStyle name="Normal 10 3 4 3 2 2" xfId="1103" xr:uid="{8936DBC4-75EB-4B53-97CF-0973F64ED659}"/>
    <cellStyle name="Normal 10 3 4 3 3" xfId="1104" xr:uid="{428FAB01-FAD0-4684-82DA-333517FE5456}"/>
    <cellStyle name="Normal 10 3 4 3 4" xfId="2595" xr:uid="{7F3E8DA9-9636-468F-B0C2-83F0548BD722}"/>
    <cellStyle name="Normal 10 3 4 4" xfId="1105" xr:uid="{FD13B2CC-4808-454C-9B86-592EEE405D39}"/>
    <cellStyle name="Normal 10 3 4 4 2" xfId="1106" xr:uid="{231C99FA-FB5F-4974-A32E-312AB663AA97}"/>
    <cellStyle name="Normal 10 3 4 4 3" xfId="2596" xr:uid="{BF06DFFE-0BB5-482C-9189-F46C81ADBEF5}"/>
    <cellStyle name="Normal 10 3 4 4 4" xfId="2597" xr:uid="{B6CCF68B-53A6-4BA4-A233-864E586DBADC}"/>
    <cellStyle name="Normal 10 3 4 5" xfId="1107" xr:uid="{893EFEDD-BE4D-4FE3-B8ED-6B551A75484A}"/>
    <cellStyle name="Normal 10 3 4 6" xfId="2598" xr:uid="{3EE0A5A9-2DED-4543-AAD4-3D53323B313C}"/>
    <cellStyle name="Normal 10 3 4 7" xfId="2599" xr:uid="{E720D200-08DA-4B06-9ABD-2EFE70A3CA3C}"/>
    <cellStyle name="Normal 10 3 5" xfId="253" xr:uid="{3CB55E90-6E34-4FF5-9016-F6475937BC70}"/>
    <cellStyle name="Normal 10 3 5 2" xfId="496" xr:uid="{A523F643-A6E6-45D6-902D-3EA8068AC779}"/>
    <cellStyle name="Normal 10 3 5 2 2" xfId="1108" xr:uid="{1DA45B67-F12E-43B3-B660-F9C7ABBD663D}"/>
    <cellStyle name="Normal 10 3 5 2 2 2" xfId="1109" xr:uid="{3F38B460-6F2B-40A2-AFF3-BFF00CA582C8}"/>
    <cellStyle name="Normal 10 3 5 2 3" xfId="1110" xr:uid="{20382482-0639-4ACC-8831-6097BD1F5FF5}"/>
    <cellStyle name="Normal 10 3 5 2 4" xfId="2600" xr:uid="{885125CE-D6DE-4907-A044-1D99D63FA881}"/>
    <cellStyle name="Normal 10 3 5 3" xfId="1111" xr:uid="{02C4D241-36F7-4B42-9A1F-4A996922BAEE}"/>
    <cellStyle name="Normal 10 3 5 3 2" xfId="1112" xr:uid="{6D207B44-DAC9-4E5F-97A1-FF003460BEB1}"/>
    <cellStyle name="Normal 10 3 5 3 3" xfId="2601" xr:uid="{F53D0DAB-8CA7-47AC-81DA-A61E4080926E}"/>
    <cellStyle name="Normal 10 3 5 3 4" xfId="2602" xr:uid="{582C38AA-57D4-415F-9EFD-DC41B43647AB}"/>
    <cellStyle name="Normal 10 3 5 4" xfId="1113" xr:uid="{70EA2E75-5722-434C-B53C-3B5EC22E94CC}"/>
    <cellStyle name="Normal 10 3 5 5" xfId="2603" xr:uid="{23DFC6B1-2B1C-4F5D-BC03-C3B257D248F9}"/>
    <cellStyle name="Normal 10 3 5 6" xfId="2604" xr:uid="{71CB7C83-A348-4D2E-A5E6-B2CC135C8271}"/>
    <cellStyle name="Normal 10 3 6" xfId="254" xr:uid="{0D9DA1B8-B7CE-4880-B9C0-8AD133E23CC6}"/>
    <cellStyle name="Normal 10 3 6 2" xfId="1114" xr:uid="{40995491-6023-4DCB-8E59-1E85BE705718}"/>
    <cellStyle name="Normal 10 3 6 2 2" xfId="1115" xr:uid="{903472A0-8352-48ED-84E5-40F16E95F1A2}"/>
    <cellStyle name="Normal 10 3 6 2 3" xfId="2605" xr:uid="{27599337-0009-4366-B95C-97827450B96E}"/>
    <cellStyle name="Normal 10 3 6 2 4" xfId="2606" xr:uid="{FAFD48E0-780E-4DD3-942C-54D12EB2BEF9}"/>
    <cellStyle name="Normal 10 3 6 3" xfId="1116" xr:uid="{B5766B14-83D7-4FAA-A665-8E10609B6157}"/>
    <cellStyle name="Normal 10 3 6 4" xfId="2607" xr:uid="{4191F3AC-4DD0-4DD6-87C1-7A5D99616F3B}"/>
    <cellStyle name="Normal 10 3 6 5" xfId="2608" xr:uid="{995ACF32-F270-4CA1-B294-9BD423797DFF}"/>
    <cellStyle name="Normal 10 3 7" xfId="1117" xr:uid="{56796DD0-53E2-4914-A1A5-7B69E2990323}"/>
    <cellStyle name="Normal 10 3 7 2" xfId="1118" xr:uid="{FDA836E1-6D18-44EE-8D01-D88633058C1D}"/>
    <cellStyle name="Normal 10 3 7 3" xfId="2609" xr:uid="{60A4C590-732A-492E-BA9B-B4D696FB4252}"/>
    <cellStyle name="Normal 10 3 7 4" xfId="2610" xr:uid="{7E30430E-5CAD-4210-AF56-571A8C4C7A9E}"/>
    <cellStyle name="Normal 10 3 8" xfId="1119" xr:uid="{5F026D3D-F944-4B09-B35B-A8F4A1A37BEA}"/>
    <cellStyle name="Normal 10 3 8 2" xfId="2611" xr:uid="{374B3899-0F54-4082-A93A-95A695A6675A}"/>
    <cellStyle name="Normal 10 3 8 3" xfId="2612" xr:uid="{4DA0DDC5-32D2-42F2-88C1-76126288DAB9}"/>
    <cellStyle name="Normal 10 3 8 4" xfId="2613" xr:uid="{E6DD182C-9545-403A-B474-F858B1109EC2}"/>
    <cellStyle name="Normal 10 3 9" xfId="2614" xr:uid="{F5FD5C1F-C3D6-49FB-A1C0-717E0B3F0A34}"/>
    <cellStyle name="Normal 10 4" xfId="56" xr:uid="{E529F702-82F8-44F5-8E8D-2DA7A1CBD8EC}"/>
    <cellStyle name="Normal 10 4 10" xfId="2615" xr:uid="{BF6333A3-2CF3-44E9-9D6F-5D83A4E4DF26}"/>
    <cellStyle name="Normal 10 4 11" xfId="2616" xr:uid="{5DEC763D-D298-420B-B222-13E127AA6D85}"/>
    <cellStyle name="Normal 10 4 2" xfId="57" xr:uid="{61FA8296-EF19-4F4F-A905-F52ED2407E91}"/>
    <cellStyle name="Normal 10 4 2 2" xfId="255" xr:uid="{60BC481A-CD3B-4D79-8D37-321980DDA5FA}"/>
    <cellStyle name="Normal 10 4 2 2 2" xfId="497" xr:uid="{360EACDE-7D17-4D61-B0C3-CA97D8FB3FF1}"/>
    <cellStyle name="Normal 10 4 2 2 2 2" xfId="498" xr:uid="{95B3F62E-E2B3-4A1A-B177-22AEA337588C}"/>
    <cellStyle name="Normal 10 4 2 2 2 2 2" xfId="1120" xr:uid="{298B32D4-F8DB-4A16-9F0A-123B690994C7}"/>
    <cellStyle name="Normal 10 4 2 2 2 2 3" xfId="2617" xr:uid="{4ADA0E47-DE7A-4972-9F04-87149BB9C7B4}"/>
    <cellStyle name="Normal 10 4 2 2 2 2 4" xfId="2618" xr:uid="{686AFBBD-5AA1-458F-960E-2D4966D8D886}"/>
    <cellStyle name="Normal 10 4 2 2 2 3" xfId="1121" xr:uid="{C812B0C5-1F99-42D6-8D60-8E0995DF1F9E}"/>
    <cellStyle name="Normal 10 4 2 2 2 3 2" xfId="2619" xr:uid="{28D69752-E079-4738-80F1-CA81D2A621CE}"/>
    <cellStyle name="Normal 10 4 2 2 2 3 3" xfId="2620" xr:uid="{F4224304-3BC2-470F-9881-96C4093F4846}"/>
    <cellStyle name="Normal 10 4 2 2 2 3 4" xfId="2621" xr:uid="{0C36D3AD-289B-401B-8786-68E2C087779D}"/>
    <cellStyle name="Normal 10 4 2 2 2 4" xfId="2622" xr:uid="{97020C18-61D1-4714-AFC4-667A8510694A}"/>
    <cellStyle name="Normal 10 4 2 2 2 5" xfId="2623" xr:uid="{098AA87A-34B8-4F3D-8001-6086CBFFEB7C}"/>
    <cellStyle name="Normal 10 4 2 2 2 6" xfId="2624" xr:uid="{35E2C36D-28A6-4276-933E-3838C4161658}"/>
    <cellStyle name="Normal 10 4 2 2 3" xfId="499" xr:uid="{C28D87CE-A873-4847-B2C3-D8B1F122678C}"/>
    <cellStyle name="Normal 10 4 2 2 3 2" xfId="1122" xr:uid="{B2F72B2E-D511-4091-8769-B38205D33BC3}"/>
    <cellStyle name="Normal 10 4 2 2 3 2 2" xfId="2625" xr:uid="{A65A0A07-55F3-4EE2-85D1-D8FF9E91C491}"/>
    <cellStyle name="Normal 10 4 2 2 3 2 3" xfId="2626" xr:uid="{25624B15-DDB2-467C-8676-885E9B5CE394}"/>
    <cellStyle name="Normal 10 4 2 2 3 2 4" xfId="2627" xr:uid="{A1443FF7-2199-4CE5-8380-D2D886C0A321}"/>
    <cellStyle name="Normal 10 4 2 2 3 3" xfId="2628" xr:uid="{B484B43B-90EF-4AF1-A3E3-B8CAA6AA8992}"/>
    <cellStyle name="Normal 10 4 2 2 3 4" xfId="2629" xr:uid="{0E2B6D0A-8A0C-466D-9534-FACB8410F522}"/>
    <cellStyle name="Normal 10 4 2 2 3 5" xfId="2630" xr:uid="{0925B433-D5C5-4F6C-9912-0930BB245CDE}"/>
    <cellStyle name="Normal 10 4 2 2 4" xfId="1123" xr:uid="{1921B3BD-42B0-45DE-A0D3-49BA1DC6ADD9}"/>
    <cellStyle name="Normal 10 4 2 2 4 2" xfId="2631" xr:uid="{C6B33338-654A-4BD4-9587-ADAD85598D42}"/>
    <cellStyle name="Normal 10 4 2 2 4 3" xfId="2632" xr:uid="{EADCAAC0-D058-4353-BC96-50E5E1B460CE}"/>
    <cellStyle name="Normal 10 4 2 2 4 4" xfId="2633" xr:uid="{ECDF76FA-4B44-4E09-9D49-E64C253227B7}"/>
    <cellStyle name="Normal 10 4 2 2 5" xfId="2634" xr:uid="{1B22C18B-5E39-43D4-A035-EAB5D8467771}"/>
    <cellStyle name="Normal 10 4 2 2 5 2" xfId="2635" xr:uid="{3143B864-90D7-4250-B878-6100EFE8D5EF}"/>
    <cellStyle name="Normal 10 4 2 2 5 3" xfId="2636" xr:uid="{F86F59B4-C4BE-44FA-8E3C-D336A9451AF7}"/>
    <cellStyle name="Normal 10 4 2 2 5 4" xfId="2637" xr:uid="{62BAD059-1735-4069-897C-D30A2E5FD976}"/>
    <cellStyle name="Normal 10 4 2 2 6" xfId="2638" xr:uid="{4D4FCD14-78B8-42B0-B9E6-8274F90FBC27}"/>
    <cellStyle name="Normal 10 4 2 2 7" xfId="2639" xr:uid="{3ED920F1-35E4-41DA-9760-8FD06BFFB09F}"/>
    <cellStyle name="Normal 10 4 2 2 8" xfId="2640" xr:uid="{FDF6A2DF-C50F-42BB-86E7-05D5E7D109BB}"/>
    <cellStyle name="Normal 10 4 2 3" xfId="500" xr:uid="{B0D4EC2C-4D6C-4FDB-A2FD-635C39A60CE5}"/>
    <cellStyle name="Normal 10 4 2 3 2" xfId="501" xr:uid="{C6C9B976-6774-4A14-BF58-28470BE0D10D}"/>
    <cellStyle name="Normal 10 4 2 3 2 2" xfId="502" xr:uid="{37DA7FF0-93F6-48EF-AE32-4DDE73B2E5A4}"/>
    <cellStyle name="Normal 10 4 2 3 2 3" xfId="2641" xr:uid="{84A2BBF6-7C23-4796-8BD4-87D2B0C8101A}"/>
    <cellStyle name="Normal 10 4 2 3 2 4" xfId="2642" xr:uid="{6F5AA454-34E1-4A48-B7F1-CEF0EDAF0C67}"/>
    <cellStyle name="Normal 10 4 2 3 3" xfId="503" xr:uid="{C60096F2-E5FF-4072-99AC-D33D2FA733A2}"/>
    <cellStyle name="Normal 10 4 2 3 3 2" xfId="2643" xr:uid="{63A1C49B-D485-410A-A520-8DAF7EEEB541}"/>
    <cellStyle name="Normal 10 4 2 3 3 3" xfId="2644" xr:uid="{FFF34CCC-E827-490A-B64E-86D17C5FF7B0}"/>
    <cellStyle name="Normal 10 4 2 3 3 4" xfId="2645" xr:uid="{CEC5A10B-FCF4-4EDA-AC15-7209528B47C1}"/>
    <cellStyle name="Normal 10 4 2 3 4" xfId="2646" xr:uid="{5B47071A-95CD-4D2F-B62C-C18DE25EE8E0}"/>
    <cellStyle name="Normal 10 4 2 3 5" xfId="2647" xr:uid="{4A8553EE-8EF6-4D10-AE00-9AF3D96307BA}"/>
    <cellStyle name="Normal 10 4 2 3 6" xfId="2648" xr:uid="{63319FE8-87D5-49A4-9913-492A69A20EE2}"/>
    <cellStyle name="Normal 10 4 2 4" xfId="504" xr:uid="{C95F1CE0-943D-49CA-9D89-461582D9C69B}"/>
    <cellStyle name="Normal 10 4 2 4 2" xfId="505" xr:uid="{685EF0F2-FF14-4C35-8EEF-795C4A4BA368}"/>
    <cellStyle name="Normal 10 4 2 4 2 2" xfId="2649" xr:uid="{09970BBE-1153-44F2-98B3-074FC937D138}"/>
    <cellStyle name="Normal 10 4 2 4 2 3" xfId="2650" xr:uid="{97228D72-532D-4C6B-8264-D92657A94A98}"/>
    <cellStyle name="Normal 10 4 2 4 2 4" xfId="2651" xr:uid="{95AFB5C6-E7FC-4C58-9C9B-1E0C10AE14F0}"/>
    <cellStyle name="Normal 10 4 2 4 3" xfId="2652" xr:uid="{9F9DB84E-3B8D-48B7-97BE-AC8B5DA06CA2}"/>
    <cellStyle name="Normal 10 4 2 4 4" xfId="2653" xr:uid="{71F5FBA6-3F50-4132-86EF-041646417727}"/>
    <cellStyle name="Normal 10 4 2 4 5" xfId="2654" xr:uid="{3718D731-194F-4B94-A908-FC66CC11D913}"/>
    <cellStyle name="Normal 10 4 2 5" xfId="506" xr:uid="{6EDAC1DE-83B4-4761-810E-94BD854CC674}"/>
    <cellStyle name="Normal 10 4 2 5 2" xfId="2655" xr:uid="{582333A9-2FDA-44D7-9C01-F90D728D3920}"/>
    <cellStyle name="Normal 10 4 2 5 3" xfId="2656" xr:uid="{8CD11DAF-7BBD-460E-BB2D-9E5528F36C3E}"/>
    <cellStyle name="Normal 10 4 2 5 4" xfId="2657" xr:uid="{91EF631C-C23C-4063-90FE-05F839043393}"/>
    <cellStyle name="Normal 10 4 2 6" xfId="2658" xr:uid="{B6B37F7F-9477-42FB-8676-AC254A696BF0}"/>
    <cellStyle name="Normal 10 4 2 6 2" xfId="2659" xr:uid="{55FC73F2-6635-44F4-8EE8-11782488511F}"/>
    <cellStyle name="Normal 10 4 2 6 3" xfId="2660" xr:uid="{880037BB-2A4F-41B6-9FE4-3DAE4805FE8C}"/>
    <cellStyle name="Normal 10 4 2 6 4" xfId="2661" xr:uid="{34509F3D-179B-4C21-9EA3-7233BD2CE807}"/>
    <cellStyle name="Normal 10 4 2 7" xfId="2662" xr:uid="{DD0546BE-4630-4C10-B970-FB416445F9E7}"/>
    <cellStyle name="Normal 10 4 2 8" xfId="2663" xr:uid="{4F74F613-FA47-4506-A0B6-549198AF0951}"/>
    <cellStyle name="Normal 10 4 2 9" xfId="2664" xr:uid="{D32AEA77-79CF-48C7-8817-59BD02888342}"/>
    <cellStyle name="Normal 10 4 3" xfId="256" xr:uid="{B1225A34-6381-4819-9A3F-2546FE6F39F6}"/>
    <cellStyle name="Normal 10 4 3 2" xfId="507" xr:uid="{A6BFEA6A-EE56-418E-88E3-92B4AE2F93B7}"/>
    <cellStyle name="Normal 10 4 3 2 2" xfId="508" xr:uid="{ED4EC9E3-AD29-4BBE-8DA1-516577D51C68}"/>
    <cellStyle name="Normal 10 4 3 2 2 2" xfId="1124" xr:uid="{95DD3D2E-A098-421F-BE8C-9AC2D458158A}"/>
    <cellStyle name="Normal 10 4 3 2 2 2 2" xfId="1125" xr:uid="{EB75614A-1183-430D-9556-D92F6D493784}"/>
    <cellStyle name="Normal 10 4 3 2 2 3" xfId="1126" xr:uid="{96086F35-257A-4AB0-84B2-B5EFD17C616E}"/>
    <cellStyle name="Normal 10 4 3 2 2 4" xfId="2665" xr:uid="{B627F829-4E3F-4744-BBDF-5D9A12E1994E}"/>
    <cellStyle name="Normal 10 4 3 2 3" xfId="1127" xr:uid="{D148F5EB-383F-41F2-A544-A51D1483BA13}"/>
    <cellStyle name="Normal 10 4 3 2 3 2" xfId="1128" xr:uid="{FBC30BD0-75C6-454A-9FFA-ECBD580C93F9}"/>
    <cellStyle name="Normal 10 4 3 2 3 3" xfId="2666" xr:uid="{F9C2698C-ED91-4C51-9D0B-DEE7C62F4A10}"/>
    <cellStyle name="Normal 10 4 3 2 3 4" xfId="2667" xr:uid="{BBACBAF6-5E73-4EF8-95D3-1B449CC595AA}"/>
    <cellStyle name="Normal 10 4 3 2 4" xfId="1129" xr:uid="{237DAFFC-7ABA-4E50-BFB1-63CF5FE426A9}"/>
    <cellStyle name="Normal 10 4 3 2 5" xfId="2668" xr:uid="{378CD815-9E5B-45FF-BB77-B7CC8C58768D}"/>
    <cellStyle name="Normal 10 4 3 2 6" xfId="2669" xr:uid="{6C910032-8C0E-463D-8B9C-771A7491DA69}"/>
    <cellStyle name="Normal 10 4 3 3" xfId="509" xr:uid="{1313A094-709A-4802-96CD-2F2A03360CE1}"/>
    <cellStyle name="Normal 10 4 3 3 2" xfId="1130" xr:uid="{4536CFDF-D14F-413E-9FA4-5EC934EF263C}"/>
    <cellStyle name="Normal 10 4 3 3 2 2" xfId="1131" xr:uid="{FB1CDEF4-C351-419B-8E31-A1C4B055CF5A}"/>
    <cellStyle name="Normal 10 4 3 3 2 3" xfId="2670" xr:uid="{20D792FF-ED24-4C87-BDFA-A026929A5B71}"/>
    <cellStyle name="Normal 10 4 3 3 2 4" xfId="2671" xr:uid="{FF3DD744-452C-49CA-BA65-72DFC484A740}"/>
    <cellStyle name="Normal 10 4 3 3 3" xfId="1132" xr:uid="{AF290B46-9F0D-4699-8C89-55C840710851}"/>
    <cellStyle name="Normal 10 4 3 3 4" xfId="2672" xr:uid="{21DF8D6C-548B-477B-AEAC-B7FAF384D870}"/>
    <cellStyle name="Normal 10 4 3 3 5" xfId="2673" xr:uid="{E6FAD7C6-1C1F-44F1-A6D4-F298FE4B2948}"/>
    <cellStyle name="Normal 10 4 3 4" xfId="1133" xr:uid="{85FF71E3-E660-4742-A89A-C6E571F97942}"/>
    <cellStyle name="Normal 10 4 3 4 2" xfId="1134" xr:uid="{ADB6BC75-8348-4266-8468-F313DF533561}"/>
    <cellStyle name="Normal 10 4 3 4 3" xfId="2674" xr:uid="{B76E2A42-E46D-463D-BC82-E55B8C09570D}"/>
    <cellStyle name="Normal 10 4 3 4 4" xfId="2675" xr:uid="{6AA1C7B8-732B-44A2-ACDC-D94F4C326AE1}"/>
    <cellStyle name="Normal 10 4 3 5" xfId="1135" xr:uid="{A3EFD402-4A25-4B1F-912E-9F95A127E93F}"/>
    <cellStyle name="Normal 10 4 3 5 2" xfId="2676" xr:uid="{12F9AA2E-2FDD-48D0-9E2E-A33DB3997572}"/>
    <cellStyle name="Normal 10 4 3 5 3" xfId="2677" xr:uid="{BD7504E6-34A0-42C7-B338-6A959F81C3AC}"/>
    <cellStyle name="Normal 10 4 3 5 4" xfId="2678" xr:uid="{27C83EBF-E00A-43DA-B604-A3684E1D21EB}"/>
    <cellStyle name="Normal 10 4 3 6" xfId="2679" xr:uid="{67F0A7F7-CDEB-48C8-BB76-A92822E06A4C}"/>
    <cellStyle name="Normal 10 4 3 7" xfId="2680" xr:uid="{CE372597-AB61-421A-9026-432FD3FD7867}"/>
    <cellStyle name="Normal 10 4 3 8" xfId="2681" xr:uid="{7AAFC01C-9BFA-4201-8531-194AB16DC37C}"/>
    <cellStyle name="Normal 10 4 4" xfId="257" xr:uid="{63810F85-AB69-4A76-A690-2CFC358402B1}"/>
    <cellStyle name="Normal 10 4 4 2" xfId="510" xr:uid="{346948CC-59A3-4D0D-9481-B92B174A56F3}"/>
    <cellStyle name="Normal 10 4 4 2 2" xfId="511" xr:uid="{91B28445-CECF-491A-A20C-5049EB272E24}"/>
    <cellStyle name="Normal 10 4 4 2 2 2" xfId="1136" xr:uid="{11CE8F91-B395-472C-BBAC-40A2C849A97F}"/>
    <cellStyle name="Normal 10 4 4 2 2 3" xfId="2682" xr:uid="{5EBCACFB-DABC-4174-AE75-FFC5FB9E39BB}"/>
    <cellStyle name="Normal 10 4 4 2 2 4" xfId="2683" xr:uid="{7FF26944-B6DB-4D0A-A60B-2EDDDB602483}"/>
    <cellStyle name="Normal 10 4 4 2 3" xfId="1137" xr:uid="{FDC7616F-F22C-405C-8018-FA43B28F2C66}"/>
    <cellStyle name="Normal 10 4 4 2 4" xfId="2684" xr:uid="{22FC7358-D33B-4963-85D4-DD1FDF0A0EB4}"/>
    <cellStyle name="Normal 10 4 4 2 5" xfId="2685" xr:uid="{A5FE461F-3CE2-4D68-9E44-B34F2C67F9C2}"/>
    <cellStyle name="Normal 10 4 4 3" xfId="512" xr:uid="{9827B95A-CEDB-4CE2-B10D-2120819EF612}"/>
    <cellStyle name="Normal 10 4 4 3 2" xfId="1138" xr:uid="{F6FD48B5-DB1F-46F4-87DB-1A83FD73425C}"/>
    <cellStyle name="Normal 10 4 4 3 3" xfId="2686" xr:uid="{2F1B3A16-3F86-40F6-B8D4-F77B5F289F1F}"/>
    <cellStyle name="Normal 10 4 4 3 4" xfId="2687" xr:uid="{4A34167A-9933-479D-9195-28992B48DBBD}"/>
    <cellStyle name="Normal 10 4 4 4" xfId="1139" xr:uid="{4DC4AE59-3260-4508-9439-176AD8ABC615}"/>
    <cellStyle name="Normal 10 4 4 4 2" xfId="2688" xr:uid="{F01FEF76-6EFE-4F6E-93C0-FF4F4C35DBEB}"/>
    <cellStyle name="Normal 10 4 4 4 3" xfId="2689" xr:uid="{F52E5B66-0143-44E2-BBF5-2A8690B583FE}"/>
    <cellStyle name="Normal 10 4 4 4 4" xfId="2690" xr:uid="{D0C89823-146F-47A8-ADDF-7B3FA6CDDDCB}"/>
    <cellStyle name="Normal 10 4 4 5" xfId="2691" xr:uid="{87E37FC7-FAC6-4FA4-947D-0217D675C344}"/>
    <cellStyle name="Normal 10 4 4 6" xfId="2692" xr:uid="{2BD2DA9E-F43B-4C76-B9B2-B5B1784880CA}"/>
    <cellStyle name="Normal 10 4 4 7" xfId="2693" xr:uid="{D0C09BA2-9FCC-4B29-9CAE-F17AD301F784}"/>
    <cellStyle name="Normal 10 4 5" xfId="258" xr:uid="{7BC34333-00A6-4676-9A23-C8A5ECC652A9}"/>
    <cellStyle name="Normal 10 4 5 2" xfId="513" xr:uid="{AFE3FC29-16B8-4903-9D7A-260BBDC6E06F}"/>
    <cellStyle name="Normal 10 4 5 2 2" xfId="1140" xr:uid="{9A472B9E-D496-472C-9777-6159C65DB752}"/>
    <cellStyle name="Normal 10 4 5 2 3" xfId="2694" xr:uid="{F8649A73-6D23-4130-A8A6-43D882CF8F87}"/>
    <cellStyle name="Normal 10 4 5 2 4" xfId="2695" xr:uid="{5BC2DB66-763E-4ECD-9F5A-816D3D0E3C9A}"/>
    <cellStyle name="Normal 10 4 5 3" xfId="1141" xr:uid="{B12C62D8-5F31-4566-BAE8-9FAC48C93BB5}"/>
    <cellStyle name="Normal 10 4 5 3 2" xfId="2696" xr:uid="{08C4C5FA-19E4-4A9F-BBD3-72B667C7CBE5}"/>
    <cellStyle name="Normal 10 4 5 3 3" xfId="2697" xr:uid="{464FD4FF-54E3-4049-A5D7-37FD53CD0D0F}"/>
    <cellStyle name="Normal 10 4 5 3 4" xfId="2698" xr:uid="{AD420AB4-0006-4F85-99B9-6469DAEB55C9}"/>
    <cellStyle name="Normal 10 4 5 4" xfId="2699" xr:uid="{A049E876-AD4A-420C-8EEF-4DA1E09080EA}"/>
    <cellStyle name="Normal 10 4 5 5" xfId="2700" xr:uid="{071B3951-E1CD-462C-9CE9-194FD2D172E6}"/>
    <cellStyle name="Normal 10 4 5 6" xfId="2701" xr:uid="{A48636F0-C04B-4B76-BDAF-77B2DAC60333}"/>
    <cellStyle name="Normal 10 4 6" xfId="514" xr:uid="{860FE2FE-BCE4-469C-BEDB-219E0D2EEBF3}"/>
    <cellStyle name="Normal 10 4 6 2" xfId="1142" xr:uid="{BAF677F1-5B67-4C39-9FC4-B509CEEA40D2}"/>
    <cellStyle name="Normal 10 4 6 2 2" xfId="2702" xr:uid="{71FD135C-B715-44CE-91DC-59E740F998F9}"/>
    <cellStyle name="Normal 10 4 6 2 3" xfId="2703" xr:uid="{26E8B0A0-49AD-41F2-97CF-63F6C63C5453}"/>
    <cellStyle name="Normal 10 4 6 2 4" xfId="2704" xr:uid="{02E9A130-38DD-473D-BF4E-C9359BED82E1}"/>
    <cellStyle name="Normal 10 4 6 3" xfId="2705" xr:uid="{FC98CACA-DD66-4459-937B-414386049AEB}"/>
    <cellStyle name="Normal 10 4 6 4" xfId="2706" xr:uid="{8927EE03-CAE9-491E-B99D-AD67105627D2}"/>
    <cellStyle name="Normal 10 4 6 5" xfId="2707" xr:uid="{A48B8E6E-5CFD-49C1-A2A2-8A6FA8A5E316}"/>
    <cellStyle name="Normal 10 4 7" xfId="1143" xr:uid="{668F7AFB-8106-4047-9EFB-93065928E17A}"/>
    <cellStyle name="Normal 10 4 7 2" xfId="2708" xr:uid="{D6D5FAF5-2CDF-4D0E-BF5C-3501251726CE}"/>
    <cellStyle name="Normal 10 4 7 3" xfId="2709" xr:uid="{626BFE68-7946-4C50-9633-05FC381407BA}"/>
    <cellStyle name="Normal 10 4 7 4" xfId="2710" xr:uid="{C33BCB84-1FCE-4871-8FF7-85181DAF3C38}"/>
    <cellStyle name="Normal 10 4 8" xfId="2711" xr:uid="{B196F38B-B520-4CFE-B849-3455CDF147CB}"/>
    <cellStyle name="Normal 10 4 8 2" xfId="2712" xr:uid="{C40D2DD3-BF96-4BB7-A2A0-1047A1EB74DF}"/>
    <cellStyle name="Normal 10 4 8 3" xfId="2713" xr:uid="{C6FBA76F-7AE0-4787-80BA-C85A4FB62CC1}"/>
    <cellStyle name="Normal 10 4 8 4" xfId="2714" xr:uid="{E49BB018-45B8-4834-B91B-97EFA1685F9C}"/>
    <cellStyle name="Normal 10 4 9" xfId="2715" xr:uid="{25E53E84-7E2C-4FE5-BAC0-7CBA724A6F31}"/>
    <cellStyle name="Normal 10 5" xfId="58" xr:uid="{2AB3A38F-0139-4D6E-9D0F-2847A7EE6F6F}"/>
    <cellStyle name="Normal 10 5 2" xfId="59" xr:uid="{A4D200C0-EF6B-4006-A30D-2B21CFAF3177}"/>
    <cellStyle name="Normal 10 5 2 2" xfId="259" xr:uid="{B59F7225-B9FC-4B47-A69C-6B1454DB5264}"/>
    <cellStyle name="Normal 10 5 2 2 2" xfId="515" xr:uid="{9C61A759-D550-4C3C-BCAA-0FA1F0CDABDB}"/>
    <cellStyle name="Normal 10 5 2 2 2 2" xfId="1144" xr:uid="{7E505154-61FD-40E9-A6CA-3A9792E91AE2}"/>
    <cellStyle name="Normal 10 5 2 2 2 3" xfId="2716" xr:uid="{068D3B66-6A65-4857-AF6C-FD65EAF13FD8}"/>
    <cellStyle name="Normal 10 5 2 2 2 4" xfId="2717" xr:uid="{34D3BDEF-E40D-4F19-97D7-B0EF5FE10958}"/>
    <cellStyle name="Normal 10 5 2 2 3" xfId="1145" xr:uid="{6743C207-784F-4846-9195-2E2FF832EC7B}"/>
    <cellStyle name="Normal 10 5 2 2 3 2" xfId="2718" xr:uid="{74F73167-5E1D-4D33-8CAB-0B5641DAD41D}"/>
    <cellStyle name="Normal 10 5 2 2 3 3" xfId="2719" xr:uid="{0830DD0A-3AD7-4F4E-8370-E06873666B2A}"/>
    <cellStyle name="Normal 10 5 2 2 3 4" xfId="2720" xr:uid="{3D885518-7415-483B-AFCE-0AA1366CDC86}"/>
    <cellStyle name="Normal 10 5 2 2 4" xfId="2721" xr:uid="{5AF22932-0A41-4420-88A9-333C60EE8D39}"/>
    <cellStyle name="Normal 10 5 2 2 5" xfId="2722" xr:uid="{4958E054-C827-4A8C-9CFD-22FDE16D8D42}"/>
    <cellStyle name="Normal 10 5 2 2 6" xfId="2723" xr:uid="{D51230C7-0A43-4FC1-B3B8-B9F367237188}"/>
    <cellStyle name="Normal 10 5 2 3" xfId="516" xr:uid="{D3C0196A-EC48-4769-89AE-2270B098EADB}"/>
    <cellStyle name="Normal 10 5 2 3 2" xfId="1146" xr:uid="{F82E1DA9-8DAC-40C4-B120-09F2D8A101A5}"/>
    <cellStyle name="Normal 10 5 2 3 2 2" xfId="2724" xr:uid="{EF2D08BF-182C-47AF-83F4-3940F9711B65}"/>
    <cellStyle name="Normal 10 5 2 3 2 3" xfId="2725" xr:uid="{1DF0DDFA-7DDC-4F8D-B6CA-8FD3A981FF98}"/>
    <cellStyle name="Normal 10 5 2 3 2 4" xfId="2726" xr:uid="{4016BAA4-CC1D-4146-B447-CBD02521BE30}"/>
    <cellStyle name="Normal 10 5 2 3 3" xfId="2727" xr:uid="{177E8206-5F4E-460E-835A-129ABE040FA4}"/>
    <cellStyle name="Normal 10 5 2 3 4" xfId="2728" xr:uid="{9C034AEB-B0D4-46D3-A527-C1061A9F5A80}"/>
    <cellStyle name="Normal 10 5 2 3 5" xfId="2729" xr:uid="{6B39E322-5013-44BF-9036-782595E0445A}"/>
    <cellStyle name="Normal 10 5 2 4" xfId="1147" xr:uid="{9E473ED9-3A5D-4B9F-A874-733291CA7AD4}"/>
    <cellStyle name="Normal 10 5 2 4 2" xfId="2730" xr:uid="{0E396F8A-ED53-4447-8E75-9BE7C27A5837}"/>
    <cellStyle name="Normal 10 5 2 4 3" xfId="2731" xr:uid="{65ABE385-9F09-4941-936B-5A6F3B5F501F}"/>
    <cellStyle name="Normal 10 5 2 4 4" xfId="2732" xr:uid="{A9EC28E3-0300-461E-9193-F10E2E5AAA6B}"/>
    <cellStyle name="Normal 10 5 2 5" xfId="2733" xr:uid="{8A5CB893-8B75-462C-BC98-051E7C6BA2A6}"/>
    <cellStyle name="Normal 10 5 2 5 2" xfId="2734" xr:uid="{44712346-ED5F-4CDA-9597-6FA522ECE561}"/>
    <cellStyle name="Normal 10 5 2 5 3" xfId="2735" xr:uid="{679B850A-DCAC-4707-A89D-01EF338E4E83}"/>
    <cellStyle name="Normal 10 5 2 5 4" xfId="2736" xr:uid="{D465D8FF-EFEC-48CE-A005-6459E56F5585}"/>
    <cellStyle name="Normal 10 5 2 6" xfId="2737" xr:uid="{9CDA5BC4-6031-4A7F-8F0B-A3347C167DC8}"/>
    <cellStyle name="Normal 10 5 2 7" xfId="2738" xr:uid="{2E1FC99D-F76E-4FC4-A819-19E4F3250398}"/>
    <cellStyle name="Normal 10 5 2 8" xfId="2739" xr:uid="{7E4B46AC-B7C5-4098-BA56-0AF25BE4B200}"/>
    <cellStyle name="Normal 10 5 3" xfId="260" xr:uid="{130474FA-7E43-467B-AF75-5C3625F0FC5C}"/>
    <cellStyle name="Normal 10 5 3 2" xfId="517" xr:uid="{A2D07F35-6E0B-444A-A092-6DF95CEBD72F}"/>
    <cellStyle name="Normal 10 5 3 2 2" xfId="518" xr:uid="{08B31DF8-FA41-4109-ADE9-9B54B962B3C4}"/>
    <cellStyle name="Normal 10 5 3 2 3" xfId="2740" xr:uid="{5BCCD18A-362E-4B06-9F11-6A6403569C4D}"/>
    <cellStyle name="Normal 10 5 3 2 4" xfId="2741" xr:uid="{C5B36F20-0BAB-45F6-8256-EBDB1F6A8FC7}"/>
    <cellStyle name="Normal 10 5 3 3" xfId="519" xr:uid="{C4361100-674F-4B83-A0B3-5AD7932AFA5F}"/>
    <cellStyle name="Normal 10 5 3 3 2" xfId="2742" xr:uid="{4A6C61E7-1AEB-4AC1-ABE1-88F66E56AA83}"/>
    <cellStyle name="Normal 10 5 3 3 3" xfId="2743" xr:uid="{5D1BB29C-8065-43CA-B026-F81D5E23A14D}"/>
    <cellStyle name="Normal 10 5 3 3 4" xfId="2744" xr:uid="{16C988CE-4BAB-4384-8ECA-044E22BA7116}"/>
    <cellStyle name="Normal 10 5 3 4" xfId="2745" xr:uid="{211DA04A-0444-4E51-BF09-14D5DA99E071}"/>
    <cellStyle name="Normal 10 5 3 5" xfId="2746" xr:uid="{5F9A260D-9E67-4FE7-99D4-2E4B4947AD09}"/>
    <cellStyle name="Normal 10 5 3 6" xfId="2747" xr:uid="{5279E149-864A-47B3-8FBD-876A3F3AD08B}"/>
    <cellStyle name="Normal 10 5 4" xfId="261" xr:uid="{85E829DF-1838-4D85-9818-0102D5FF0E3E}"/>
    <cellStyle name="Normal 10 5 4 2" xfId="520" xr:uid="{BAEB3B71-F697-476A-ABF9-088319B483CA}"/>
    <cellStyle name="Normal 10 5 4 2 2" xfId="2748" xr:uid="{93AFCE10-BF72-43E4-B333-E705D0B5A0C1}"/>
    <cellStyle name="Normal 10 5 4 2 3" xfId="2749" xr:uid="{EED365D8-BA2D-4DCD-B2D1-CD0223F79499}"/>
    <cellStyle name="Normal 10 5 4 2 4" xfId="2750" xr:uid="{C53DCFD7-74CE-43F4-8D2B-E2A75B1C5C8C}"/>
    <cellStyle name="Normal 10 5 4 3" xfId="2751" xr:uid="{9F574E9D-F79A-47DA-B77A-89BA9545E1C5}"/>
    <cellStyle name="Normal 10 5 4 4" xfId="2752" xr:uid="{2FF17865-326B-4C44-A381-5096FB60AE94}"/>
    <cellStyle name="Normal 10 5 4 5" xfId="2753" xr:uid="{6025F1D3-7B30-4A40-BE66-29F0AC4E924A}"/>
    <cellStyle name="Normal 10 5 5" xfId="521" xr:uid="{95DA2A22-A3D4-4F77-89AE-23C444FFDACE}"/>
    <cellStyle name="Normal 10 5 5 2" xfId="2754" xr:uid="{0CB9297B-B9A9-4811-98BF-6A76DE5C6B29}"/>
    <cellStyle name="Normal 10 5 5 3" xfId="2755" xr:uid="{1E3A9C81-C877-4384-B6E5-FAD79801790B}"/>
    <cellStyle name="Normal 10 5 5 4" xfId="2756" xr:uid="{B29ED27D-ED5B-4486-A1A1-C07DEF4080F4}"/>
    <cellStyle name="Normal 10 5 6" xfId="2757" xr:uid="{E4C2832A-43DE-4AC4-BD42-EB267157CADC}"/>
    <cellStyle name="Normal 10 5 6 2" xfId="2758" xr:uid="{AFB1876D-4CBC-4E0B-9A72-603F8085E91A}"/>
    <cellStyle name="Normal 10 5 6 3" xfId="2759" xr:uid="{880B3776-20D2-424D-BBD6-DF36504ABB9A}"/>
    <cellStyle name="Normal 10 5 6 4" xfId="2760" xr:uid="{3DAF20A2-DFC9-41A5-8B3D-F79A30EFDF9B}"/>
    <cellStyle name="Normal 10 5 7" xfId="2761" xr:uid="{7F4DC660-A063-4BDF-A40D-41F7D4F8C001}"/>
    <cellStyle name="Normal 10 5 8" xfId="2762" xr:uid="{FEC5E65E-ADF3-467F-A717-389BEA4D4EF2}"/>
    <cellStyle name="Normal 10 5 9" xfId="2763" xr:uid="{D83BBFA9-9B33-4208-BBB7-ADD28D0351F1}"/>
    <cellStyle name="Normal 10 6" xfId="60" xr:uid="{C64E2B16-4336-41BA-AF5E-6CF41C1E0F8C}"/>
    <cellStyle name="Normal 10 6 2" xfId="262" xr:uid="{449D45E6-E542-45A0-9BCA-51A2E12EC765}"/>
    <cellStyle name="Normal 10 6 2 2" xfId="522" xr:uid="{179A95D0-5B89-49DD-8483-413DF75A9C67}"/>
    <cellStyle name="Normal 10 6 2 2 2" xfId="1148" xr:uid="{112EF51B-AB00-4759-80C9-FBDC7D207657}"/>
    <cellStyle name="Normal 10 6 2 2 2 2" xfId="1149" xr:uid="{BD1ECC87-ED85-4E7C-9A72-D9C734F094C3}"/>
    <cellStyle name="Normal 10 6 2 2 3" xfId="1150" xr:uid="{2AA65CE4-193B-4408-ABD7-AA1D3C27BEC1}"/>
    <cellStyle name="Normal 10 6 2 2 4" xfId="2764" xr:uid="{11BB943F-1F75-481F-88E3-74B2E287C8E8}"/>
    <cellStyle name="Normal 10 6 2 3" xfId="1151" xr:uid="{2DA07577-E84F-4F73-BE83-A1BBE2A2C48E}"/>
    <cellStyle name="Normal 10 6 2 3 2" xfId="1152" xr:uid="{6A1015A8-FC97-4E97-9BA7-36EE3DC75451}"/>
    <cellStyle name="Normal 10 6 2 3 3" xfId="2765" xr:uid="{56FD65AE-EFFC-4F53-86F2-9C5CE95BACA7}"/>
    <cellStyle name="Normal 10 6 2 3 4" xfId="2766" xr:uid="{9E540D7F-BDA1-471B-BFD1-07BD63094A43}"/>
    <cellStyle name="Normal 10 6 2 4" xfId="1153" xr:uid="{074DE1F6-AE1B-4129-A6E4-F9BBBF0C1876}"/>
    <cellStyle name="Normal 10 6 2 5" xfId="2767" xr:uid="{826D4206-4F73-4DDF-AC02-A4E32701DB2F}"/>
    <cellStyle name="Normal 10 6 2 6" xfId="2768" xr:uid="{7A82D964-CA70-4F71-88EA-9E8178718061}"/>
    <cellStyle name="Normal 10 6 3" xfId="523" xr:uid="{72FF1DAB-B747-426F-A547-F749E28BEDAD}"/>
    <cellStyle name="Normal 10 6 3 2" xfId="1154" xr:uid="{B5719259-7ECD-49D4-9C26-53A09187FCF4}"/>
    <cellStyle name="Normal 10 6 3 2 2" xfId="1155" xr:uid="{46162E09-24B4-45BE-B160-70B8CD280FD9}"/>
    <cellStyle name="Normal 10 6 3 2 3" xfId="2769" xr:uid="{9F7DAB89-FA4D-4448-9B73-0B687BDA2095}"/>
    <cellStyle name="Normal 10 6 3 2 4" xfId="2770" xr:uid="{C4BAA047-0D9C-40B7-865C-81A87ECF9251}"/>
    <cellStyle name="Normal 10 6 3 3" xfId="1156" xr:uid="{C0DC3B5E-6E60-4368-93A1-6CD5F9A8B79B}"/>
    <cellStyle name="Normal 10 6 3 4" xfId="2771" xr:uid="{F4EE5091-9E42-41A1-8AE0-4F2C1AA0672C}"/>
    <cellStyle name="Normal 10 6 3 5" xfId="2772" xr:uid="{3296169F-4798-40C9-8BD6-24D96CEEF91E}"/>
    <cellStyle name="Normal 10 6 4" xfId="1157" xr:uid="{9CD28AFF-4588-44ED-B9F7-FBCEE5311272}"/>
    <cellStyle name="Normal 10 6 4 2" xfId="1158" xr:uid="{CFA92C88-8F77-4C91-BE90-7E16F3F60B5F}"/>
    <cellStyle name="Normal 10 6 4 3" xfId="2773" xr:uid="{54E75849-4270-41CD-8A2B-2F079368E678}"/>
    <cellStyle name="Normal 10 6 4 4" xfId="2774" xr:uid="{06E9B401-882C-439A-A212-EF7B9D66EB23}"/>
    <cellStyle name="Normal 10 6 5" xfId="1159" xr:uid="{AED2D373-9D5E-453E-8850-058D010EC2E4}"/>
    <cellStyle name="Normal 10 6 5 2" xfId="2775" xr:uid="{B2F7770C-49E8-4E8B-9693-2F4CD8D4F776}"/>
    <cellStyle name="Normal 10 6 5 3" xfId="2776" xr:uid="{BD18F96C-FA1A-4AAD-A98C-A1C15DD28D9F}"/>
    <cellStyle name="Normal 10 6 5 4" xfId="2777" xr:uid="{3C7FB8C3-8016-4714-99EF-F6B74CC81ACA}"/>
    <cellStyle name="Normal 10 6 6" xfId="2778" xr:uid="{0423A271-3BC3-4B55-ABDE-7D8A6724F3D4}"/>
    <cellStyle name="Normal 10 6 7" xfId="2779" xr:uid="{8E7C2647-6BAB-4D5E-B60B-E922D2E55D23}"/>
    <cellStyle name="Normal 10 6 8" xfId="2780" xr:uid="{BA4633B9-DF8C-45E1-91A4-2CFBC65C7435}"/>
    <cellStyle name="Normal 10 7" xfId="263" xr:uid="{0967E8B5-2778-4174-9197-F82CF9EE573C}"/>
    <cellStyle name="Normal 10 7 2" xfId="524" xr:uid="{E2633698-3213-49FE-A924-343C4423A29A}"/>
    <cellStyle name="Normal 10 7 2 2" xfId="525" xr:uid="{12294D59-818A-4AA2-BF68-87D44AEB5EC8}"/>
    <cellStyle name="Normal 10 7 2 2 2" xfId="1160" xr:uid="{0B926ADC-E96D-4AE6-BB0E-8D0391600504}"/>
    <cellStyle name="Normal 10 7 2 2 3" xfId="2781" xr:uid="{3BE70BE6-AC19-424C-86A9-BD276A6B0117}"/>
    <cellStyle name="Normal 10 7 2 2 4" xfId="2782" xr:uid="{65858A37-AF92-414F-B491-FB4356A20306}"/>
    <cellStyle name="Normal 10 7 2 3" xfId="1161" xr:uid="{6B60DDF1-ED8B-4337-B27D-72770244E026}"/>
    <cellStyle name="Normal 10 7 2 4" xfId="2783" xr:uid="{43900C4B-4187-466D-B433-04845A457116}"/>
    <cellStyle name="Normal 10 7 2 5" xfId="2784" xr:uid="{B3CA80A7-72A2-4F25-881D-6E84F2E28168}"/>
    <cellStyle name="Normal 10 7 3" xfId="526" xr:uid="{46F69AF8-8CA6-4A35-98EB-59C0F6EEF641}"/>
    <cellStyle name="Normal 10 7 3 2" xfId="1162" xr:uid="{D7096B78-3FBD-4496-A5FE-0E9760BA44E5}"/>
    <cellStyle name="Normal 10 7 3 3" xfId="2785" xr:uid="{F115EB97-7263-4966-8B65-236446DA94F4}"/>
    <cellStyle name="Normal 10 7 3 4" xfId="2786" xr:uid="{406B6E3B-16B7-47D2-98C1-C0D047718F52}"/>
    <cellStyle name="Normal 10 7 4" xfId="1163" xr:uid="{C06A38EB-E5EA-4AB0-8EC2-70DEB7A9671B}"/>
    <cellStyle name="Normal 10 7 4 2" xfId="2787" xr:uid="{C88FBDCC-4C32-439C-A004-1D500CD825EF}"/>
    <cellStyle name="Normal 10 7 4 3" xfId="2788" xr:uid="{BEEBDCE8-C593-433F-A74F-73E7237FBC66}"/>
    <cellStyle name="Normal 10 7 4 4" xfId="2789" xr:uid="{731F3563-4530-4D28-9C80-D275AF14BBBC}"/>
    <cellStyle name="Normal 10 7 5" xfId="2790" xr:uid="{A75DE766-237D-47EE-8A32-FD8A4299C477}"/>
    <cellStyle name="Normal 10 7 6" xfId="2791" xr:uid="{2AA6C6C5-AD4C-448B-BEB4-59AF862CF24E}"/>
    <cellStyle name="Normal 10 7 7" xfId="2792" xr:uid="{C5774C1E-3CCA-44FF-9137-0363A6638334}"/>
    <cellStyle name="Normal 10 8" xfId="264" xr:uid="{E3E922F4-27BC-44C5-937C-1B151B2D47BE}"/>
    <cellStyle name="Normal 10 8 2" xfId="527" xr:uid="{7806DAFC-0CBE-44F4-A1A1-8AC0B16A04D5}"/>
    <cellStyle name="Normal 10 8 2 2" xfId="1164" xr:uid="{35ACA84A-A641-4392-803F-67F30BBC83FE}"/>
    <cellStyle name="Normal 10 8 2 3" xfId="2793" xr:uid="{92E888D7-42CE-4D42-BC78-9F0FF93402D5}"/>
    <cellStyle name="Normal 10 8 2 4" xfId="2794" xr:uid="{9E715A7C-1F60-49BC-9083-FF8F49B3D8AA}"/>
    <cellStyle name="Normal 10 8 3" xfId="1165" xr:uid="{D552851B-E363-4BF7-A4C6-F6210547B36B}"/>
    <cellStyle name="Normal 10 8 3 2" xfId="2795" xr:uid="{1C195070-1C45-4620-8C34-8A5B5FF835C2}"/>
    <cellStyle name="Normal 10 8 3 3" xfId="2796" xr:uid="{BB627120-A68C-4191-A863-46D9C12C336E}"/>
    <cellStyle name="Normal 10 8 3 4" xfId="2797" xr:uid="{D5ABDF80-F548-4890-B909-4C667D950448}"/>
    <cellStyle name="Normal 10 8 4" xfId="2798" xr:uid="{9955F35E-ADE8-4D58-8C0C-7E8F4206FA9B}"/>
    <cellStyle name="Normal 10 8 5" xfId="2799" xr:uid="{0F26B979-D233-4895-B70B-773AFA6C4569}"/>
    <cellStyle name="Normal 10 8 6" xfId="2800" xr:uid="{1FB1DCB9-FD04-42B8-B46B-F4E6206C406B}"/>
    <cellStyle name="Normal 10 9" xfId="265" xr:uid="{6AC6E4F9-A899-4A38-80DA-13C9A7117BF8}"/>
    <cellStyle name="Normal 10 9 2" xfId="1166" xr:uid="{F5CD4F09-94C9-4C5A-B9A7-85DD39F4EE33}"/>
    <cellStyle name="Normal 10 9 2 2" xfId="2801" xr:uid="{AE9CB984-FA01-4E25-AAEF-351DD7BA442A}"/>
    <cellStyle name="Normal 10 9 2 2 2" xfId="4330" xr:uid="{D661A514-9100-4232-A3F9-7CE75045E50D}"/>
    <cellStyle name="Normal 10 9 2 2 3" xfId="4679" xr:uid="{C8FBC0B5-BCDD-4D61-9F9C-941DFC3DB136}"/>
    <cellStyle name="Normal 10 9 2 3" xfId="2802" xr:uid="{52F06B42-AE7E-4D6C-854F-EE825BE20970}"/>
    <cellStyle name="Normal 10 9 2 4" xfId="2803" xr:uid="{A350F5C1-AD36-4E73-A98C-8EE8BC16E329}"/>
    <cellStyle name="Normal 10 9 3" xfId="2804" xr:uid="{C64CD708-2792-44BA-9391-07BEBC5A86EF}"/>
    <cellStyle name="Normal 10 9 4" xfId="2805" xr:uid="{E702D9F3-C7BA-4404-8060-16DE59A11602}"/>
    <cellStyle name="Normal 10 9 4 2" xfId="4562" xr:uid="{E19898FF-91DA-4C80-ADBA-7B38FFF0C579}"/>
    <cellStyle name="Normal 10 9 4 3" xfId="4680" xr:uid="{C23E5EEF-ECDB-4DA7-A4F3-35775F6D17BB}"/>
    <cellStyle name="Normal 10 9 4 4" xfId="4600" xr:uid="{5CA150FA-EE55-4FB3-A5EC-4A14A04462FF}"/>
    <cellStyle name="Normal 10 9 5" xfId="2806" xr:uid="{68F26E85-33BC-4815-AB27-D0CDFBBD4A11}"/>
    <cellStyle name="Normal 11" xfId="61" xr:uid="{3656BE1E-F150-4D40-913A-4117A86F7A4B}"/>
    <cellStyle name="Normal 11 2" xfId="266" xr:uid="{418BF357-9288-460D-8A64-0BE6E4132255}"/>
    <cellStyle name="Normal 11 2 2" xfId="4647" xr:uid="{C2B66171-9DDF-4480-8573-E491C4542AAB}"/>
    <cellStyle name="Normal 11 3" xfId="4335" xr:uid="{0934E294-467E-47AD-AF2D-286E3952B1D1}"/>
    <cellStyle name="Normal 11 3 2" xfId="4541" xr:uid="{6BDCEE8B-CA4B-4AA5-B6EE-58A58FBBA68F}"/>
    <cellStyle name="Normal 11 3 3" xfId="4724" xr:uid="{B4FAE50E-79C6-46C2-B8D6-165AF31252D3}"/>
    <cellStyle name="Normal 11 3 4" xfId="4701" xr:uid="{968B3262-E620-4263-AB3C-4A4CFDD72B8A}"/>
    <cellStyle name="Normal 12" xfId="62" xr:uid="{CC92D5F2-C9D5-4501-9AC1-3FA04D58ECFA}"/>
    <cellStyle name="Normal 12 2" xfId="267" xr:uid="{C3354389-F6AD-4DD9-92FA-536F06B9FB4F}"/>
    <cellStyle name="Normal 12 2 2" xfId="4648" xr:uid="{2580A550-918E-423A-8A01-59AD44B4528B}"/>
    <cellStyle name="Normal 12 3" xfId="4542" xr:uid="{E20EAFC2-2C23-4CF7-9F0D-33DEB93CE2ED}"/>
    <cellStyle name="Normal 13" xfId="63" xr:uid="{60569BB1-DBF7-4823-87E1-7BE9E13854C4}"/>
    <cellStyle name="Normal 13 2" xfId="64" xr:uid="{D0030116-6669-42E4-9527-CDB01AA10BEF}"/>
    <cellStyle name="Normal 13 2 2" xfId="268" xr:uid="{7955FE4D-9A89-4EBF-BDFA-1D91DA692979}"/>
    <cellStyle name="Normal 13 2 2 2" xfId="4649" xr:uid="{D3D9531C-871A-499E-9A18-22E8FA81A8E5}"/>
    <cellStyle name="Normal 13 2 3" xfId="4337" xr:uid="{BC20CE91-86EC-42F7-ABE4-187008C50D0B}"/>
    <cellStyle name="Normal 13 2 3 2" xfId="4543" xr:uid="{03C3DDB5-D145-4F2F-A32C-C69877A7A8DE}"/>
    <cellStyle name="Normal 13 2 3 3" xfId="4725" xr:uid="{32CA8477-DE15-43E7-A48F-8C339EB25E4F}"/>
    <cellStyle name="Normal 13 2 3 4" xfId="4702" xr:uid="{D6156392-27B2-4789-A8D7-C2D0EF91B893}"/>
    <cellStyle name="Normal 13 3" xfId="269" xr:uid="{692C7FE1-9C4B-4238-9B14-1755BDB5CE9E}"/>
    <cellStyle name="Normal 13 3 2" xfId="4421" xr:uid="{0D45C2AF-1F35-47FE-9156-AB302C39E07F}"/>
    <cellStyle name="Normal 13 3 3" xfId="4338" xr:uid="{105ABFF3-32EA-4CCC-A09B-C8AAA43D4C0D}"/>
    <cellStyle name="Normal 13 3 4" xfId="4566" xr:uid="{0B65CE29-E587-4548-BD7E-2886B864D557}"/>
    <cellStyle name="Normal 13 3 5" xfId="4726" xr:uid="{229EA6E6-D3C8-4858-BC0A-38074A095170}"/>
    <cellStyle name="Normal 13 4" xfId="4339" xr:uid="{C850954C-0704-4FA6-9B62-413271B9CB8A}"/>
    <cellStyle name="Normal 13 5" xfId="4336" xr:uid="{A50B5915-EFF2-479F-9704-B674403CECBE}"/>
    <cellStyle name="Normal 14" xfId="65" xr:uid="{05E3C590-0CBD-4B45-98C8-23A50D37B28E}"/>
    <cellStyle name="Normal 14 18" xfId="4341" xr:uid="{C61C92EA-4D18-4C0B-96FC-620CF656CF10}"/>
    <cellStyle name="Normal 14 2" xfId="270" xr:uid="{A390A93F-708B-4251-AFF5-F9B4A0582BDA}"/>
    <cellStyle name="Normal 14 2 2" xfId="430" xr:uid="{03E04BE6-F048-4652-98E8-61B57C795CAB}"/>
    <cellStyle name="Normal 14 2 2 2" xfId="431" xr:uid="{25C3E666-9C1C-4A04-BAC6-B6C40ECC33FA}"/>
    <cellStyle name="Normal 14 2 3" xfId="432" xr:uid="{E4FDBC46-5722-4386-AC0A-F1F156EA3E85}"/>
    <cellStyle name="Normal 14 3" xfId="433" xr:uid="{466CCFB9-FCF8-48D6-A0BB-91CFFDE1C6D0}"/>
    <cellStyle name="Normal 14 3 2" xfId="4650" xr:uid="{D4303579-EFAF-45C8-B2BF-A84559C57701}"/>
    <cellStyle name="Normal 14 4" xfId="4340" xr:uid="{F44228D8-91E7-46C4-A89C-41506824DF39}"/>
    <cellStyle name="Normal 14 4 2" xfId="4544" xr:uid="{26E8DA74-EFA8-4299-B507-740A567292E1}"/>
    <cellStyle name="Normal 14 4 3" xfId="4727" xr:uid="{AE62C383-1486-4F9F-93C6-8808C042270B}"/>
    <cellStyle name="Normal 14 4 4" xfId="4703" xr:uid="{5F765DDF-7C6E-4640-AD27-20BC86EEFBB0}"/>
    <cellStyle name="Normal 15" xfId="66" xr:uid="{DE728EB5-9911-425C-8CB2-90CBC990A790}"/>
    <cellStyle name="Normal 15 2" xfId="67" xr:uid="{D65597A2-2867-440D-BD31-B57D2F7D33BB}"/>
    <cellStyle name="Normal 15 2 2" xfId="271" xr:uid="{7930B506-9580-4CF3-B812-347F5B619AE7}"/>
    <cellStyle name="Normal 15 2 2 2" xfId="4453" xr:uid="{C80A3A8E-E8B1-4BF7-92CE-7A0BD11C4E38}"/>
    <cellStyle name="Normal 15 2 3" xfId="4546" xr:uid="{851ACD4B-945D-4097-A30F-CD10C0B9CF19}"/>
    <cellStyle name="Normal 15 3" xfId="272" xr:uid="{7EE75E8D-C74A-48A4-BF65-9AD3DC4D9775}"/>
    <cellStyle name="Normal 15 3 2" xfId="4422" xr:uid="{CC859876-6864-4DC3-886B-EB8F7E1B8C83}"/>
    <cellStyle name="Normal 15 3 3" xfId="4343" xr:uid="{BE952571-A271-4261-8F22-E3FF9D7C8A16}"/>
    <cellStyle name="Normal 15 3 4" xfId="4567" xr:uid="{BE2A2F5C-B175-4F06-A4EB-50697BC9A0A6}"/>
    <cellStyle name="Normal 15 3 5" xfId="4729" xr:uid="{CB8BC482-7E4E-4870-AFB1-762BA090F9AA}"/>
    <cellStyle name="Normal 15 4" xfId="4342" xr:uid="{B8443511-5ABF-4BCF-9CAE-E1798E998A04}"/>
    <cellStyle name="Normal 15 4 2" xfId="4545" xr:uid="{418BA6BC-C421-4D80-8D1E-CB94D26EF437}"/>
    <cellStyle name="Normal 15 4 3" xfId="4728" xr:uid="{58045331-096F-4BD1-BB31-4CF6BC171689}"/>
    <cellStyle name="Normal 15 4 4" xfId="4704" xr:uid="{B0FA800C-451A-4CB0-87FA-D8BCC201AFCD}"/>
    <cellStyle name="Normal 16" xfId="68" xr:uid="{9DD2937C-0B2C-4B80-A1C9-294F5E2574CA}"/>
    <cellStyle name="Normal 16 2" xfId="273" xr:uid="{AB0F55EA-15EF-4827-A527-757328BB5021}"/>
    <cellStyle name="Normal 16 2 2" xfId="4423" xr:uid="{2993C3E2-639D-41FB-A40A-2731D5C2AFA0}"/>
    <cellStyle name="Normal 16 2 3" xfId="4344" xr:uid="{697BF149-2D92-4059-8A4F-A77D5F29E873}"/>
    <cellStyle name="Normal 16 2 4" xfId="4568" xr:uid="{F85E4278-D285-40CF-9AF1-D1B8AF8922BA}"/>
    <cellStyle name="Normal 16 2 5" xfId="4730" xr:uid="{40C53833-5461-4957-B887-7A7226B55CF2}"/>
    <cellStyle name="Normal 16 3" xfId="274" xr:uid="{FD5DEAAD-63EB-4CC9-95A6-806364F1F52A}"/>
    <cellStyle name="Normal 17" xfId="69" xr:uid="{F65823CC-F6CF-4979-84B1-6544F56B3B5E}"/>
    <cellStyle name="Normal 17 2" xfId="275" xr:uid="{5061AAF2-7A89-4EDE-81E1-27F3B99B2563}"/>
    <cellStyle name="Normal 17 2 2" xfId="4424" xr:uid="{AB6211AA-61CF-4E39-AAA4-6888A595741C}"/>
    <cellStyle name="Normal 17 2 3" xfId="4346" xr:uid="{4CA1FFD0-8810-4266-A9E2-EB993BF6F4DB}"/>
    <cellStyle name="Normal 17 2 4" xfId="4569" xr:uid="{5D2A5C48-59B8-4F2D-867C-69E939D30A74}"/>
    <cellStyle name="Normal 17 2 5" xfId="4731" xr:uid="{8B7EE44B-EF59-4677-BCBD-4A71CD01DF7A}"/>
    <cellStyle name="Normal 17 3" xfId="4347" xr:uid="{66EFE3E4-039F-4ACA-82F0-8D0116986AE0}"/>
    <cellStyle name="Normal 17 4" xfId="4345" xr:uid="{733F6AAA-FF91-490C-B851-E896E4C43207}"/>
    <cellStyle name="Normal 18" xfId="70" xr:uid="{7E1C8FEE-FF65-47D7-9065-4FFDF5C7284D}"/>
    <cellStyle name="Normal 18 2" xfId="276" xr:uid="{CBCF5C5C-0CEE-4161-AA62-C51228F0B9AE}"/>
    <cellStyle name="Normal 18 2 2" xfId="4454" xr:uid="{ED4D4898-3155-44ED-8218-66C087067F27}"/>
    <cellStyle name="Normal 18 3" xfId="4348" xr:uid="{9078951F-7F29-46D7-8A1F-7F13B4C11FF5}"/>
    <cellStyle name="Normal 18 3 2" xfId="4547" xr:uid="{E7C1A978-28D6-4525-90E0-827B295467CA}"/>
    <cellStyle name="Normal 18 3 3" xfId="4732" xr:uid="{5F627AFE-8452-4D47-AEE7-F5214A2B70B4}"/>
    <cellStyle name="Normal 18 3 4" xfId="4705" xr:uid="{9367092C-D7FA-4FFF-BF1A-948B03C44154}"/>
    <cellStyle name="Normal 19" xfId="71" xr:uid="{9CE7AD52-9B8B-43D4-A86C-00BAC744D3A7}"/>
    <cellStyle name="Normal 19 2" xfId="72" xr:uid="{B930C7A5-DF02-4BC6-B5FE-D7E17490955B}"/>
    <cellStyle name="Normal 19 2 2" xfId="277" xr:uid="{3232DED8-9726-4447-A492-A3484A7FBC2F}"/>
    <cellStyle name="Normal 19 2 2 2" xfId="4651" xr:uid="{BEFB48D5-36BD-404C-87E6-D3601308FFAC}"/>
    <cellStyle name="Normal 19 2 3" xfId="4549" xr:uid="{70FBE69B-8F92-4828-8499-3B778B6FF2CC}"/>
    <cellStyle name="Normal 19 3" xfId="278" xr:uid="{32D51707-DC33-45BE-82B1-8FDFBC1292AD}"/>
    <cellStyle name="Normal 19 3 2" xfId="4652" xr:uid="{7A1AFBB2-91D0-41FC-A9CB-5B5CDAC6FA3A}"/>
    <cellStyle name="Normal 19 4" xfId="4548" xr:uid="{C9432433-7113-437B-9942-CF16989AC5EF}"/>
    <cellStyle name="Normal 2" xfId="3" xr:uid="{0035700C-F3A5-4A6F-B63A-5CE25669DEE2}"/>
    <cellStyle name="Normal 2 2" xfId="73" xr:uid="{528BD263-C930-4AC1-9E3F-C4CB5594D585}"/>
    <cellStyle name="Normal 2 2 2" xfId="74" xr:uid="{0EAD6260-509A-4B3F-ABA6-01733D097D76}"/>
    <cellStyle name="Normal 2 2 2 2" xfId="279" xr:uid="{314BC8CF-9F4F-4657-94CD-AE2F5C1B0A2C}"/>
    <cellStyle name="Normal 2 2 2 2 2" xfId="4655" xr:uid="{CE3F9106-9977-421E-80CE-F0545C076396}"/>
    <cellStyle name="Normal 2 2 2 3" xfId="4551" xr:uid="{442965FE-AA4D-4914-BB51-B28410FE5986}"/>
    <cellStyle name="Normal 2 2 3" xfId="280" xr:uid="{8330CB18-7622-4AC3-A7E3-5AFD97229BCE}"/>
    <cellStyle name="Normal 2 2 3 2" xfId="4455" xr:uid="{FFEE06EB-AFFB-497A-BEAD-BC91D2BD5CCF}"/>
    <cellStyle name="Normal 2 2 3 2 2" xfId="4585" xr:uid="{F21C75BF-4BBB-46FA-A7E1-2C4E980AA771}"/>
    <cellStyle name="Normal 2 2 3 2 2 2" xfId="4656" xr:uid="{371FBB2A-8536-4A64-9D4B-A64388C2B520}"/>
    <cellStyle name="Normal 2 2 3 2 3" xfId="4750" xr:uid="{2FB57C9E-6C5E-4C7F-8CD8-F1A7F5E0DC76}"/>
    <cellStyle name="Normal 2 2 3 2 4" xfId="5305" xr:uid="{6A39FDBC-31C3-426E-905E-0448811CB13F}"/>
    <cellStyle name="Normal 2 2 3 3" xfId="4435" xr:uid="{53C40526-FA0B-4FA9-B8EE-58E6F1075B9A}"/>
    <cellStyle name="Normal 2 2 3 4" xfId="4706" xr:uid="{023EE9A5-177C-4D14-BEFF-CF2869B89A44}"/>
    <cellStyle name="Normal 2 2 3 5" xfId="4695" xr:uid="{4BC461A4-E663-4780-8BCE-77F61C2DF223}"/>
    <cellStyle name="Normal 2 2 4" xfId="4349" xr:uid="{5AEBEF9D-80BA-4046-A756-9E830616934E}"/>
    <cellStyle name="Normal 2 2 4 2" xfId="4550" xr:uid="{1A47928C-1BCE-4495-A125-7E6D54D4F029}"/>
    <cellStyle name="Normal 2 2 4 3" xfId="4733" xr:uid="{FC75B0C1-51FE-4C0B-A19A-F4D640FF703C}"/>
    <cellStyle name="Normal 2 2 4 4" xfId="4707" xr:uid="{66A2D6DF-8FC6-4B82-B175-FD6A6CDB75B3}"/>
    <cellStyle name="Normal 2 2 5" xfId="4654" xr:uid="{CF8D3036-3C2F-4E85-94AE-616D135F24EB}"/>
    <cellStyle name="Normal 2 2 6" xfId="4753" xr:uid="{B86670D2-1D22-4ED9-99D1-BB918A901468}"/>
    <cellStyle name="Normal 2 3" xfId="75" xr:uid="{39B6883F-5CCA-46EE-9ED1-5F11E69DE4DA}"/>
    <cellStyle name="Normal 2 3 2" xfId="76" xr:uid="{42603394-5F55-4AAC-AFCD-5CA7E17A31A4}"/>
    <cellStyle name="Normal 2 3 2 2" xfId="281" xr:uid="{03FE86C5-002B-4892-A166-9B5C62556C42}"/>
    <cellStyle name="Normal 2 3 2 2 2" xfId="4657" xr:uid="{46455B51-ADAD-4AA6-BE12-106D7D61DFFD}"/>
    <cellStyle name="Normal 2 3 2 3" xfId="4351" xr:uid="{17F4714C-2F63-4211-A865-242D2623F6E0}"/>
    <cellStyle name="Normal 2 3 2 3 2" xfId="4553" xr:uid="{784C555D-733D-4A13-B96F-C9B7B5CA0A8A}"/>
    <cellStyle name="Normal 2 3 2 3 3" xfId="4735" xr:uid="{102C8E52-E7DE-459B-A698-3F4C9DA84EED}"/>
    <cellStyle name="Normal 2 3 2 3 4" xfId="4708" xr:uid="{68378E19-53B3-477F-BA1A-98A7BF435504}"/>
    <cellStyle name="Normal 2 3 3" xfId="77" xr:uid="{7692CA2A-03D2-4AA0-96DA-72974D0D34DE}"/>
    <cellStyle name="Normal 2 3 4" xfId="78" xr:uid="{0E6688E8-B244-4C5E-8C2D-520B804F7938}"/>
    <cellStyle name="Normal 2 3 5" xfId="185" xr:uid="{96E9081F-8C15-4457-995D-8EA3BE153678}"/>
    <cellStyle name="Normal 2 3 5 2" xfId="4658" xr:uid="{AA6DE885-0AE5-470D-AF55-1DD7B9B5B729}"/>
    <cellStyle name="Normal 2 3 6" xfId="4350" xr:uid="{C085A40F-6543-4C04-90DA-2A791C8A11DC}"/>
    <cellStyle name="Normal 2 3 6 2" xfId="4552" xr:uid="{7AFFE1F5-64AD-4225-9E34-957ADB0CE206}"/>
    <cellStyle name="Normal 2 3 6 3" xfId="4734" xr:uid="{BBED17A8-75C9-4E3C-AA9F-8AA537A00937}"/>
    <cellStyle name="Normal 2 3 6 4" xfId="4709" xr:uid="{09032AE6-6A40-4539-AAAE-FD4C438E499C}"/>
    <cellStyle name="Normal 2 3 7" xfId="5318" xr:uid="{B8616E17-9C30-4F28-82A6-33982D02417E}"/>
    <cellStyle name="Normal 2 4" xfId="79" xr:uid="{C7F388BC-DA6F-4546-B4DC-2A66101100B9}"/>
    <cellStyle name="Normal 2 4 2" xfId="80" xr:uid="{0874EB84-D689-4C3A-B371-BD68D7B3DA68}"/>
    <cellStyle name="Normal 2 4 3" xfId="282" xr:uid="{AAEF1712-2C62-4466-9540-BBCB3F135B89}"/>
    <cellStyle name="Normal 2 4 3 2" xfId="4659" xr:uid="{B832C218-063D-49CB-9798-9D50A2471DB0}"/>
    <cellStyle name="Normal 2 4 3 3" xfId="4673" xr:uid="{365AFC86-904A-40C8-A1BD-5FCDE87595DD}"/>
    <cellStyle name="Normal 2 4 4" xfId="4554" xr:uid="{2C031184-0285-4AEA-9B5B-DE3716617B31}"/>
    <cellStyle name="Normal 2 4 5" xfId="4754" xr:uid="{FD047AA2-1425-4096-B2F7-054E0149B967}"/>
    <cellStyle name="Normal 2 4 6" xfId="4752" xr:uid="{9DAB38C6-0A0B-4058-A364-8E71B6E6DB5C}"/>
    <cellStyle name="Normal 2 5" xfId="184" xr:uid="{677B3C09-BCE1-4562-AF0E-2A3C0FBACA87}"/>
    <cellStyle name="Normal 2 5 2" xfId="284" xr:uid="{09E4416F-8508-426B-95D4-7E258DC7FA8E}"/>
    <cellStyle name="Normal 2 5 2 2" xfId="2505" xr:uid="{8CE1ED0F-EC49-4538-897C-D583C20EA301}"/>
    <cellStyle name="Normal 2 5 3" xfId="283" xr:uid="{B5D1F493-2B9E-4984-8A65-C562742E82A4}"/>
    <cellStyle name="Normal 2 5 3 2" xfId="4586" xr:uid="{A16C0730-7899-4319-8093-4136ECEFEE5E}"/>
    <cellStyle name="Normal 2 5 3 3" xfId="4746" xr:uid="{6DD6676A-5BDF-40E2-A246-5ABC6873DB1E}"/>
    <cellStyle name="Normal 2 5 3 4" xfId="5302" xr:uid="{122C3325-1EDB-4E91-8523-4F01F0FCFD7A}"/>
    <cellStyle name="Normal 2 5 4" xfId="4660" xr:uid="{5841AC21-5316-48D2-BDBE-3F625E300C1F}"/>
    <cellStyle name="Normal 2 5 5" xfId="4615" xr:uid="{45470F33-2BC8-462B-981D-2A837086E97A}"/>
    <cellStyle name="Normal 2 5 6" xfId="4614" xr:uid="{3C9DF9B1-13DD-4440-A653-8CEA3E466FE4}"/>
    <cellStyle name="Normal 2 5 7" xfId="4749" xr:uid="{22903D26-421E-4841-8AA3-AC80AAB74C3C}"/>
    <cellStyle name="Normal 2 5 8" xfId="4719" xr:uid="{344C9B49-FAC3-46CB-AD71-C9CBB1CB0B8D}"/>
    <cellStyle name="Normal 2 6" xfId="285" xr:uid="{5CB1DD64-7E9B-47DD-99B1-A3AA4C6EAD2B}"/>
    <cellStyle name="Normal 2 6 2" xfId="286" xr:uid="{D39A4506-3283-41C9-8213-C2187B9FF753}"/>
    <cellStyle name="Normal 2 6 3" xfId="452" xr:uid="{3B5D6A0C-8B5F-4697-BED6-B77C9584CF5A}"/>
    <cellStyle name="Normal 2 6 3 2" xfId="5335" xr:uid="{3200CBD1-277B-4C10-8260-E7199AED994E}"/>
    <cellStyle name="Normal 2 6 4" xfId="4661" xr:uid="{AD937ED7-30A8-4558-99D4-987E3E143400}"/>
    <cellStyle name="Normal 2 6 5" xfId="4612" xr:uid="{A5182DB7-1EBE-4DF0-97F8-E4554C2A690F}"/>
    <cellStyle name="Normal 2 6 5 2" xfId="4710" xr:uid="{D4FD8A84-1F6C-4CC8-B969-453741BDA82B}"/>
    <cellStyle name="Normal 2 6 6" xfId="4598" xr:uid="{4C34D4F4-5417-4443-8C95-06D619ADD2BB}"/>
    <cellStyle name="Normal 2 6 7" xfId="5322" xr:uid="{530C2EB2-516A-4EB8-8702-294932939161}"/>
    <cellStyle name="Normal 2 6 8" xfId="5331" xr:uid="{DE3CD160-BDC6-454C-ABC7-8C924C3BE47E}"/>
    <cellStyle name="Normal 2 7" xfId="287" xr:uid="{434A6244-B195-408F-80E3-7436AF71EA8C}"/>
    <cellStyle name="Normal 2 7 2" xfId="4456" xr:uid="{2549BEE2-42D9-4EA4-8DD3-8C6C40AFC8F7}"/>
    <cellStyle name="Normal 2 7 3" xfId="4662" xr:uid="{21BF94FC-B99A-4A72-ADF6-FB008E0BD53E}"/>
    <cellStyle name="Normal 2 7 4" xfId="5303" xr:uid="{7F6B4C02-587F-4477-8BB5-49C00F655272}"/>
    <cellStyle name="Normal 2 8" xfId="4508" xr:uid="{E4733FB7-DA50-46BE-A44A-3AFFB46A61CE}"/>
    <cellStyle name="Normal 2 9" xfId="4653" xr:uid="{40CE3166-191C-434F-B2D1-C177882F2731}"/>
    <cellStyle name="Normal 20" xfId="434" xr:uid="{6BD9B31C-C04D-49EC-95E1-B822A0A42B6A}"/>
    <cellStyle name="Normal 20 2" xfId="435" xr:uid="{9648C440-0B53-412A-8154-B9EE1FCA222B}"/>
    <cellStyle name="Normal 20 2 2" xfId="436" xr:uid="{76F11BF3-688E-4577-A0B7-BEF80A6D4B79}"/>
    <cellStyle name="Normal 20 2 2 2" xfId="4425" xr:uid="{5844EF48-0024-48C8-8FED-DDD1F3302156}"/>
    <cellStyle name="Normal 20 2 2 3" xfId="4417" xr:uid="{35E76C14-6445-4663-B044-0FEFBA58CBCC}"/>
    <cellStyle name="Normal 20 2 2 4" xfId="4582" xr:uid="{0D531542-E8D6-4F8D-B97B-74C4FBC61421}"/>
    <cellStyle name="Normal 20 2 2 5" xfId="4744" xr:uid="{5907C989-EEE8-42B8-AB89-13AAB99BA055}"/>
    <cellStyle name="Normal 20 2 3" xfId="4420" xr:uid="{F5757931-4924-42B4-B340-301C05B9F755}"/>
    <cellStyle name="Normal 20 2 4" xfId="4416" xr:uid="{4D146898-9D66-4BAA-BD35-8F98515D44A7}"/>
    <cellStyle name="Normal 20 2 5" xfId="4581" xr:uid="{E231A3E4-2AA4-4EB8-AB14-DE1EC8B7249F}"/>
    <cellStyle name="Normal 20 2 6" xfId="4743" xr:uid="{3116B65F-14B7-4D0F-BD77-28E309897FAE}"/>
    <cellStyle name="Normal 20 3" xfId="1167" xr:uid="{B0D228AF-22D5-405A-AA07-80176C3AA3A3}"/>
    <cellStyle name="Normal 20 3 2" xfId="4457" xr:uid="{85B10624-F3BB-48DD-8322-BD07E18504F2}"/>
    <cellStyle name="Normal 20 4" xfId="4352" xr:uid="{CB95645E-2035-42D8-9227-A6FE85B5AE37}"/>
    <cellStyle name="Normal 20 4 2" xfId="4555" xr:uid="{9FFEFA98-3C15-4D1D-BC62-7A73C07AE2C5}"/>
    <cellStyle name="Normal 20 4 3" xfId="4736" xr:uid="{3B22FE40-CCBD-4992-8B3F-9D8BB534D40D}"/>
    <cellStyle name="Normal 20 4 4" xfId="4711" xr:uid="{D03E42DA-44FE-4090-A142-8DE10D3DE571}"/>
    <cellStyle name="Normal 20 5" xfId="4433" xr:uid="{46498232-F2F3-4C8F-992E-9DE3C319BE5E}"/>
    <cellStyle name="Normal 20 5 2" xfId="5328" xr:uid="{E518CF98-B7CF-4071-B6D7-A087F5DA13CA}"/>
    <cellStyle name="Normal 20 6" xfId="4587" xr:uid="{2A5C77A7-6810-4A55-925D-8B6D019D2D98}"/>
    <cellStyle name="Normal 20 7" xfId="4696" xr:uid="{E4CD36BE-7C51-48B6-BF71-599BF59D466F}"/>
    <cellStyle name="Normal 20 8" xfId="4717" xr:uid="{CDBD16D8-959D-4C15-976D-36C61EFFB5C2}"/>
    <cellStyle name="Normal 20 9" xfId="4716" xr:uid="{8425FB20-4522-433D-BD62-13A5F81B1B9B}"/>
    <cellStyle name="Normal 21" xfId="437" xr:uid="{DEFFC55E-484A-4A44-A706-A7D10B5992A0}"/>
    <cellStyle name="Normal 21 2" xfId="438" xr:uid="{8DD77F17-F07F-4464-B85E-2993A590A601}"/>
    <cellStyle name="Normal 21 2 2" xfId="439" xr:uid="{85A4CDC1-14AD-4BC7-9C52-F0B3B049A7B0}"/>
    <cellStyle name="Normal 21 3" xfId="4353" xr:uid="{9F895183-8BA7-402E-8BAB-3820DB5EC202}"/>
    <cellStyle name="Normal 21 3 2" xfId="4459" xr:uid="{6B106CD5-FE89-442C-BB41-B4ECC3505F40}"/>
    <cellStyle name="Normal 21 3 3" xfId="4458" xr:uid="{7F6FB5FA-D56E-47BD-B810-C6C8344EDC2C}"/>
    <cellStyle name="Normal 21 4" xfId="4570" xr:uid="{C69F75F7-D7D5-4DF5-9C59-3B484BC5BD85}"/>
    <cellStyle name="Normal 21 5" xfId="4737" xr:uid="{D2B82D1D-9E85-4077-8B42-1AF760824E60}"/>
    <cellStyle name="Normal 22" xfId="440" xr:uid="{04AE95FC-C466-41A4-AB2F-57C8CAF19706}"/>
    <cellStyle name="Normal 22 2" xfId="441" xr:uid="{5AB4FA37-7F70-49F2-AA38-DA69B9A54378}"/>
    <cellStyle name="Normal 22 3" xfId="4310" xr:uid="{EE434144-BC61-49CA-8809-B51FDC831808}"/>
    <cellStyle name="Normal 22 3 2" xfId="4354" xr:uid="{200DDFCC-DAF9-470B-8547-3DA5EC782887}"/>
    <cellStyle name="Normal 22 3 2 2" xfId="4461" xr:uid="{1A960A24-83B2-4FA4-9844-3EA09C4FCC65}"/>
    <cellStyle name="Normal 22 3 3" xfId="4460" xr:uid="{6AE2295F-E14A-47E9-97B6-3C1B205DB30E}"/>
    <cellStyle name="Normal 22 3 4" xfId="4691" xr:uid="{1D48FF12-A23B-4DBA-91F5-2F3A2F634308}"/>
    <cellStyle name="Normal 22 4" xfId="4313" xr:uid="{A8123B40-EC78-41D9-A0F7-6494AF56C467}"/>
    <cellStyle name="Normal 22 4 2" xfId="4431" xr:uid="{C32B4C3C-EB49-4708-8331-294112528A61}"/>
    <cellStyle name="Normal 22 4 3" xfId="4571" xr:uid="{71C34CBA-95EB-4BA6-8241-C6D29B177DB3}"/>
    <cellStyle name="Normal 22 4 3 2" xfId="4590" xr:uid="{E4CFEDD9-48B4-4C17-A8B1-728FBCB754EB}"/>
    <cellStyle name="Normal 22 4 3 3" xfId="4748" xr:uid="{4C899A69-C0AC-45ED-83F5-B3DDC3B5CFFD}"/>
    <cellStyle name="Normal 22 4 3 4" xfId="5338" xr:uid="{ACFBA208-4D86-4975-8FC4-FF3DD0CFE498}"/>
    <cellStyle name="Normal 22 4 3 5" xfId="5334" xr:uid="{954D0033-6B0F-468F-8617-461E31F8C3FB}"/>
    <cellStyle name="Normal 22 4 4" xfId="4692" xr:uid="{C331800E-955D-44E0-BA65-BFAB68D374CB}"/>
    <cellStyle name="Normal 22 4 5" xfId="4604" xr:uid="{F7A52709-16C5-4C04-9243-ADFBDAE715B4}"/>
    <cellStyle name="Normal 22 4 6" xfId="4595" xr:uid="{2D542C11-49E0-4FD1-A899-ED83CE00B461}"/>
    <cellStyle name="Normal 22 4 7" xfId="4594" xr:uid="{43CE6940-1887-4F95-ABB6-7EC1DF085D8F}"/>
    <cellStyle name="Normal 22 4 8" xfId="4593" xr:uid="{5737281B-B20B-41AC-96FA-E711F2B801E3}"/>
    <cellStyle name="Normal 22 4 9" xfId="4592" xr:uid="{78BAC7B1-6D03-4D33-8B4D-C20C79845E72}"/>
    <cellStyle name="Normal 22 5" xfId="4738" xr:uid="{02A5CF0D-9C10-47D2-A76D-E9BC7BB5B305}"/>
    <cellStyle name="Normal 23" xfId="442" xr:uid="{69825B91-5A62-488E-84B3-E9804D7C2A4E}"/>
    <cellStyle name="Normal 23 2" xfId="2500" xr:uid="{FAC275D1-F3A3-468F-B489-9C721AB1AC39}"/>
    <cellStyle name="Normal 23 2 2" xfId="4356" xr:uid="{7B83A838-52CA-4522-BA7D-CC701BB4F28C}"/>
    <cellStyle name="Normal 23 2 2 2" xfId="4751" xr:uid="{D323842C-3C72-470C-85CA-B08C94221169}"/>
    <cellStyle name="Normal 23 2 2 3" xfId="4693" xr:uid="{DAD269FD-E673-4DE0-BFA3-FE0A50451AA3}"/>
    <cellStyle name="Normal 23 2 2 4" xfId="4663" xr:uid="{DC0E1FD7-3EEE-4C7D-8C5C-9D3DAEC15B94}"/>
    <cellStyle name="Normal 23 2 3" xfId="4605" xr:uid="{E729FAC0-DC2C-44CA-8DDF-D0A003B922E2}"/>
    <cellStyle name="Normal 23 2 4" xfId="4712" xr:uid="{AB789C2F-FC1B-4873-8879-3F57F64587ED}"/>
    <cellStyle name="Normal 23 3" xfId="4426" xr:uid="{BE118619-55C4-42FB-936D-60F71E345BD1}"/>
    <cellStyle name="Normal 23 4" xfId="4355" xr:uid="{DE246F40-CD13-4B01-A6A5-2621CECF7349}"/>
    <cellStyle name="Normal 23 5" xfId="4572" xr:uid="{2DB81894-E532-40D9-8B1C-99155B9B7CCD}"/>
    <cellStyle name="Normal 23 6" xfId="4739" xr:uid="{A787EAD9-F681-43C1-B6FB-8038EAA38199}"/>
    <cellStyle name="Normal 24" xfId="443" xr:uid="{824A5EC2-DFB8-444D-9E23-49130B2D197F}"/>
    <cellStyle name="Normal 24 2" xfId="444" xr:uid="{DB3B62B8-B005-4537-B30B-4651A9A7FD2E}"/>
    <cellStyle name="Normal 24 2 2" xfId="4428" xr:uid="{950B9A27-F0E6-4A42-BC0B-64A757073023}"/>
    <cellStyle name="Normal 24 2 3" xfId="4358" xr:uid="{E5D4FB25-DFBA-4274-B557-004918B26BC7}"/>
    <cellStyle name="Normal 24 2 4" xfId="4574" xr:uid="{8DDEDD44-39D2-4DE3-868B-F777770DDAFB}"/>
    <cellStyle name="Normal 24 2 5" xfId="4741" xr:uid="{FE344685-2651-4F82-9DB8-03814C2EDE78}"/>
    <cellStyle name="Normal 24 3" xfId="4427" xr:uid="{2E2829C0-A750-4480-818F-3E7AAC352BE4}"/>
    <cellStyle name="Normal 24 4" xfId="4357" xr:uid="{A7717AAA-805E-4027-9410-20A1A81B51B8}"/>
    <cellStyle name="Normal 24 5" xfId="4573" xr:uid="{FBE5AA7F-80E4-48F6-92B0-1828F9D51916}"/>
    <cellStyle name="Normal 24 6" xfId="4740" xr:uid="{121DFAF1-E7A2-4DAB-AB02-A91849A44277}"/>
    <cellStyle name="Normal 25" xfId="451" xr:uid="{F39E7075-1B3A-4362-9FD2-0AA9E9CCE6E7}"/>
    <cellStyle name="Normal 25 2" xfId="4360" xr:uid="{01711548-47D9-475B-BEC3-DE21454C5DC3}"/>
    <cellStyle name="Normal 25 2 2" xfId="5337" xr:uid="{9BD7D9B2-9628-416D-9674-2F3031537E09}"/>
    <cellStyle name="Normal 25 3" xfId="4429" xr:uid="{066CC26D-8BFD-4A60-9038-D8EDD0452FDA}"/>
    <cellStyle name="Normal 25 4" xfId="4359" xr:uid="{15FCB2D3-B470-43FF-81CD-F05A55702494}"/>
    <cellStyle name="Normal 25 5" xfId="4575" xr:uid="{FA93426F-8D47-4AD8-BA61-270C23EBEFCD}"/>
    <cellStyle name="Normal 26" xfId="2498" xr:uid="{22833D41-3CC8-486A-A5E6-7EEEB378492F}"/>
    <cellStyle name="Normal 26 2" xfId="2499" xr:uid="{802FB568-F61E-4E7B-A326-933E52DF7400}"/>
    <cellStyle name="Normal 26 2 2" xfId="4362" xr:uid="{3FB05C59-9618-4FB9-A728-6C1770EFDE3B}"/>
    <cellStyle name="Normal 26 3" xfId="4361" xr:uid="{74952E44-7432-494B-B658-877BA046886D}"/>
    <cellStyle name="Normal 26 3 2" xfId="4436" xr:uid="{E4C1ABE0-5A19-4A4A-B06A-AFC78A29F5A2}"/>
    <cellStyle name="Normal 27" xfId="2507" xr:uid="{BFB7B649-0920-44C5-96D6-B6DF91BF5E74}"/>
    <cellStyle name="Normal 27 2" xfId="4364" xr:uid="{AD4C91A8-EDB7-4757-A2B9-2CB6447B644A}"/>
    <cellStyle name="Normal 27 3" xfId="4363" xr:uid="{63D054A2-6066-4EB7-B137-1BBFCCD197A5}"/>
    <cellStyle name="Normal 27 4" xfId="4599" xr:uid="{B63DEA69-D7EB-4AE6-BBEB-5F0D46D357FA}"/>
    <cellStyle name="Normal 27 5" xfId="5320" xr:uid="{4D2B6D91-B7CD-432F-9380-2AE15117ACFA}"/>
    <cellStyle name="Normal 27 6" xfId="4589" xr:uid="{88F1B7B2-B75B-48DA-A2A6-E97BED23A2BB}"/>
    <cellStyle name="Normal 27 7" xfId="5332" xr:uid="{1B24E329-7A60-436C-BB3A-72E44CF21A35}"/>
    <cellStyle name="Normal 28" xfId="4365" xr:uid="{99DF0A3C-7B1D-423B-83FB-DCE63DD8AE24}"/>
    <cellStyle name="Normal 28 2" xfId="4366" xr:uid="{BFB37A5A-5548-4A42-AB3A-85B6F1BAE516}"/>
    <cellStyle name="Normal 28 3" xfId="4367" xr:uid="{2854B03A-8436-417E-89F4-E36AA7E58D12}"/>
    <cellStyle name="Normal 29" xfId="4368" xr:uid="{83ED1733-8899-4EFD-9D0B-F02AC9294517}"/>
    <cellStyle name="Normal 29 2" xfId="4369" xr:uid="{F261EFA1-BFE5-46DF-9DB2-F7C970FF0CA4}"/>
    <cellStyle name="Normal 3" xfId="2" xr:uid="{665067A7-73F8-4B7E-BFD2-7BB3B9468366}"/>
    <cellStyle name="Normal 3 2" xfId="81" xr:uid="{7D076FDD-8323-4C2B-9B7E-7BF1FE9F1EFE}"/>
    <cellStyle name="Normal 3 2 2" xfId="82" xr:uid="{DFF8332E-22D8-4C1B-9951-498F55EAF2C3}"/>
    <cellStyle name="Normal 3 2 2 2" xfId="288" xr:uid="{518E6A0A-988B-48C3-99F9-530C0FFA2DE3}"/>
    <cellStyle name="Normal 3 2 2 2 2" xfId="4665" xr:uid="{A3AD4EEE-B29F-4EAB-A3AB-59D9EED65421}"/>
    <cellStyle name="Normal 3 2 2 3" xfId="4556" xr:uid="{53D844BA-F1D8-44E8-A048-BF241BEA3F3C}"/>
    <cellStyle name="Normal 3 2 3" xfId="83" xr:uid="{D9F5F333-AA52-469E-86FA-205528402D28}"/>
    <cellStyle name="Normal 3 2 4" xfId="289" xr:uid="{B2671552-444D-44D8-817D-DB6BE3C0159E}"/>
    <cellStyle name="Normal 3 2 4 2" xfId="4666" xr:uid="{DF3DA0FE-C0BA-4F54-9CEE-3CBDBD918AC2}"/>
    <cellStyle name="Normal 3 2 5" xfId="2506" xr:uid="{2B8387FF-0511-4518-A2F2-C29856B9D693}"/>
    <cellStyle name="Normal 3 2 5 2" xfId="4509" xr:uid="{11FEFDB3-7726-479E-BF6C-51449B882949}"/>
    <cellStyle name="Normal 3 2 5 3" xfId="5304" xr:uid="{4881928C-2BEB-48FC-98C8-E054FAB0D9E1}"/>
    <cellStyle name="Normal 3 3" xfId="84" xr:uid="{31B471CF-6A6A-45FD-B64E-361A7D769367}"/>
    <cellStyle name="Normal 3 3 2" xfId="290" xr:uid="{54B86770-3335-4E0E-99DD-3616522DCDCC}"/>
    <cellStyle name="Normal 3 3 2 2" xfId="4667" xr:uid="{9B482EC0-4D00-4C64-BFAB-7C97A5584295}"/>
    <cellStyle name="Normal 3 3 3" xfId="4557" xr:uid="{FDC12150-D1CD-4561-91C4-0EDF9F07B1B7}"/>
    <cellStyle name="Normal 3 4" xfId="85" xr:uid="{3840D030-C588-4FFF-BECF-B6B2AD2F07A7}"/>
    <cellStyle name="Normal 3 4 2" xfId="2502" xr:uid="{7ADFD369-1BE5-4D53-8D64-32AF784F4122}"/>
    <cellStyle name="Normal 3 4 2 2" xfId="4668" xr:uid="{FAB9F8D8-76CA-497B-9E8A-1057A9A9A4D3}"/>
    <cellStyle name="Normal 3 5" xfId="2501" xr:uid="{DB9F6020-6628-4638-A3C7-0297B313131E}"/>
    <cellStyle name="Normal 3 5 2" xfId="4669" xr:uid="{46EA147C-BDE3-4D3F-97E3-B965E564E4D6}"/>
    <cellStyle name="Normal 3 5 3" xfId="4745" xr:uid="{78F68389-4CBE-4129-B6FB-479F03063246}"/>
    <cellStyle name="Normal 3 5 4" xfId="4713" xr:uid="{42B5D40D-9CDB-41E0-B5AB-261F2AF1A6E3}"/>
    <cellStyle name="Normal 3 6" xfId="4664" xr:uid="{388E469D-3977-4A4D-A1A2-43A79F89678A}"/>
    <cellStyle name="Normal 3 6 2" xfId="5336" xr:uid="{47663FEC-1270-4E35-AA30-0E435046B7B5}"/>
    <cellStyle name="Normal 3 6 2 2" xfId="5333" xr:uid="{89A603E1-8966-46CA-AA17-A71B0E6A4078}"/>
    <cellStyle name="Normal 30" xfId="4370" xr:uid="{62C24471-B7BE-45D6-AD4A-D12E1FDCD3B4}"/>
    <cellStyle name="Normal 30 2" xfId="4371" xr:uid="{192842E6-3099-4FBB-9825-C5570D174B1E}"/>
    <cellStyle name="Normal 31" xfId="4372" xr:uid="{D0E6FC76-1764-4F8C-9C77-320BDCB6D7DE}"/>
    <cellStyle name="Normal 31 2" xfId="4373" xr:uid="{B8690B18-AC36-4425-A221-50335B75429D}"/>
    <cellStyle name="Normal 32" xfId="4374" xr:uid="{FEF85927-B918-45A8-944C-6BA46E15FBD8}"/>
    <cellStyle name="Normal 33" xfId="4375" xr:uid="{6ECCC7A2-5493-45EF-B9DD-59C8A2629C9E}"/>
    <cellStyle name="Normal 33 2" xfId="4376" xr:uid="{4A4A0FE2-8EF8-479A-A65B-8E76DA10AA25}"/>
    <cellStyle name="Normal 34" xfId="4377" xr:uid="{2A05485F-BFB7-486B-8A4C-FC49DBF2C335}"/>
    <cellStyle name="Normal 34 2" xfId="4378" xr:uid="{1B4CD2AA-4104-4D14-BD2C-9FE594F89A76}"/>
    <cellStyle name="Normal 35" xfId="4379" xr:uid="{C59AA383-C8E5-44C5-9FE3-6E16CAF6076D}"/>
    <cellStyle name="Normal 35 2" xfId="4380" xr:uid="{89A9A465-BA37-4CC1-9003-1F94098F0B40}"/>
    <cellStyle name="Normal 36" xfId="4381" xr:uid="{E4789358-B72E-4D96-B62E-CB87880DE71A}"/>
    <cellStyle name="Normal 36 2" xfId="4382" xr:uid="{96066B7C-9EFD-4033-8233-816F59A8206E}"/>
    <cellStyle name="Normal 37" xfId="4383" xr:uid="{18F210E7-319F-4BDF-BF96-9D9D656CE6C1}"/>
    <cellStyle name="Normal 37 2" xfId="4384" xr:uid="{8266DD78-24A5-4757-9A1C-90BEE48C4EB1}"/>
    <cellStyle name="Normal 38" xfId="4385" xr:uid="{098C6384-8005-43F5-9F14-959D8807B6E2}"/>
    <cellStyle name="Normal 38 2" xfId="4386" xr:uid="{EC146835-3C47-4C77-BD7B-4D014C6CA023}"/>
    <cellStyle name="Normal 39" xfId="4387" xr:uid="{3E1262B6-985A-42B6-9848-46FC0126B832}"/>
    <cellStyle name="Normal 39 2" xfId="4388" xr:uid="{4C607814-0F24-43F2-94FF-DD7EF425557E}"/>
    <cellStyle name="Normal 39 2 2" xfId="4389" xr:uid="{15B63E03-1979-4BA9-BCBC-2AC479C022E0}"/>
    <cellStyle name="Normal 39 3" xfId="4390" xr:uid="{400E461F-50DB-4AFC-9404-3A5B55FFEB44}"/>
    <cellStyle name="Normal 4" xfId="86" xr:uid="{B3A24F71-BAD6-47DF-B002-C25C9FDDFFD9}"/>
    <cellStyle name="Normal 4 2" xfId="87" xr:uid="{CD50D125-54A0-45C7-8978-351D9C224812}"/>
    <cellStyle name="Normal 4 2 2" xfId="88" xr:uid="{C9006DAF-AAFF-4410-B8BA-D7A9735EF1D0}"/>
    <cellStyle name="Normal 4 2 2 2" xfId="445" xr:uid="{6FCC5E40-6D71-4266-AF1C-C9A7046079BD}"/>
    <cellStyle name="Normal 4 2 2 3" xfId="2807" xr:uid="{66902D99-27AD-4FB0-B5FD-12A3DA8B257D}"/>
    <cellStyle name="Normal 4 2 2 4" xfId="2808" xr:uid="{8EFB8241-9BB1-45CA-A314-3AB874117118}"/>
    <cellStyle name="Normal 4 2 2 4 2" xfId="2809" xr:uid="{D668C505-9955-479A-B125-F3AD04955ADB}"/>
    <cellStyle name="Normal 4 2 2 4 3" xfId="2810" xr:uid="{03124923-0B95-4A61-A3FD-DE63B4516781}"/>
    <cellStyle name="Normal 4 2 2 4 3 2" xfId="2811" xr:uid="{9A610572-1BF9-4161-B95C-D58B84295B86}"/>
    <cellStyle name="Normal 4 2 2 4 3 3" xfId="4312" xr:uid="{C5580F05-35A0-4131-8337-3B5905418375}"/>
    <cellStyle name="Normal 4 2 3" xfId="2493" xr:uid="{52D80CB7-D40A-4D5F-807B-C2B2C10DD0B0}"/>
    <cellStyle name="Normal 4 2 3 2" xfId="2504" xr:uid="{0B396EA8-6324-4FE0-9ACD-8C765382E2F6}"/>
    <cellStyle name="Normal 4 2 3 2 2" xfId="4462" xr:uid="{D18496D0-35B9-494F-82AD-2FB5D6F9F899}"/>
    <cellStyle name="Normal 4 2 3 3" xfId="4463" xr:uid="{0F46DAFC-DC6A-491E-A644-8D1E0E5260B0}"/>
    <cellStyle name="Normal 4 2 3 3 2" xfId="4464" xr:uid="{A291F417-51B5-4CD9-82E2-DB22AB53899C}"/>
    <cellStyle name="Normal 4 2 3 4" xfId="4465" xr:uid="{342160C8-987B-493B-8C24-BF133BD50B9A}"/>
    <cellStyle name="Normal 4 2 3 5" xfId="4466" xr:uid="{70466F9F-BE8B-4F84-B9D2-5A98CE35548F}"/>
    <cellStyle name="Normal 4 2 4" xfId="2494" xr:uid="{B6B77AF2-D012-433C-85D0-4B6809B824C9}"/>
    <cellStyle name="Normal 4 2 4 2" xfId="4392" xr:uid="{96D65EB9-843A-4F71-A103-2A87F95DAF63}"/>
    <cellStyle name="Normal 4 2 4 2 2" xfId="4467" xr:uid="{F058087F-F21A-40CD-AE01-53EA93942505}"/>
    <cellStyle name="Normal 4 2 4 2 3" xfId="4694" xr:uid="{C0DA0C5C-67EE-46F8-B153-2B196C8EA26F}"/>
    <cellStyle name="Normal 4 2 4 2 4" xfId="4613" xr:uid="{FE485B5C-8E03-4DE1-BCC2-EB0C8845208D}"/>
    <cellStyle name="Normal 4 2 4 3" xfId="4576" xr:uid="{6943217C-2F3B-40FF-832F-AAA0CC03747E}"/>
    <cellStyle name="Normal 4 2 4 4" xfId="4714" xr:uid="{4F87CD00-1BB8-4F22-AC28-CBC993BE2C50}"/>
    <cellStyle name="Normal 4 2 5" xfId="1168" xr:uid="{A8E343B6-35C6-4C71-95CC-0E9264FD4CB1}"/>
    <cellStyle name="Normal 4 2 6" xfId="4558" xr:uid="{973ED269-C10B-4D29-B86B-C340B2F9EB05}"/>
    <cellStyle name="Normal 4 3" xfId="528" xr:uid="{C38E4017-8ECD-49BF-976E-DB524AB2D2C3}"/>
    <cellStyle name="Normal 4 3 2" xfId="1170" xr:uid="{1942AD9C-95A8-4ED7-9414-8ECE32620C6C}"/>
    <cellStyle name="Normal 4 3 2 2" xfId="1171" xr:uid="{1D84B524-02A0-4B78-B1BC-CC0C1F7F8ABB}"/>
    <cellStyle name="Normal 4 3 2 3" xfId="1172" xr:uid="{7C419B15-FFC9-4925-A911-51747A945B0A}"/>
    <cellStyle name="Normal 4 3 3" xfId="1169" xr:uid="{B8F5A89B-D4C9-418F-9A95-2CDF7D578E9C}"/>
    <cellStyle name="Normal 4 3 3 2" xfId="4434" xr:uid="{5F842635-0F41-467E-9B79-81C23BB3D95B}"/>
    <cellStyle name="Normal 4 3 4" xfId="2812" xr:uid="{AFEE7FFF-441C-4108-A642-87403E93AAA5}"/>
    <cellStyle name="Normal 4 3 5" xfId="2813" xr:uid="{225B3056-267C-42DB-8061-D345CCDCA78C}"/>
    <cellStyle name="Normal 4 3 5 2" xfId="2814" xr:uid="{EAE1D037-3C9C-4D11-88BA-D28951D9DCA7}"/>
    <cellStyle name="Normal 4 3 5 3" xfId="2815" xr:uid="{C69A3400-93E9-4EFF-848B-D7FEE234834D}"/>
    <cellStyle name="Normal 4 3 5 3 2" xfId="2816" xr:uid="{9B5663F9-9E4B-48EF-9954-6661FAD7608D}"/>
    <cellStyle name="Normal 4 3 5 3 3" xfId="4311" xr:uid="{A2802048-B977-44F8-8DF0-D71BE9C87587}"/>
    <cellStyle name="Normal 4 3 6" xfId="4314" xr:uid="{7DB8332B-9F55-46BB-AC7F-1245AFFB93AB}"/>
    <cellStyle name="Normal 4 4" xfId="453" xr:uid="{BD3A94D5-9B83-41B9-B9A3-76B4661D70C3}"/>
    <cellStyle name="Normal 4 4 2" xfId="2495" xr:uid="{7A75567E-FD8E-4177-8B7A-127CF2BB9372}"/>
    <cellStyle name="Normal 4 4 2 2" xfId="5339" xr:uid="{315FAECB-C941-4ACF-8356-9FF37E6E971C}"/>
    <cellStyle name="Normal 4 4 3" xfId="2503" xr:uid="{46128036-AB34-4A06-92DE-C48708DEC1A2}"/>
    <cellStyle name="Normal 4 4 3 2" xfId="4317" xr:uid="{BA5EB444-4CB4-4A29-9CF9-0E633C52F801}"/>
    <cellStyle name="Normal 4 4 3 3" xfId="4316" xr:uid="{62DE465E-C8FE-4A9A-8EA1-756B55779794}"/>
    <cellStyle name="Normal 4 4 4" xfId="4747" xr:uid="{B54D2190-0F01-4EC3-87E3-1122D0B2462E}"/>
    <cellStyle name="Normal 4 5" xfId="2496" xr:uid="{E8AB7466-0FB0-4A57-971F-C07F6D5F4E33}"/>
    <cellStyle name="Normal 4 5 2" xfId="4391" xr:uid="{F2479D98-115F-453D-B3DB-7DEC7B2F8E6F}"/>
    <cellStyle name="Normal 4 6" xfId="2497" xr:uid="{BF3C3C71-B236-4D63-ACBD-2B085C145C02}"/>
    <cellStyle name="Normal 4 7" xfId="900" xr:uid="{016A832E-FDA1-4D36-8CC2-9FC80213A519}"/>
    <cellStyle name="Normal 40" xfId="4393" xr:uid="{985837B4-A70D-4FDA-AC85-E0944E7F9CEF}"/>
    <cellStyle name="Normal 40 2" xfId="4394" xr:uid="{568C4527-329A-4687-BE7A-F920F289BFE2}"/>
    <cellStyle name="Normal 40 2 2" xfId="4395" xr:uid="{7D0B34D8-40C5-4EFD-AD09-B42F00B7B6F5}"/>
    <cellStyle name="Normal 40 3" xfId="4396" xr:uid="{5D46C4F4-F4A9-4D17-82C6-AFA8210A743A}"/>
    <cellStyle name="Normal 41" xfId="4397" xr:uid="{4A398FD5-7B87-40E2-A7BA-93ADA46C622C}"/>
    <cellStyle name="Normal 41 2" xfId="4398" xr:uid="{2E1E6BDA-C9AE-4490-8E9F-0C10ED922E1A}"/>
    <cellStyle name="Normal 42" xfId="4399" xr:uid="{BC62D5AD-8BFC-4BC0-980C-63BFC9957A5D}"/>
    <cellStyle name="Normal 42 2" xfId="4400" xr:uid="{A3618284-E6FB-4714-8931-AA8320A6DF4F}"/>
    <cellStyle name="Normal 43" xfId="4401" xr:uid="{3F92B0ED-EF33-4785-B42A-1037AD33652B}"/>
    <cellStyle name="Normal 43 2" xfId="4402" xr:uid="{E763B2EC-94B0-4562-B3AB-E5453F2BC57A}"/>
    <cellStyle name="Normal 44" xfId="4412" xr:uid="{4944AAEC-6470-45EC-8BEA-038516E4BAF5}"/>
    <cellStyle name="Normal 44 2" xfId="4413" xr:uid="{B8ACB38F-3D17-4F92-A182-08D6DCC8197E}"/>
    <cellStyle name="Normal 45" xfId="4674" xr:uid="{80D3A527-9D88-4CDD-8151-FF14916BF4A7}"/>
    <cellStyle name="Normal 45 2" xfId="5324" xr:uid="{DDDCCA69-A256-4533-BAFF-38ABA3366B6A}"/>
    <cellStyle name="Normal 45 3" xfId="5323" xr:uid="{3B768944-2E5A-4D30-AA0E-CB04BC482DA3}"/>
    <cellStyle name="Normal 5" xfId="89" xr:uid="{D63D1C05-637A-4716-A928-6A4093977E2A}"/>
    <cellStyle name="Normal 5 10" xfId="291" xr:uid="{C33761BF-1A41-4F49-8D5F-3B2F57B684E0}"/>
    <cellStyle name="Normal 5 10 2" xfId="529" xr:uid="{7140177D-C270-4794-A960-1C728B01F2DE}"/>
    <cellStyle name="Normal 5 10 2 2" xfId="1173" xr:uid="{8605C37A-40F6-4CA3-A0AA-2F3A1EC8FD4A}"/>
    <cellStyle name="Normal 5 10 2 3" xfId="2817" xr:uid="{0539375B-44FF-4BC8-B838-FA95EE821D4D}"/>
    <cellStyle name="Normal 5 10 2 4" xfId="2818" xr:uid="{EDB6DA82-2B42-4E38-A89F-C19D3481514E}"/>
    <cellStyle name="Normal 5 10 3" xfId="1174" xr:uid="{3D1BD79C-46F2-48E0-A029-17D64B9B7237}"/>
    <cellStyle name="Normal 5 10 3 2" xfId="2819" xr:uid="{479D78AF-A6C9-4838-AD6F-23FC02A79A1A}"/>
    <cellStyle name="Normal 5 10 3 3" xfId="2820" xr:uid="{A15F0DA5-F632-45DB-9DE5-B4DCFDA996BD}"/>
    <cellStyle name="Normal 5 10 3 4" xfId="2821" xr:uid="{2BACA12B-6DD6-4EAB-953B-2D1B0CF6510F}"/>
    <cellStyle name="Normal 5 10 4" xfId="2822" xr:uid="{CAFD17A0-CFF2-418C-BA19-93E61FF68733}"/>
    <cellStyle name="Normal 5 10 5" xfId="2823" xr:uid="{11A3C42D-D535-4A39-B3E2-C41A06EE79FD}"/>
    <cellStyle name="Normal 5 10 6" xfId="2824" xr:uid="{A433208C-02F2-44BA-8855-DFE0E27E8240}"/>
    <cellStyle name="Normal 5 11" xfId="292" xr:uid="{6A7EBC6E-694E-4B1D-A1BB-7DAEB9FCB26A}"/>
    <cellStyle name="Normal 5 11 2" xfId="1175" xr:uid="{03D6F127-9224-4AB6-BA5D-140410D56A77}"/>
    <cellStyle name="Normal 5 11 2 2" xfId="2825" xr:uid="{C6C7936A-F021-4C9E-BD79-A3D73558008D}"/>
    <cellStyle name="Normal 5 11 2 2 2" xfId="4403" xr:uid="{0A2D1879-D571-465A-903C-3C417514149A}"/>
    <cellStyle name="Normal 5 11 2 2 3" xfId="4681" xr:uid="{FFD5D76D-684C-4BC4-B07F-75200FDBBD09}"/>
    <cellStyle name="Normal 5 11 2 3" xfId="2826" xr:uid="{1E6B709B-2DE8-4153-A644-96E8B445826F}"/>
    <cellStyle name="Normal 5 11 2 4" xfId="2827" xr:uid="{C548CBE3-627C-4595-9ADF-E11201678C17}"/>
    <cellStyle name="Normal 5 11 3" xfId="2828" xr:uid="{005B4846-92D9-4C5A-8F61-5561B2768DD0}"/>
    <cellStyle name="Normal 5 11 4" xfId="2829" xr:uid="{A4194A3D-550A-4027-AD98-344AB2511761}"/>
    <cellStyle name="Normal 5 11 4 2" xfId="4577" xr:uid="{90DF2C03-691D-444F-AF2D-62F98989CF00}"/>
    <cellStyle name="Normal 5 11 4 3" xfId="4682" xr:uid="{8D3D69A2-B26A-48D0-A42A-C5623F822F77}"/>
    <cellStyle name="Normal 5 11 4 4" xfId="4606" xr:uid="{A9250F29-CBCD-43B0-AA73-E351D4FC2F32}"/>
    <cellStyle name="Normal 5 11 5" xfId="2830" xr:uid="{2F346CCD-B94D-40DA-9FE3-9DD64716B7DA}"/>
    <cellStyle name="Normal 5 12" xfId="1176" xr:uid="{B7057F20-B3B1-4095-90D8-C5B26623F15F}"/>
    <cellStyle name="Normal 5 12 2" xfId="2831" xr:uid="{509E3AE0-D17A-478A-8D7D-F553B6593697}"/>
    <cellStyle name="Normal 5 12 3" xfId="2832" xr:uid="{3567AB1E-B9E8-416F-869D-F916C4FD67C5}"/>
    <cellStyle name="Normal 5 12 4" xfId="2833" xr:uid="{6D703840-660B-4141-A164-592F0EC0AD1B}"/>
    <cellStyle name="Normal 5 13" xfId="901" xr:uid="{D06C0363-5972-4ACD-89CC-7E64A0FE4644}"/>
    <cellStyle name="Normal 5 13 2" xfId="2834" xr:uid="{248F5BEF-A762-42D2-94E7-F79104705302}"/>
    <cellStyle name="Normal 5 13 3" xfId="2835" xr:uid="{A2D5BDE1-4BDA-41E4-A297-1712FA749B3F}"/>
    <cellStyle name="Normal 5 13 4" xfId="2836" xr:uid="{BEC08789-6FFC-44A3-8950-C037211B7180}"/>
    <cellStyle name="Normal 5 14" xfId="2837" xr:uid="{A2BF5CC4-1715-4940-BEEF-C1C9BFB2618E}"/>
    <cellStyle name="Normal 5 14 2" xfId="2838" xr:uid="{B18616DE-902E-412C-B615-26020972E04E}"/>
    <cellStyle name="Normal 5 15" xfId="2839" xr:uid="{D2CFC165-6E45-4F38-9888-7751DFBC1739}"/>
    <cellStyle name="Normal 5 16" xfId="2840" xr:uid="{487D55F7-3EC6-42F0-B13B-7A94ED6C259E}"/>
    <cellStyle name="Normal 5 17" xfId="2841" xr:uid="{1E230BE1-82BE-4589-8111-FE79D4B9AC7D}"/>
    <cellStyle name="Normal 5 2" xfId="90" xr:uid="{1D34A82B-A302-44AA-8853-DAC007F22633}"/>
    <cellStyle name="Normal 5 2 2" xfId="187" xr:uid="{B2DDFC77-0C00-444A-B709-C97828C94566}"/>
    <cellStyle name="Normal 5 2 2 2" xfId="188" xr:uid="{F19CDF31-ED38-4A31-B41D-F57D7B065932}"/>
    <cellStyle name="Normal 5 2 2 2 2" xfId="189" xr:uid="{30713245-4837-404C-BB6E-CF6B38589914}"/>
    <cellStyle name="Normal 5 2 2 2 2 2" xfId="190" xr:uid="{F47AA4C6-8B3F-4332-9F64-77B41CA3020E}"/>
    <cellStyle name="Normal 5 2 2 2 3" xfId="191" xr:uid="{30A3A875-F34D-402B-9AC1-3D0940DE2580}"/>
    <cellStyle name="Normal 5 2 2 2 4" xfId="4670" xr:uid="{EA557EAA-BF22-47E5-855A-4A7BDDABD289}"/>
    <cellStyle name="Normal 5 2 2 2 5" xfId="5300" xr:uid="{8E859DFC-C115-41D9-8A73-F5E1BAD5F544}"/>
    <cellStyle name="Normal 5 2 2 3" xfId="192" xr:uid="{796BFAAA-3831-4D5F-9750-4A83764309E4}"/>
    <cellStyle name="Normal 5 2 2 3 2" xfId="193" xr:uid="{2FA0C32D-E2A0-4FBE-B47A-6AD72D3EC12A}"/>
    <cellStyle name="Normal 5 2 2 4" xfId="194" xr:uid="{7B627DDD-4D6C-42E4-BE1F-406E880A25F8}"/>
    <cellStyle name="Normal 5 2 2 5" xfId="293" xr:uid="{7AEBF79F-D1E9-453F-81C7-5F3523F60E9E}"/>
    <cellStyle name="Normal 5 2 2 6" xfId="4596" xr:uid="{58BCBC86-5A11-4F14-B97B-1432074BBB10}"/>
    <cellStyle name="Normal 5 2 2 7" xfId="5329" xr:uid="{DB17154E-BC16-4D06-A537-95A5593CC021}"/>
    <cellStyle name="Normal 5 2 3" xfId="195" xr:uid="{479AC30F-D797-4B96-9C0D-B0049B8FA1D1}"/>
    <cellStyle name="Normal 5 2 3 2" xfId="196" xr:uid="{4DC41F79-9E0D-4DC0-A37B-57C1657A44BB}"/>
    <cellStyle name="Normal 5 2 3 2 2" xfId="197" xr:uid="{CA86538A-0075-4EB8-9F68-C7E41B317DC0}"/>
    <cellStyle name="Normal 5 2 3 2 3" xfId="4559" xr:uid="{89491EF4-7C11-4522-BC9F-E1AB3F17D9F6}"/>
    <cellStyle name="Normal 5 2 3 2 4" xfId="5301" xr:uid="{821EAD9A-4681-4478-97F8-D20FB667DD75}"/>
    <cellStyle name="Normal 5 2 3 3" xfId="198" xr:uid="{7E341A01-2DF0-4C91-B8AA-6B5D71606692}"/>
    <cellStyle name="Normal 5 2 3 3 2" xfId="4742" xr:uid="{E5375D8E-1007-4E70-9A8F-2CA35E988012}"/>
    <cellStyle name="Normal 5 2 3 4" xfId="4404" xr:uid="{9DEE9796-DADA-4D00-95A5-960D1D5A16B5}"/>
    <cellStyle name="Normal 5 2 3 4 2" xfId="4715" xr:uid="{FBB68F93-D1F6-4DA6-BB4A-E30EDEDA8771}"/>
    <cellStyle name="Normal 5 2 3 5" xfId="4597" xr:uid="{52E5B1B4-97CF-4C1B-B916-D05C6EAC2E9C}"/>
    <cellStyle name="Normal 5 2 3 6" xfId="5321" xr:uid="{40D60BF2-F6BF-4804-AE84-9244743FCDEB}"/>
    <cellStyle name="Normal 5 2 3 7" xfId="5330" xr:uid="{70F0FC2C-FD88-4E79-8C70-CA10BF68791C}"/>
    <cellStyle name="Normal 5 2 4" xfId="199" xr:uid="{99A5EC9E-364F-4EBF-A36F-5CE6E8C723DC}"/>
    <cellStyle name="Normal 5 2 4 2" xfId="200" xr:uid="{69041008-EEFE-4E23-ABEF-ACD449EC5F5C}"/>
    <cellStyle name="Normal 5 2 5" xfId="201" xr:uid="{7E94A805-C86A-41BE-B718-7FCB46A8B7F8}"/>
    <cellStyle name="Normal 5 2 6" xfId="186" xr:uid="{D7214CFB-850B-4ECE-B746-87C3C7994769}"/>
    <cellStyle name="Normal 5 3" xfId="91" xr:uid="{FCEA045A-E8F1-4B41-A2A7-5C1E4ED5F912}"/>
    <cellStyle name="Normal 5 3 2" xfId="4406" xr:uid="{50A9DE04-FB67-4A2F-9AD2-F90787F2AE09}"/>
    <cellStyle name="Normal 5 3 3" xfId="4405" xr:uid="{8A2B6317-79EC-4B76-B256-310CB77E77EE}"/>
    <cellStyle name="Normal 5 4" xfId="92" xr:uid="{02D4AEF9-CEDA-4149-A8EA-042E4D17970C}"/>
    <cellStyle name="Normal 5 4 10" xfId="2842" xr:uid="{A3DD88F9-D734-4B07-BED8-CA902607CB7F}"/>
    <cellStyle name="Normal 5 4 11" xfId="2843" xr:uid="{57E2C86B-463B-4C71-81D7-A1D75ECED757}"/>
    <cellStyle name="Normal 5 4 2" xfId="93" xr:uid="{8CE0D497-96D7-4A23-8B82-F88CEF29F0D7}"/>
    <cellStyle name="Normal 5 4 2 2" xfId="94" xr:uid="{598605E1-6E43-4B3E-A521-693963187622}"/>
    <cellStyle name="Normal 5 4 2 2 2" xfId="294" xr:uid="{EFCD632C-1F94-4E1B-9F02-A2F333AF63BD}"/>
    <cellStyle name="Normal 5 4 2 2 2 2" xfId="530" xr:uid="{0F842AC1-37E1-47F6-92D8-01E9DFBED486}"/>
    <cellStyle name="Normal 5 4 2 2 2 2 2" xfId="531" xr:uid="{98C1F726-C1D3-41B7-B015-EE0E04748ECF}"/>
    <cellStyle name="Normal 5 4 2 2 2 2 2 2" xfId="1177" xr:uid="{ECBD34FD-8FD6-40C3-AF92-A33E838F910C}"/>
    <cellStyle name="Normal 5 4 2 2 2 2 2 2 2" xfId="1178" xr:uid="{C4759F8D-C58A-41E3-952D-8266033C8550}"/>
    <cellStyle name="Normal 5 4 2 2 2 2 2 3" xfId="1179" xr:uid="{6B058D30-F035-483C-8E08-A5D073D986B7}"/>
    <cellStyle name="Normal 5 4 2 2 2 2 3" xfId="1180" xr:uid="{76D8DDCF-B625-40A1-95DF-56E313C224FC}"/>
    <cellStyle name="Normal 5 4 2 2 2 2 3 2" xfId="1181" xr:uid="{26C3038D-89E7-44F6-A35E-6A898072AC47}"/>
    <cellStyle name="Normal 5 4 2 2 2 2 4" xfId="1182" xr:uid="{9B1096D2-F42D-4576-A580-0AF81AA61DD3}"/>
    <cellStyle name="Normal 5 4 2 2 2 3" xfId="532" xr:uid="{F77D24DB-7237-49BD-B433-85DDDF7A8874}"/>
    <cellStyle name="Normal 5 4 2 2 2 3 2" xfId="1183" xr:uid="{D7C47374-3E97-4181-BD68-EF50909196CF}"/>
    <cellStyle name="Normal 5 4 2 2 2 3 2 2" xfId="1184" xr:uid="{0F4E721A-4807-49E7-A946-6540B98F1385}"/>
    <cellStyle name="Normal 5 4 2 2 2 3 3" xfId="1185" xr:uid="{5213B1EB-7533-4532-9505-2380E3BFDE12}"/>
    <cellStyle name="Normal 5 4 2 2 2 3 4" xfId="2844" xr:uid="{B22F7816-C92C-4E28-89DF-4D000470230B}"/>
    <cellStyle name="Normal 5 4 2 2 2 4" xfId="1186" xr:uid="{394B2272-4BFE-4979-9311-1DF832F4045B}"/>
    <cellStyle name="Normal 5 4 2 2 2 4 2" xfId="1187" xr:uid="{BA3EE6A1-0866-4806-A3F4-A06259BED443}"/>
    <cellStyle name="Normal 5 4 2 2 2 5" xfId="1188" xr:uid="{FEE81B2E-5C06-4234-8FE6-40EB0E451157}"/>
    <cellStyle name="Normal 5 4 2 2 2 6" xfId="2845" xr:uid="{40192CA0-62C1-41BB-84E3-D45B00702179}"/>
    <cellStyle name="Normal 5 4 2 2 3" xfId="295" xr:uid="{988140F6-3FEE-4F7E-BE14-CBBD77F7FFBC}"/>
    <cellStyle name="Normal 5 4 2 2 3 2" xfId="533" xr:uid="{9798E49D-0CF3-49CB-A7F1-6763E3241603}"/>
    <cellStyle name="Normal 5 4 2 2 3 2 2" xfId="534" xr:uid="{6408D324-A98F-475C-84DF-9630083B8192}"/>
    <cellStyle name="Normal 5 4 2 2 3 2 2 2" xfId="1189" xr:uid="{BF0FCECE-ACCB-4B42-B685-7ED696879681}"/>
    <cellStyle name="Normal 5 4 2 2 3 2 2 2 2" xfId="1190" xr:uid="{FB22575D-1EFD-40EE-8958-595E77D5BB13}"/>
    <cellStyle name="Normal 5 4 2 2 3 2 2 3" xfId="1191" xr:uid="{C23B063E-A2E2-40B3-80D0-C2A73832E0AC}"/>
    <cellStyle name="Normal 5 4 2 2 3 2 3" xfId="1192" xr:uid="{79A8C560-6B8C-4188-8AE5-9DFD0283206A}"/>
    <cellStyle name="Normal 5 4 2 2 3 2 3 2" xfId="1193" xr:uid="{CE3AF1A9-F7EF-4191-A7EF-7C68798D9081}"/>
    <cellStyle name="Normal 5 4 2 2 3 2 4" xfId="1194" xr:uid="{3D0BE1D8-7AA9-4BFE-91E5-F9A93B8551C3}"/>
    <cellStyle name="Normal 5 4 2 2 3 3" xfId="535" xr:uid="{8B9E00BD-FF5A-4849-A913-BDA0C0FBB2D2}"/>
    <cellStyle name="Normal 5 4 2 2 3 3 2" xfId="1195" xr:uid="{8E60F8E7-D534-4111-8FAF-95DE588D0E61}"/>
    <cellStyle name="Normal 5 4 2 2 3 3 2 2" xfId="1196" xr:uid="{2B6927FA-8B65-4226-8720-364D3BE08E2B}"/>
    <cellStyle name="Normal 5 4 2 2 3 3 3" xfId="1197" xr:uid="{23377DC4-24AF-4FEE-A056-C82723AC28EE}"/>
    <cellStyle name="Normal 5 4 2 2 3 4" xfId="1198" xr:uid="{776E112E-6511-441C-BF73-BBFD34D72B4B}"/>
    <cellStyle name="Normal 5 4 2 2 3 4 2" xfId="1199" xr:uid="{40EA7705-C909-44B2-A3EF-626CC3F8E4C1}"/>
    <cellStyle name="Normal 5 4 2 2 3 5" xfId="1200" xr:uid="{C8129030-2C8C-4D25-97A8-E6B36337F956}"/>
    <cellStyle name="Normal 5 4 2 2 4" xfId="536" xr:uid="{0DDFC49B-05C0-4D3B-9DD5-68CB78D0C9B6}"/>
    <cellStyle name="Normal 5 4 2 2 4 2" xfId="537" xr:uid="{08A9FC5A-6F95-424D-9A52-6A11E98AB1D8}"/>
    <cellStyle name="Normal 5 4 2 2 4 2 2" xfId="1201" xr:uid="{9DB6F3E8-AD41-4B2F-A615-2EA6D8329A66}"/>
    <cellStyle name="Normal 5 4 2 2 4 2 2 2" xfId="1202" xr:uid="{EFAA4207-23A0-41E9-A8ED-F0BB5227F698}"/>
    <cellStyle name="Normal 5 4 2 2 4 2 3" xfId="1203" xr:uid="{A6830F81-8C0C-4E88-902A-AD314F6882EC}"/>
    <cellStyle name="Normal 5 4 2 2 4 3" xfId="1204" xr:uid="{69DE91E2-6C34-499A-823B-FF469FF289D0}"/>
    <cellStyle name="Normal 5 4 2 2 4 3 2" xfId="1205" xr:uid="{C142435A-1D93-41EB-95B7-14FAB463FC77}"/>
    <cellStyle name="Normal 5 4 2 2 4 4" xfId="1206" xr:uid="{4FDA2F54-80D4-42F6-83D1-4FA5B3FA55CF}"/>
    <cellStyle name="Normal 5 4 2 2 5" xfId="538" xr:uid="{D9EE0F2C-BA64-47F4-B896-E67BC972FE5F}"/>
    <cellStyle name="Normal 5 4 2 2 5 2" xfId="1207" xr:uid="{86C2E0F7-B772-4A55-8B22-9203AEA28CDA}"/>
    <cellStyle name="Normal 5 4 2 2 5 2 2" xfId="1208" xr:uid="{02901DA1-76DA-4DC8-9535-F085755BAB3D}"/>
    <cellStyle name="Normal 5 4 2 2 5 3" xfId="1209" xr:uid="{D8ACDAE2-948F-4A45-9BDB-334F9F16D19B}"/>
    <cellStyle name="Normal 5 4 2 2 5 4" xfId="2846" xr:uid="{11D655A3-0C3D-4757-BE34-3F69C2D30ABA}"/>
    <cellStyle name="Normal 5 4 2 2 6" xfId="1210" xr:uid="{4140B8A9-958E-42B2-ABF6-5460F61627C4}"/>
    <cellStyle name="Normal 5 4 2 2 6 2" xfId="1211" xr:uid="{4AF50C9E-CE0B-405F-9995-68CB5538BB96}"/>
    <cellStyle name="Normal 5 4 2 2 7" xfId="1212" xr:uid="{B6A83D9A-E0D4-4D7F-AF56-3F997E09E80E}"/>
    <cellStyle name="Normal 5 4 2 2 8" xfId="2847" xr:uid="{69BE1E2F-84A0-4027-8E03-B24F0BB2DF75}"/>
    <cellStyle name="Normal 5 4 2 3" xfId="296" xr:uid="{0F83ED53-A7FB-4D36-AB98-2D5F93210AAF}"/>
    <cellStyle name="Normal 5 4 2 3 2" xfId="539" xr:uid="{24039B12-F114-4048-8260-8CDE1CCA1D1A}"/>
    <cellStyle name="Normal 5 4 2 3 2 2" xfId="540" xr:uid="{3222C439-F228-430E-AF22-4DAC868ACCA9}"/>
    <cellStyle name="Normal 5 4 2 3 2 2 2" xfId="1213" xr:uid="{6BBEF660-2A65-4030-9830-8152A89DD73C}"/>
    <cellStyle name="Normal 5 4 2 3 2 2 2 2" xfId="1214" xr:uid="{12749E01-C14D-4387-87D5-CD14FFA67803}"/>
    <cellStyle name="Normal 5 4 2 3 2 2 3" xfId="1215" xr:uid="{F4E10E06-6B42-4E85-94D6-833FBCB0195D}"/>
    <cellStyle name="Normal 5 4 2 3 2 3" xfId="1216" xr:uid="{3DC2664E-32F4-42AB-92A7-54ED8315D0E8}"/>
    <cellStyle name="Normal 5 4 2 3 2 3 2" xfId="1217" xr:uid="{B613E350-26A4-432B-95B4-CA6CDB22C911}"/>
    <cellStyle name="Normal 5 4 2 3 2 4" xfId="1218" xr:uid="{C5522F19-FBD5-4B40-B94C-8144B91B9646}"/>
    <cellStyle name="Normal 5 4 2 3 3" xfId="541" xr:uid="{FE89D306-EB37-4F84-9252-C2C5EE49BF20}"/>
    <cellStyle name="Normal 5 4 2 3 3 2" xfId="1219" xr:uid="{E9E9F421-C1AC-47F1-B927-D3DAB016FA18}"/>
    <cellStyle name="Normal 5 4 2 3 3 2 2" xfId="1220" xr:uid="{7F86CE12-7289-4715-8B00-6940B38D8389}"/>
    <cellStyle name="Normal 5 4 2 3 3 3" xfId="1221" xr:uid="{02287CF8-1467-4659-A943-0A32872D7D20}"/>
    <cellStyle name="Normal 5 4 2 3 3 4" xfId="2848" xr:uid="{D0FC0217-41CD-40D8-9848-8164EB9B8D8B}"/>
    <cellStyle name="Normal 5 4 2 3 4" xfId="1222" xr:uid="{02E7998C-A0F8-4404-96DD-6250E56400D6}"/>
    <cellStyle name="Normal 5 4 2 3 4 2" xfId="1223" xr:uid="{4995EFFD-5C50-4A18-A6C0-6B0787A8C0A8}"/>
    <cellStyle name="Normal 5 4 2 3 5" xfId="1224" xr:uid="{0D274673-D41C-4401-BE3D-36E7A57DDD1C}"/>
    <cellStyle name="Normal 5 4 2 3 6" xfId="2849" xr:uid="{674391C4-37B3-4E9E-A38D-2D4C58B1D065}"/>
    <cellStyle name="Normal 5 4 2 4" xfId="297" xr:uid="{DEFEBCB4-5097-46CD-B5EE-4DCAE88A7AC7}"/>
    <cellStyle name="Normal 5 4 2 4 2" xfId="542" xr:uid="{3641D855-E6C4-47F1-A9B7-7EA0547F7B69}"/>
    <cellStyle name="Normal 5 4 2 4 2 2" xfId="543" xr:uid="{F7478D2C-263F-40FD-BD8C-CD43BB9CE77F}"/>
    <cellStyle name="Normal 5 4 2 4 2 2 2" xfId="1225" xr:uid="{3DE5294D-F780-4C3D-8C6F-5A000EEFBAC0}"/>
    <cellStyle name="Normal 5 4 2 4 2 2 2 2" xfId="1226" xr:uid="{CD389A93-D2AD-40AA-9C2A-D37D54DCD74F}"/>
    <cellStyle name="Normal 5 4 2 4 2 2 3" xfId="1227" xr:uid="{8604F720-7AC7-4C1A-A7F6-82903445E7E0}"/>
    <cellStyle name="Normal 5 4 2 4 2 3" xfId="1228" xr:uid="{CE76151B-6BB7-44D6-84DE-54608FB4EA6A}"/>
    <cellStyle name="Normal 5 4 2 4 2 3 2" xfId="1229" xr:uid="{8A0008FD-BFD4-4289-ABD1-0DA15591978A}"/>
    <cellStyle name="Normal 5 4 2 4 2 4" xfId="1230" xr:uid="{777734F1-B851-4C07-90E9-560E8C6A8DFE}"/>
    <cellStyle name="Normal 5 4 2 4 3" xfId="544" xr:uid="{624F4693-15E1-4C90-B7B5-8E915E01C5C2}"/>
    <cellStyle name="Normal 5 4 2 4 3 2" xfId="1231" xr:uid="{88FE7170-1B68-48F2-AEB7-E46554C8C1AE}"/>
    <cellStyle name="Normal 5 4 2 4 3 2 2" xfId="1232" xr:uid="{BE326ABE-0C7E-4D0A-876D-EE69A7BAF8A7}"/>
    <cellStyle name="Normal 5 4 2 4 3 3" xfId="1233" xr:uid="{41CBF171-F4D6-44FA-AF27-44C849FEC242}"/>
    <cellStyle name="Normal 5 4 2 4 4" xfId="1234" xr:uid="{C3971CDB-9A46-4F70-8A3E-C04F34BADD58}"/>
    <cellStyle name="Normal 5 4 2 4 4 2" xfId="1235" xr:uid="{9AF9D451-EFB9-4B8B-9267-0C259FA826D1}"/>
    <cellStyle name="Normal 5 4 2 4 5" xfId="1236" xr:uid="{9BE67CDF-BA4B-463B-AD8B-513413DC349F}"/>
    <cellStyle name="Normal 5 4 2 5" xfId="298" xr:uid="{F5BF229A-9818-4727-B9BC-A05733CCFA12}"/>
    <cellStyle name="Normal 5 4 2 5 2" xfId="545" xr:uid="{077C7676-D9DD-472E-91EA-17D0282A1BF0}"/>
    <cellStyle name="Normal 5 4 2 5 2 2" xfId="1237" xr:uid="{15DAF3AB-796B-434A-A1B8-DC68C3B783CD}"/>
    <cellStyle name="Normal 5 4 2 5 2 2 2" xfId="1238" xr:uid="{19D359E7-5AE9-4C81-84D4-C27E95D3319C}"/>
    <cellStyle name="Normal 5 4 2 5 2 3" xfId="1239" xr:uid="{AF867A53-1393-431C-8629-44FAF6212149}"/>
    <cellStyle name="Normal 5 4 2 5 3" xfId="1240" xr:uid="{A99C269D-6C9F-4858-8FCD-586EECD60C09}"/>
    <cellStyle name="Normal 5 4 2 5 3 2" xfId="1241" xr:uid="{4BAC8CFD-DB7A-4009-980A-F21E3CE63A44}"/>
    <cellStyle name="Normal 5 4 2 5 4" xfId="1242" xr:uid="{59820A13-C4DA-4BDC-982D-379E40F70AC5}"/>
    <cellStyle name="Normal 5 4 2 6" xfId="546" xr:uid="{7CE78E62-18A0-445B-9F29-0A236F08FE31}"/>
    <cellStyle name="Normal 5 4 2 6 2" xfId="1243" xr:uid="{0B05FB3B-14E1-43B1-9667-6A2CBA93EE30}"/>
    <cellStyle name="Normal 5 4 2 6 2 2" xfId="1244" xr:uid="{0CEA09D0-7063-4758-8FDD-00DA896BEA86}"/>
    <cellStyle name="Normal 5 4 2 6 2 3" xfId="4419" xr:uid="{B39880B1-891F-4578-B252-F2EC44C195C0}"/>
    <cellStyle name="Normal 5 4 2 6 3" xfId="1245" xr:uid="{D1F4F822-92EE-48FE-B7E8-2B0636E7509B}"/>
    <cellStyle name="Normal 5 4 2 6 4" xfId="2850" xr:uid="{799D1067-7DEF-48FD-865C-199657578674}"/>
    <cellStyle name="Normal 5 4 2 6 4 2" xfId="4584" xr:uid="{13845BEB-96B8-40D6-B03F-F5975C22D46B}"/>
    <cellStyle name="Normal 5 4 2 6 4 3" xfId="4683" xr:uid="{B6828298-9E6F-46A5-8E5A-AE57EB2BB78F}"/>
    <cellStyle name="Normal 5 4 2 6 4 4" xfId="4611" xr:uid="{7FEEFD11-20AC-4818-B833-20DE5BD53DFD}"/>
    <cellStyle name="Normal 5 4 2 7" xfId="1246" xr:uid="{20CFBCDA-1BDA-4C14-B9CF-40A5C48C8365}"/>
    <cellStyle name="Normal 5 4 2 7 2" xfId="1247" xr:uid="{29A63169-583C-455C-A8AD-1F4CA16F08FF}"/>
    <cellStyle name="Normal 5 4 2 8" xfId="1248" xr:uid="{3F663EA4-3D77-4A7D-AE2A-7D12B70E6396}"/>
    <cellStyle name="Normal 5 4 2 9" xfId="2851" xr:uid="{9FB27C5E-D028-4541-90C3-57C4E49CDB5F}"/>
    <cellStyle name="Normal 5 4 3" xfId="95" xr:uid="{89A5D12A-0B93-4888-983F-D8A2E85031D6}"/>
    <cellStyle name="Normal 5 4 3 2" xfId="96" xr:uid="{F151408B-2D40-4E40-A32E-D2BD22EB04DE}"/>
    <cellStyle name="Normal 5 4 3 2 2" xfId="547" xr:uid="{39FA3C5E-B610-4CBF-A944-6084A05B0B07}"/>
    <cellStyle name="Normal 5 4 3 2 2 2" xfId="548" xr:uid="{5CB5408F-7EA1-4FF2-B24B-5DE61585ECBF}"/>
    <cellStyle name="Normal 5 4 3 2 2 2 2" xfId="1249" xr:uid="{9A22D4CB-437B-47F2-A8B1-8D5E31ACB438}"/>
    <cellStyle name="Normal 5 4 3 2 2 2 2 2" xfId="1250" xr:uid="{F0EF9ECD-E5D2-47C7-840E-DFC2EEC60EA1}"/>
    <cellStyle name="Normal 5 4 3 2 2 2 3" xfId="1251" xr:uid="{33AF69B5-6ABE-43A1-8942-1AB375613234}"/>
    <cellStyle name="Normal 5 4 3 2 2 3" xfId="1252" xr:uid="{371354C4-399E-40AE-8846-2D7AA9B3A0D8}"/>
    <cellStyle name="Normal 5 4 3 2 2 3 2" xfId="1253" xr:uid="{C146D3A6-ADFD-427E-8D2E-34081671529E}"/>
    <cellStyle name="Normal 5 4 3 2 2 4" xfId="1254" xr:uid="{020ABA72-5589-4D2A-9FA1-07E608B1FB84}"/>
    <cellStyle name="Normal 5 4 3 2 3" xfId="549" xr:uid="{F2324F6F-7F60-4C2C-953E-DA1928FB2850}"/>
    <cellStyle name="Normal 5 4 3 2 3 2" xfId="1255" xr:uid="{6AF8CE05-43AF-4D50-942D-6B08FC70C861}"/>
    <cellStyle name="Normal 5 4 3 2 3 2 2" xfId="1256" xr:uid="{8E098D60-F610-4ADE-8581-65F084FABB70}"/>
    <cellStyle name="Normal 5 4 3 2 3 3" xfId="1257" xr:uid="{215F46BA-72AA-47E0-8D09-AF478B7D4495}"/>
    <cellStyle name="Normal 5 4 3 2 3 4" xfId="2852" xr:uid="{D70E251E-3A6F-44A9-8C01-0011A2AB98C4}"/>
    <cellStyle name="Normal 5 4 3 2 4" xfId="1258" xr:uid="{CE9CCCD3-2CFF-4F0C-A04F-63989320C83A}"/>
    <cellStyle name="Normal 5 4 3 2 4 2" xfId="1259" xr:uid="{0718BE05-D289-40BF-ABE3-CCAA8AE408EF}"/>
    <cellStyle name="Normal 5 4 3 2 5" xfId="1260" xr:uid="{B35516A1-34BB-48FF-AA5E-7E0F8C3BC6D2}"/>
    <cellStyle name="Normal 5 4 3 2 6" xfId="2853" xr:uid="{96B8486F-F6BF-4DC1-8A1A-53BE8EED6A43}"/>
    <cellStyle name="Normal 5 4 3 3" xfId="299" xr:uid="{B3F6DA1C-FED1-4512-8355-C94DCB5117C6}"/>
    <cellStyle name="Normal 5 4 3 3 2" xfId="550" xr:uid="{A33A90F8-863D-4881-AF2E-9DB42F111780}"/>
    <cellStyle name="Normal 5 4 3 3 2 2" xfId="551" xr:uid="{DD999F11-9C54-4588-AF25-45402DB65EAA}"/>
    <cellStyle name="Normal 5 4 3 3 2 2 2" xfId="1261" xr:uid="{D6A48EA2-0DC6-4E6B-987E-E91E9276F040}"/>
    <cellStyle name="Normal 5 4 3 3 2 2 2 2" xfId="1262" xr:uid="{39EB614A-EBCF-4E8E-A484-D5B179A036E9}"/>
    <cellStyle name="Normal 5 4 3 3 2 2 3" xfId="1263" xr:uid="{D9101B4F-2891-4BDA-870F-7197D27554A8}"/>
    <cellStyle name="Normal 5 4 3 3 2 3" xfId="1264" xr:uid="{83B235A1-B420-4174-A547-6AB979B4A7A0}"/>
    <cellStyle name="Normal 5 4 3 3 2 3 2" xfId="1265" xr:uid="{31362AB5-0F96-4706-A4C4-08684EC9852A}"/>
    <cellStyle name="Normal 5 4 3 3 2 4" xfId="1266" xr:uid="{08567B4F-C831-4A29-BC3C-99230A16F1AC}"/>
    <cellStyle name="Normal 5 4 3 3 3" xfId="552" xr:uid="{2CAF3BB2-E6A4-46A1-83FD-8099D89243D6}"/>
    <cellStyle name="Normal 5 4 3 3 3 2" xfId="1267" xr:uid="{094317D0-6E57-40E1-B3DB-953D55F1F514}"/>
    <cellStyle name="Normal 5 4 3 3 3 2 2" xfId="1268" xr:uid="{852DBF13-1E46-410A-9CEB-B940A10CC743}"/>
    <cellStyle name="Normal 5 4 3 3 3 3" xfId="1269" xr:uid="{DED4D4AC-B1F9-48B7-B38A-13E445A8D8FC}"/>
    <cellStyle name="Normal 5 4 3 3 4" xfId="1270" xr:uid="{8E30711A-6BA2-4DF4-9D34-BBFE1F2D5179}"/>
    <cellStyle name="Normal 5 4 3 3 4 2" xfId="1271" xr:uid="{C74BB37F-59B2-4310-A9DB-0818D4D52344}"/>
    <cellStyle name="Normal 5 4 3 3 5" xfId="1272" xr:uid="{9E08B8B7-2A1C-4F72-A5F4-AE977DA6EC42}"/>
    <cellStyle name="Normal 5 4 3 4" xfId="300" xr:uid="{70571ECE-8147-40F5-AEAE-A764CAC4FA8E}"/>
    <cellStyle name="Normal 5 4 3 4 2" xfId="553" xr:uid="{392F368B-A241-419D-B535-B6226E6EEA95}"/>
    <cellStyle name="Normal 5 4 3 4 2 2" xfId="1273" xr:uid="{4C05E569-BE91-48C3-B11B-21ECE6F2D286}"/>
    <cellStyle name="Normal 5 4 3 4 2 2 2" xfId="1274" xr:uid="{F6978B2F-D870-4550-9213-A27D1E36230E}"/>
    <cellStyle name="Normal 5 4 3 4 2 3" xfId="1275" xr:uid="{D213794F-F3B9-4548-9598-275CCC87790E}"/>
    <cellStyle name="Normal 5 4 3 4 3" xfId="1276" xr:uid="{5447F00A-DAE0-47CC-8B58-A0B55B9CE181}"/>
    <cellStyle name="Normal 5 4 3 4 3 2" xfId="1277" xr:uid="{50C5EFBB-8601-4825-8105-44D8F1F71619}"/>
    <cellStyle name="Normal 5 4 3 4 4" xfId="1278" xr:uid="{CB8EA4CF-A94C-445C-B3CF-C355352B973E}"/>
    <cellStyle name="Normal 5 4 3 5" xfId="554" xr:uid="{7555CEA9-99E0-4F98-8634-691DF35D0C2A}"/>
    <cellStyle name="Normal 5 4 3 5 2" xfId="1279" xr:uid="{748374D5-CA38-4D13-B2E1-CE4C0A2AB168}"/>
    <cellStyle name="Normal 5 4 3 5 2 2" xfId="1280" xr:uid="{B94DE155-1069-4C2F-B74A-CB76555387ED}"/>
    <cellStyle name="Normal 5 4 3 5 3" xfId="1281" xr:uid="{CDD34DEF-7DCD-4B63-9935-6C7BE32CE475}"/>
    <cellStyle name="Normal 5 4 3 5 4" xfId="2854" xr:uid="{2E0DD82A-51DF-495A-B85B-323A7EC23737}"/>
    <cellStyle name="Normal 5 4 3 6" xfId="1282" xr:uid="{EF52B97E-B120-445B-8CBD-B3F78ABF665C}"/>
    <cellStyle name="Normal 5 4 3 6 2" xfId="1283" xr:uid="{18EDA773-1187-4733-AF2A-03FEC1993818}"/>
    <cellStyle name="Normal 5 4 3 7" xfId="1284" xr:uid="{337EC042-9322-458C-BEB5-E0F8E10A7AE4}"/>
    <cellStyle name="Normal 5 4 3 8" xfId="2855" xr:uid="{528768A3-68F7-4C3B-8493-1EAF77DB2805}"/>
    <cellStyle name="Normal 5 4 4" xfId="97" xr:uid="{ABEDB7D9-A417-4F0F-BF77-DB8FC3BC551B}"/>
    <cellStyle name="Normal 5 4 4 2" xfId="446" xr:uid="{16AB712F-D2B5-4E56-B808-58CAB291FF3F}"/>
    <cellStyle name="Normal 5 4 4 2 2" xfId="555" xr:uid="{37BC98F9-5D81-4BFD-81F5-376AEEB9A18B}"/>
    <cellStyle name="Normal 5 4 4 2 2 2" xfId="1285" xr:uid="{3D390FB8-E40E-410D-8D2B-5A3CABA411D7}"/>
    <cellStyle name="Normal 5 4 4 2 2 2 2" xfId="1286" xr:uid="{37B546EC-C37C-4E53-A9AF-2CCE3641C24E}"/>
    <cellStyle name="Normal 5 4 4 2 2 3" xfId="1287" xr:uid="{2F5298DB-D10F-44E3-8EC6-26EE1E099EF2}"/>
    <cellStyle name="Normal 5 4 4 2 2 4" xfId="2856" xr:uid="{EAF2A622-082A-4CDE-BB56-865F12C4A6C2}"/>
    <cellStyle name="Normal 5 4 4 2 3" xfId="1288" xr:uid="{5F0B3660-2EB8-4819-90CA-6080D7D6F7C5}"/>
    <cellStyle name="Normal 5 4 4 2 3 2" xfId="1289" xr:uid="{103AE2D6-3B61-418C-8FD2-ECFE363F0EA2}"/>
    <cellStyle name="Normal 5 4 4 2 4" xfId="1290" xr:uid="{66DB753E-2328-4367-A18D-FFE13C93528E}"/>
    <cellStyle name="Normal 5 4 4 2 5" xfId="2857" xr:uid="{E2DBED89-47E4-4113-AA4E-F7315D243B02}"/>
    <cellStyle name="Normal 5 4 4 3" xfId="556" xr:uid="{6C742D9A-3452-4D48-8C3E-A9F65BB51F82}"/>
    <cellStyle name="Normal 5 4 4 3 2" xfId="1291" xr:uid="{46E18690-DA53-41C9-90AE-FCF0603859D6}"/>
    <cellStyle name="Normal 5 4 4 3 2 2" xfId="1292" xr:uid="{323DD4C7-2981-4A00-A939-631B4C241881}"/>
    <cellStyle name="Normal 5 4 4 3 3" xfId="1293" xr:uid="{60A13E56-DEF2-49F4-A438-D4FD147EA181}"/>
    <cellStyle name="Normal 5 4 4 3 4" xfId="2858" xr:uid="{CBAE9A5B-7E11-4AFF-96F2-81AC624E9C5D}"/>
    <cellStyle name="Normal 5 4 4 4" xfId="1294" xr:uid="{174B15BB-E8F2-458F-A346-1E3E617D9E96}"/>
    <cellStyle name="Normal 5 4 4 4 2" xfId="1295" xr:uid="{8A0B7FE4-C366-4720-90A4-38383895AA45}"/>
    <cellStyle name="Normal 5 4 4 4 3" xfId="2859" xr:uid="{61F257F4-4978-4ACC-B353-379D2DBEA6D3}"/>
    <cellStyle name="Normal 5 4 4 4 4" xfId="2860" xr:uid="{78D2B5F7-7A9C-4128-A08E-A7222883E4BC}"/>
    <cellStyle name="Normal 5 4 4 5" xfId="1296" xr:uid="{E1986F40-8788-45F1-BEA3-51D55FABCE32}"/>
    <cellStyle name="Normal 5 4 4 6" xfId="2861" xr:uid="{7D7AB51B-A1D7-4EBC-BD9B-01F00B57BD31}"/>
    <cellStyle name="Normal 5 4 4 7" xfId="2862" xr:uid="{96D2CBE9-4597-4868-BFA0-3ADD254360E1}"/>
    <cellStyle name="Normal 5 4 5" xfId="301" xr:uid="{78330568-96C3-46B9-B1FC-56AC1FF63734}"/>
    <cellStyle name="Normal 5 4 5 2" xfId="557" xr:uid="{A225CFAF-3259-45E6-B851-7927C318A031}"/>
    <cellStyle name="Normal 5 4 5 2 2" xfId="558" xr:uid="{D62BDE90-8FC0-4F56-AABC-A439AAFE1F43}"/>
    <cellStyle name="Normal 5 4 5 2 2 2" xfId="1297" xr:uid="{BAB84323-65F1-414F-B37B-1C07F54316D3}"/>
    <cellStyle name="Normal 5 4 5 2 2 2 2" xfId="1298" xr:uid="{AE70FDE3-3AAD-4EA4-8069-2D7DF5B5611D}"/>
    <cellStyle name="Normal 5 4 5 2 2 3" xfId="1299" xr:uid="{8E3F16E3-C733-48BF-A866-B3958C4C5FA9}"/>
    <cellStyle name="Normal 5 4 5 2 3" xfId="1300" xr:uid="{2D0C930D-ED40-4376-A84A-3A83C0D184CA}"/>
    <cellStyle name="Normal 5 4 5 2 3 2" xfId="1301" xr:uid="{F74CF3B2-65A9-45F2-B03F-19840267750A}"/>
    <cellStyle name="Normal 5 4 5 2 4" xfId="1302" xr:uid="{1E805194-39D7-41C3-ACF9-859A88B97D2A}"/>
    <cellStyle name="Normal 5 4 5 3" xfId="559" xr:uid="{BDEE80D0-C944-4587-B905-743C8EA24835}"/>
    <cellStyle name="Normal 5 4 5 3 2" xfId="1303" xr:uid="{81FB3E67-8A8E-4FAA-9F51-579EC834663B}"/>
    <cellStyle name="Normal 5 4 5 3 2 2" xfId="1304" xr:uid="{278BBF46-FCDE-4D66-BAFA-71D1AE07437D}"/>
    <cellStyle name="Normal 5 4 5 3 3" xfId="1305" xr:uid="{91C7907A-090B-40A3-91EC-81EED20C75DB}"/>
    <cellStyle name="Normal 5 4 5 3 4" xfId="2863" xr:uid="{D6A73B8F-5EB5-4B13-AC01-B7AF0963816B}"/>
    <cellStyle name="Normal 5 4 5 4" xfId="1306" xr:uid="{5C44D2FF-EC35-414B-8DE4-DDB5D43EC0ED}"/>
    <cellStyle name="Normal 5 4 5 4 2" xfId="1307" xr:uid="{D8D02AF6-CADD-4828-942E-3417B5393777}"/>
    <cellStyle name="Normal 5 4 5 5" xfId="1308" xr:uid="{01E603F2-3A20-4684-9553-4EB90FC80F8F}"/>
    <cellStyle name="Normal 5 4 5 6" xfId="2864" xr:uid="{EEADCB76-066E-4379-BA2E-A42AF0683F65}"/>
    <cellStyle name="Normal 5 4 6" xfId="302" xr:uid="{F51DD304-17A0-4001-9723-0B9D3F6A118E}"/>
    <cellStyle name="Normal 5 4 6 2" xfId="560" xr:uid="{E7C987B2-3311-4492-B1B9-9A50484F1523}"/>
    <cellStyle name="Normal 5 4 6 2 2" xfId="1309" xr:uid="{6DCF5493-F9BE-4DC8-AA58-8A8F2064E988}"/>
    <cellStyle name="Normal 5 4 6 2 2 2" xfId="1310" xr:uid="{4318249C-2496-4A5E-B1F1-0D62553C1134}"/>
    <cellStyle name="Normal 5 4 6 2 3" xfId="1311" xr:uid="{DAEBE3BB-E9FD-4701-931B-E015CC502CC8}"/>
    <cellStyle name="Normal 5 4 6 2 4" xfId="2865" xr:uid="{C93420D7-48A0-4BE1-8E50-BDE2A62EB505}"/>
    <cellStyle name="Normal 5 4 6 3" xfId="1312" xr:uid="{113B6DC3-B787-4138-8F01-6E252CC51193}"/>
    <cellStyle name="Normal 5 4 6 3 2" xfId="1313" xr:uid="{E9D1E950-93E7-4143-880E-AA76B6C40705}"/>
    <cellStyle name="Normal 5 4 6 4" xfId="1314" xr:uid="{C31F2F25-822B-44A2-800E-E2FD820AABA6}"/>
    <cellStyle name="Normal 5 4 6 5" xfId="2866" xr:uid="{AD5774AE-1639-4A9E-A6D1-0E8705A018B4}"/>
    <cellStyle name="Normal 5 4 7" xfId="561" xr:uid="{7E81A619-4E73-41B3-80E1-5457C015A2DB}"/>
    <cellStyle name="Normal 5 4 7 2" xfId="1315" xr:uid="{49386F95-2869-484F-BB3C-20934886496A}"/>
    <cellStyle name="Normal 5 4 7 2 2" xfId="1316" xr:uid="{E5EE8442-3D44-4AF3-A022-4A0B74E833E3}"/>
    <cellStyle name="Normal 5 4 7 2 3" xfId="4418" xr:uid="{B1B55721-6112-4E0C-9548-A2EC051FD50F}"/>
    <cellStyle name="Normal 5 4 7 3" xfId="1317" xr:uid="{CD7D2E25-9F90-4A0D-A261-A47D989B7688}"/>
    <cellStyle name="Normal 5 4 7 4" xfId="2867" xr:uid="{7172BB8B-CF0F-4FDF-BC62-8EBB23BB8721}"/>
    <cellStyle name="Normal 5 4 7 4 2" xfId="4583" xr:uid="{9C170D90-DA4E-4B4C-A485-8386378B5A4C}"/>
    <cellStyle name="Normal 5 4 7 4 3" xfId="4684" xr:uid="{0DA6D6F7-60C8-401F-9E5A-B4A9DD993A1E}"/>
    <cellStyle name="Normal 5 4 7 4 4" xfId="4610" xr:uid="{23C6D195-0DC8-45F3-80D8-9CE5D437A038}"/>
    <cellStyle name="Normal 5 4 8" xfId="1318" xr:uid="{8BA420BD-9C0A-4B7E-B9B2-5FF5B052539D}"/>
    <cellStyle name="Normal 5 4 8 2" xfId="1319" xr:uid="{B9DA5911-9943-43DF-8E48-95207472C971}"/>
    <cellStyle name="Normal 5 4 8 3" xfId="2868" xr:uid="{5BD34D52-8F64-428F-A0A8-0C337E212832}"/>
    <cellStyle name="Normal 5 4 8 4" xfId="2869" xr:uid="{376D32A5-8A9E-4E41-98F1-EF11BA808F89}"/>
    <cellStyle name="Normal 5 4 9" xfId="1320" xr:uid="{70ABE6E2-539F-41AC-87E4-038D6641EAA4}"/>
    <cellStyle name="Normal 5 5" xfId="98" xr:uid="{97D4269D-718D-4160-8C55-5FEE7EC55D5A}"/>
    <cellStyle name="Normal 5 5 10" xfId="2870" xr:uid="{4AFF499E-5AFE-4426-8D70-E4C1FCD77898}"/>
    <cellStyle name="Normal 5 5 11" xfId="2871" xr:uid="{67CC759D-2939-4E4C-A9E5-BE681CBA261B}"/>
    <cellStyle name="Normal 5 5 2" xfId="99" xr:uid="{094ACFA6-02DA-41F1-9A0C-5A55A6551D77}"/>
    <cellStyle name="Normal 5 5 2 2" xfId="100" xr:uid="{ADE2B5A7-B049-4D54-AA5A-CEF9096F40C9}"/>
    <cellStyle name="Normal 5 5 2 2 2" xfId="303" xr:uid="{25B19352-622C-4FD2-89D1-624F48F72A01}"/>
    <cellStyle name="Normal 5 5 2 2 2 2" xfId="562" xr:uid="{C6641BCD-7DD9-4CF4-B57F-6B8E4EB2EF8C}"/>
    <cellStyle name="Normal 5 5 2 2 2 2 2" xfId="1321" xr:uid="{42298C1C-D4EE-48C2-8F75-D93B06FC1223}"/>
    <cellStyle name="Normal 5 5 2 2 2 2 2 2" xfId="1322" xr:uid="{6E5F6315-C938-4B40-9E9B-556661180105}"/>
    <cellStyle name="Normal 5 5 2 2 2 2 3" xfId="1323" xr:uid="{AB6F832E-3F86-409D-92A1-34FA27CEADCB}"/>
    <cellStyle name="Normal 5 5 2 2 2 2 4" xfId="2872" xr:uid="{32258E7B-08AB-4DC7-8756-B12F7ED5996C}"/>
    <cellStyle name="Normal 5 5 2 2 2 3" xfId="1324" xr:uid="{F6D76855-4C70-40A2-B248-9660ECE29A01}"/>
    <cellStyle name="Normal 5 5 2 2 2 3 2" xfId="1325" xr:uid="{B1D5A297-6B9A-438B-B31F-A388CF957B14}"/>
    <cellStyle name="Normal 5 5 2 2 2 3 3" xfId="2873" xr:uid="{745DA8FA-417F-4CA4-812C-D354DF2847F1}"/>
    <cellStyle name="Normal 5 5 2 2 2 3 4" xfId="2874" xr:uid="{C9795D0F-D244-4CFF-B6CE-A84FFA12CBBB}"/>
    <cellStyle name="Normal 5 5 2 2 2 4" xfId="1326" xr:uid="{490365AF-5E3A-4550-8E44-E4F66A5B399B}"/>
    <cellStyle name="Normal 5 5 2 2 2 5" xfId="2875" xr:uid="{3473D577-AC13-4447-B432-D39512DB47E4}"/>
    <cellStyle name="Normal 5 5 2 2 2 6" xfId="2876" xr:uid="{A6CD69B8-F811-45C9-BE8A-6410463614EE}"/>
    <cellStyle name="Normal 5 5 2 2 3" xfId="563" xr:uid="{00995CE5-D89E-4F52-9A23-258FD787EEBA}"/>
    <cellStyle name="Normal 5 5 2 2 3 2" xfId="1327" xr:uid="{5DC4F334-5E06-46DF-90C7-62F94A414954}"/>
    <cellStyle name="Normal 5 5 2 2 3 2 2" xfId="1328" xr:uid="{61695012-2823-4180-9736-ACF2684C6215}"/>
    <cellStyle name="Normal 5 5 2 2 3 2 3" xfId="2877" xr:uid="{A2F1A16F-0D46-4701-B61B-AEBC267A1480}"/>
    <cellStyle name="Normal 5 5 2 2 3 2 4" xfId="2878" xr:uid="{098B9048-0C39-400B-9FAE-4FB8B579E77F}"/>
    <cellStyle name="Normal 5 5 2 2 3 3" xfId="1329" xr:uid="{336E94F6-92E4-4EB7-B004-AA1495AF699C}"/>
    <cellStyle name="Normal 5 5 2 2 3 4" xfId="2879" xr:uid="{7E8DE5C3-BEA5-4A43-929C-4ABE3A10BDEA}"/>
    <cellStyle name="Normal 5 5 2 2 3 5" xfId="2880" xr:uid="{B638282A-F3AE-4746-8E8B-5AFD68DBC16B}"/>
    <cellStyle name="Normal 5 5 2 2 4" xfId="1330" xr:uid="{E977E90C-5BF5-4FFA-9BF9-1A44F8FA2025}"/>
    <cellStyle name="Normal 5 5 2 2 4 2" xfId="1331" xr:uid="{C9668424-3BC3-4AC0-A83F-5961FD529F33}"/>
    <cellStyle name="Normal 5 5 2 2 4 3" xfId="2881" xr:uid="{FBC9536F-EE6E-4904-92E0-A623ADC5AA91}"/>
    <cellStyle name="Normal 5 5 2 2 4 4" xfId="2882" xr:uid="{9E624A57-17B5-4622-9B15-6A7ED15FFD76}"/>
    <cellStyle name="Normal 5 5 2 2 5" xfId="1332" xr:uid="{772F25AD-B0D2-4037-8721-F515AAD2CB6E}"/>
    <cellStyle name="Normal 5 5 2 2 5 2" xfId="2883" xr:uid="{62BF2726-C63D-484C-8B43-F3CBF93B19EC}"/>
    <cellStyle name="Normal 5 5 2 2 5 3" xfId="2884" xr:uid="{A6199399-8D4C-42A8-A62B-052C5EB67940}"/>
    <cellStyle name="Normal 5 5 2 2 5 4" xfId="2885" xr:uid="{D8D1FBCF-1EF1-419B-AABB-DBD4CAA68522}"/>
    <cellStyle name="Normal 5 5 2 2 6" xfId="2886" xr:uid="{7A38AD03-405C-4361-8546-7FD46CECCF6F}"/>
    <cellStyle name="Normal 5 5 2 2 7" xfId="2887" xr:uid="{B2E69EC6-33E1-4020-A50E-FB4BFA3207C6}"/>
    <cellStyle name="Normal 5 5 2 2 8" xfId="2888" xr:uid="{8651637F-8FFF-4F97-9E7F-5DED00F0C44D}"/>
    <cellStyle name="Normal 5 5 2 3" xfId="304" xr:uid="{C02CA9D0-3D07-4302-810C-5FABB31BE510}"/>
    <cellStyle name="Normal 5 5 2 3 2" xfId="564" xr:uid="{D5ADC5C0-06CD-4746-9336-91F9671CB0C4}"/>
    <cellStyle name="Normal 5 5 2 3 2 2" xfId="565" xr:uid="{E9FB771F-3389-4D22-88E4-68FD36F851F2}"/>
    <cellStyle name="Normal 5 5 2 3 2 2 2" xfId="1333" xr:uid="{1DD21749-3AF9-441D-BC36-777FE3235F50}"/>
    <cellStyle name="Normal 5 5 2 3 2 2 2 2" xfId="1334" xr:uid="{F7E95B8E-67DC-4C72-A800-288BE555D059}"/>
    <cellStyle name="Normal 5 5 2 3 2 2 3" xfId="1335" xr:uid="{86DF595B-EA3E-4DF6-B7DF-74385E0A5316}"/>
    <cellStyle name="Normal 5 5 2 3 2 3" xfId="1336" xr:uid="{3DA09873-38D5-496F-9BC8-83259257EEAE}"/>
    <cellStyle name="Normal 5 5 2 3 2 3 2" xfId="1337" xr:uid="{412747FB-976E-41A7-9724-4C3DC6744377}"/>
    <cellStyle name="Normal 5 5 2 3 2 4" xfId="1338" xr:uid="{F33243A6-9C31-40E9-8E4A-ECF6A6439414}"/>
    <cellStyle name="Normal 5 5 2 3 3" xfId="566" xr:uid="{01324CAD-44FD-40FC-878C-0A2514CB07F6}"/>
    <cellStyle name="Normal 5 5 2 3 3 2" xfId="1339" xr:uid="{ACB89224-F732-478C-9C99-0A6BAA103ADA}"/>
    <cellStyle name="Normal 5 5 2 3 3 2 2" xfId="1340" xr:uid="{6718E165-4E87-4A19-9C54-A5C43F42048B}"/>
    <cellStyle name="Normal 5 5 2 3 3 3" xfId="1341" xr:uid="{76ACEAC1-C43A-41AF-90DD-F2E26D9A52B4}"/>
    <cellStyle name="Normal 5 5 2 3 3 4" xfId="2889" xr:uid="{679B77DF-7382-4C9A-8221-B297902D8F55}"/>
    <cellStyle name="Normal 5 5 2 3 4" xfId="1342" xr:uid="{029FF242-7717-4B07-8B93-EE8E0E0A7202}"/>
    <cellStyle name="Normal 5 5 2 3 4 2" xfId="1343" xr:uid="{5C8B3834-6557-440E-887C-EC8CF33614FA}"/>
    <cellStyle name="Normal 5 5 2 3 5" xfId="1344" xr:uid="{84DBC2C9-F874-4F64-8771-21961374BB57}"/>
    <cellStyle name="Normal 5 5 2 3 6" xfId="2890" xr:uid="{533508AD-6A34-456E-92EE-B0747E7D62D0}"/>
    <cellStyle name="Normal 5 5 2 4" xfId="305" xr:uid="{10315605-5861-43D5-93AA-B02B69721790}"/>
    <cellStyle name="Normal 5 5 2 4 2" xfId="567" xr:uid="{6F6DDACB-902F-4E89-B81D-12397F18FD0B}"/>
    <cellStyle name="Normal 5 5 2 4 2 2" xfId="1345" xr:uid="{CE296B63-64AA-4392-BA05-8C1CDE21A890}"/>
    <cellStyle name="Normal 5 5 2 4 2 2 2" xfId="1346" xr:uid="{242F112E-4247-46F5-A4B4-A9FBAB671F78}"/>
    <cellStyle name="Normal 5 5 2 4 2 3" xfId="1347" xr:uid="{A3274BFA-D51C-4873-B487-D35BEF215371}"/>
    <cellStyle name="Normal 5 5 2 4 2 4" xfId="2891" xr:uid="{18601AD5-4C80-43C6-90A8-A9D271F6B145}"/>
    <cellStyle name="Normal 5 5 2 4 3" xfId="1348" xr:uid="{03C1727D-A7D0-4EA5-9F65-7A55E3C3BDF2}"/>
    <cellStyle name="Normal 5 5 2 4 3 2" xfId="1349" xr:uid="{B8ABE8EA-7C93-49C0-A677-5FBE8248B8B8}"/>
    <cellStyle name="Normal 5 5 2 4 4" xfId="1350" xr:uid="{B4CB6B6F-F08F-4364-AD26-69CC43EAB8C5}"/>
    <cellStyle name="Normal 5 5 2 4 5" xfId="2892" xr:uid="{3DF86F56-D728-424A-8B46-86112363445E}"/>
    <cellStyle name="Normal 5 5 2 5" xfId="306" xr:uid="{6E6F13E7-5F69-49E2-A923-23EAB9F4AB21}"/>
    <cellStyle name="Normal 5 5 2 5 2" xfId="1351" xr:uid="{2C604F5C-5B59-43BA-AA13-2F71000D57FD}"/>
    <cellStyle name="Normal 5 5 2 5 2 2" xfId="1352" xr:uid="{F3884ABD-957F-4372-B25B-8F1AF6FD6D89}"/>
    <cellStyle name="Normal 5 5 2 5 3" xfId="1353" xr:uid="{0C362ED4-E6D5-4889-BAA8-311789AF8734}"/>
    <cellStyle name="Normal 5 5 2 5 4" xfId="2893" xr:uid="{16D1313C-8B44-499A-B110-CFDAB5BA6697}"/>
    <cellStyle name="Normal 5 5 2 6" xfId="1354" xr:uid="{2B646A9F-F0BA-4293-899E-D5A396F44481}"/>
    <cellStyle name="Normal 5 5 2 6 2" xfId="1355" xr:uid="{413C37C5-F5EE-4589-B226-2BF9FFF20985}"/>
    <cellStyle name="Normal 5 5 2 6 3" xfId="2894" xr:uid="{FDE2AE76-A613-4E93-A6C9-3AB5BA5563D1}"/>
    <cellStyle name="Normal 5 5 2 6 4" xfId="2895" xr:uid="{31EBD385-A026-44FC-8169-C84940A4D9A7}"/>
    <cellStyle name="Normal 5 5 2 7" xfId="1356" xr:uid="{F114BEBD-4E9C-475D-A5A8-32A23922F7B9}"/>
    <cellStyle name="Normal 5 5 2 8" xfId="2896" xr:uid="{A2937BF1-822F-47DA-B51C-D00ABA7EDF43}"/>
    <cellStyle name="Normal 5 5 2 9" xfId="2897" xr:uid="{04BE6479-CE73-49C9-99B3-873BEFF10366}"/>
    <cellStyle name="Normal 5 5 3" xfId="101" xr:uid="{DBBC705C-EB6B-4A4A-87FE-73FA777B4B68}"/>
    <cellStyle name="Normal 5 5 3 2" xfId="102" xr:uid="{C9A509CB-705F-4649-BB38-FE12268E69FF}"/>
    <cellStyle name="Normal 5 5 3 2 2" xfId="568" xr:uid="{5380288C-8057-46A0-AE8E-EDC264038AAA}"/>
    <cellStyle name="Normal 5 5 3 2 2 2" xfId="1357" xr:uid="{75A40C57-2D12-4D28-B1BF-1AA25064754E}"/>
    <cellStyle name="Normal 5 5 3 2 2 2 2" xfId="1358" xr:uid="{5516075A-4332-4776-B53D-F41B2B18297C}"/>
    <cellStyle name="Normal 5 5 3 2 2 2 2 2" xfId="4468" xr:uid="{D98237DB-15B9-4491-8109-B18FD880F976}"/>
    <cellStyle name="Normal 5 5 3 2 2 2 3" xfId="4469" xr:uid="{7F4A54DB-0A58-4990-BA5A-9927373BB9C8}"/>
    <cellStyle name="Normal 5 5 3 2 2 3" xfId="1359" xr:uid="{00121A2F-8235-4E96-92F8-364E39CD5347}"/>
    <cellStyle name="Normal 5 5 3 2 2 3 2" xfId="4470" xr:uid="{7AB2B660-8E54-498C-80CF-FF22A0E64F8C}"/>
    <cellStyle name="Normal 5 5 3 2 2 4" xfId="2898" xr:uid="{D0BC2C2F-BCE6-44E6-AD39-5E57119B3523}"/>
    <cellStyle name="Normal 5 5 3 2 3" xfId="1360" xr:uid="{9E72D193-F278-4349-B928-DEBB9AB21702}"/>
    <cellStyle name="Normal 5 5 3 2 3 2" xfId="1361" xr:uid="{2CCFA103-A1FB-40B2-B098-11C5DB5113E6}"/>
    <cellStyle name="Normal 5 5 3 2 3 2 2" xfId="4471" xr:uid="{5417BE54-40EB-42C3-B44E-60C240028085}"/>
    <cellStyle name="Normal 5 5 3 2 3 3" xfId="2899" xr:uid="{9746D169-9919-462B-96B9-A1950181F19C}"/>
    <cellStyle name="Normal 5 5 3 2 3 4" xfId="2900" xr:uid="{271D8F04-4890-4FC7-812F-1BD18DB479D9}"/>
    <cellStyle name="Normal 5 5 3 2 4" xfId="1362" xr:uid="{3A2F3DEA-4F6E-444C-B9DE-776B80C9F8D4}"/>
    <cellStyle name="Normal 5 5 3 2 4 2" xfId="4472" xr:uid="{012A1533-4DAD-4E91-B917-2EEA0C5A6657}"/>
    <cellStyle name="Normal 5 5 3 2 5" xfId="2901" xr:uid="{6A1DCF2D-D226-4372-A7EE-794B3786D74A}"/>
    <cellStyle name="Normal 5 5 3 2 6" xfId="2902" xr:uid="{E82D9C76-49CE-4156-8961-905CED8BAEBA}"/>
    <cellStyle name="Normal 5 5 3 3" xfId="307" xr:uid="{7867DBA2-7BBC-4660-AD60-39E2D2C06421}"/>
    <cellStyle name="Normal 5 5 3 3 2" xfId="1363" xr:uid="{5F5931A4-B5D5-4AFF-BF76-39F4B09C3F70}"/>
    <cellStyle name="Normal 5 5 3 3 2 2" xfId="1364" xr:uid="{C18A51B8-5780-46AF-BF9C-231DF19B94B6}"/>
    <cellStyle name="Normal 5 5 3 3 2 2 2" xfId="4473" xr:uid="{146A1FF8-26B3-4175-8D41-299FF78A2592}"/>
    <cellStyle name="Normal 5 5 3 3 2 3" xfId="2903" xr:uid="{CA56E374-F4E6-4E80-B202-9B61A8FAC284}"/>
    <cellStyle name="Normal 5 5 3 3 2 4" xfId="2904" xr:uid="{5C50776F-6F47-47B8-96E2-ADB702988E4D}"/>
    <cellStyle name="Normal 5 5 3 3 3" xfId="1365" xr:uid="{567671C2-53D9-438E-83ED-CBEF390F1A6B}"/>
    <cellStyle name="Normal 5 5 3 3 3 2" xfId="4474" xr:uid="{4BBC67F7-FBA5-4641-9AF9-A941B960B4A8}"/>
    <cellStyle name="Normal 5 5 3 3 4" xfId="2905" xr:uid="{8E4F4FBE-4281-4B6D-B189-0555BC25D6A7}"/>
    <cellStyle name="Normal 5 5 3 3 5" xfId="2906" xr:uid="{9DC629A9-C25D-4D26-A863-1B30E5734BEB}"/>
    <cellStyle name="Normal 5 5 3 4" xfId="1366" xr:uid="{26BF209F-494F-4760-A24C-1366300284B9}"/>
    <cellStyle name="Normal 5 5 3 4 2" xfId="1367" xr:uid="{CC5AB7C9-03F2-4E15-BFB2-E2C6B78BD2BB}"/>
    <cellStyle name="Normal 5 5 3 4 2 2" xfId="4475" xr:uid="{0B0EAEA2-F682-4DE6-96CA-18AF5F7E7539}"/>
    <cellStyle name="Normal 5 5 3 4 3" xfId="2907" xr:uid="{913BD973-EDF7-409C-B07F-73B5C58C50F5}"/>
    <cellStyle name="Normal 5 5 3 4 4" xfId="2908" xr:uid="{615834BB-970C-463D-B680-5A268E0BA64A}"/>
    <cellStyle name="Normal 5 5 3 5" xfId="1368" xr:uid="{DD372036-B1DB-4414-8086-980A7CBD243F}"/>
    <cellStyle name="Normal 5 5 3 5 2" xfId="2909" xr:uid="{744E84A2-FE26-4EC5-A23B-D61DA7CDAC7F}"/>
    <cellStyle name="Normal 5 5 3 5 3" xfId="2910" xr:uid="{98FB6894-E6D4-410E-A143-91F299ADC894}"/>
    <cellStyle name="Normal 5 5 3 5 4" xfId="2911" xr:uid="{47037ED1-59BF-456C-BAA7-F1F551C9A15B}"/>
    <cellStyle name="Normal 5 5 3 6" xfId="2912" xr:uid="{4CDA313D-3B88-4A88-BA5F-C205118464DB}"/>
    <cellStyle name="Normal 5 5 3 7" xfId="2913" xr:uid="{172FCBF4-2DD5-4F97-A18A-F3303AFEEE83}"/>
    <cellStyle name="Normal 5 5 3 8" xfId="2914" xr:uid="{9193078E-DE02-438B-B3AB-43AA7E49FA35}"/>
    <cellStyle name="Normal 5 5 4" xfId="103" xr:uid="{45AEF97A-E329-4562-B1F4-1AF9DECD49A0}"/>
    <cellStyle name="Normal 5 5 4 2" xfId="569" xr:uid="{7DF75DBD-30BD-47A2-8A12-B89E57151479}"/>
    <cellStyle name="Normal 5 5 4 2 2" xfId="570" xr:uid="{6D7C0388-7020-4CDF-BBB3-D0F564952678}"/>
    <cellStyle name="Normal 5 5 4 2 2 2" xfId="1369" xr:uid="{DCA191C6-A2F3-455F-9D88-67BA288FF253}"/>
    <cellStyle name="Normal 5 5 4 2 2 2 2" xfId="1370" xr:uid="{60BC1293-D44A-45D1-B241-D9530FAC95A5}"/>
    <cellStyle name="Normal 5 5 4 2 2 3" xfId="1371" xr:uid="{5CA07D0B-483B-40EB-A21F-316AB487A64F}"/>
    <cellStyle name="Normal 5 5 4 2 2 4" xfId="2915" xr:uid="{D77E8A88-0038-46AA-B358-587BF320B387}"/>
    <cellStyle name="Normal 5 5 4 2 3" xfId="1372" xr:uid="{2D540D1A-EA38-4E0B-A60D-09E03939C744}"/>
    <cellStyle name="Normal 5 5 4 2 3 2" xfId="1373" xr:uid="{CE1241CC-21EB-4A38-B4B2-4752859CB31F}"/>
    <cellStyle name="Normal 5 5 4 2 4" xfId="1374" xr:uid="{543F1232-6787-4D2A-80B3-C22E23C59566}"/>
    <cellStyle name="Normal 5 5 4 2 5" xfId="2916" xr:uid="{99EBED10-DE1A-49D0-A418-A5ADE49991F8}"/>
    <cellStyle name="Normal 5 5 4 3" xfId="571" xr:uid="{5A742AA9-38C3-4665-ABB7-CCB9C9A5D282}"/>
    <cellStyle name="Normal 5 5 4 3 2" xfId="1375" xr:uid="{AA8414D4-A7B1-4D82-88F3-D5E14D36171E}"/>
    <cellStyle name="Normal 5 5 4 3 2 2" xfId="1376" xr:uid="{345DB67A-5797-4D70-981F-53C3F8AD52FA}"/>
    <cellStyle name="Normal 5 5 4 3 3" xfId="1377" xr:uid="{FFA9C306-B2C9-4EAC-B5C6-6C33BA216572}"/>
    <cellStyle name="Normal 5 5 4 3 4" xfId="2917" xr:uid="{0265868C-A0C5-48A9-9F5F-7B7B993FE94C}"/>
    <cellStyle name="Normal 5 5 4 4" xfId="1378" xr:uid="{6AD0B314-2E3F-4FC9-BA92-22D8FC00FC2D}"/>
    <cellStyle name="Normal 5 5 4 4 2" xfId="1379" xr:uid="{A5FF087C-450E-4DF2-8978-EEA07B64B0E7}"/>
    <cellStyle name="Normal 5 5 4 4 3" xfId="2918" xr:uid="{B4C3D660-1AF2-4F9A-9033-7C74A035EECC}"/>
    <cellStyle name="Normal 5 5 4 4 4" xfId="2919" xr:uid="{D49E0B70-F4AE-408C-B025-C5CDC469483C}"/>
    <cellStyle name="Normal 5 5 4 5" xfId="1380" xr:uid="{F33697A1-9993-4EE1-9975-080B36F76ABA}"/>
    <cellStyle name="Normal 5 5 4 6" xfId="2920" xr:uid="{DE531271-0F01-47DD-93A6-342494FC0D1B}"/>
    <cellStyle name="Normal 5 5 4 7" xfId="2921" xr:uid="{451A5B5D-BE38-4BEA-B8DA-D4537988271C}"/>
    <cellStyle name="Normal 5 5 5" xfId="308" xr:uid="{635FDD43-8519-46EF-8213-7ECCA80D49CF}"/>
    <cellStyle name="Normal 5 5 5 2" xfId="572" xr:uid="{D1D557E9-8851-452C-A604-C2B3D3F56B73}"/>
    <cellStyle name="Normal 5 5 5 2 2" xfId="1381" xr:uid="{0B4643F1-9361-4A30-8672-0225E2B39047}"/>
    <cellStyle name="Normal 5 5 5 2 2 2" xfId="1382" xr:uid="{11C55EAA-D11C-4AD6-AB8B-F5F539B4A463}"/>
    <cellStyle name="Normal 5 5 5 2 3" xfId="1383" xr:uid="{E66D60FB-7DB8-411D-860E-C54168339B04}"/>
    <cellStyle name="Normal 5 5 5 2 4" xfId="2922" xr:uid="{6C0D0779-FC9B-46F4-B5F1-F65B1FDD218A}"/>
    <cellStyle name="Normal 5 5 5 3" xfId="1384" xr:uid="{31BB74B1-AC7E-48C4-BC57-8A93EE12F56A}"/>
    <cellStyle name="Normal 5 5 5 3 2" xfId="1385" xr:uid="{E400586D-D07D-4D72-8C33-F2B1CA8864CA}"/>
    <cellStyle name="Normal 5 5 5 3 3" xfId="2923" xr:uid="{E3C420A0-BC3B-4FF3-BD26-541E57822206}"/>
    <cellStyle name="Normal 5 5 5 3 4" xfId="2924" xr:uid="{B2ADC236-428E-4347-95ED-969F51F54D26}"/>
    <cellStyle name="Normal 5 5 5 4" xfId="1386" xr:uid="{A21D54D6-AAB0-4482-8360-4E0D2361BBDF}"/>
    <cellStyle name="Normal 5 5 5 5" xfId="2925" xr:uid="{BA40EC93-6202-4E9B-91A6-DF906CF01E5A}"/>
    <cellStyle name="Normal 5 5 5 6" xfId="2926" xr:uid="{5FE70A12-B32F-45BE-8065-662AADF199B7}"/>
    <cellStyle name="Normal 5 5 6" xfId="309" xr:uid="{33D623D5-F30F-4B4A-9D94-C2C70A5F6805}"/>
    <cellStyle name="Normal 5 5 6 2" xfId="1387" xr:uid="{B904D47A-7D1A-49EB-B368-FA2B05598210}"/>
    <cellStyle name="Normal 5 5 6 2 2" xfId="1388" xr:uid="{A59BFBC4-3503-485C-BD14-228AC7405C99}"/>
    <cellStyle name="Normal 5 5 6 2 3" xfId="2927" xr:uid="{57A88128-D5C6-454D-B794-BA24046EB11F}"/>
    <cellStyle name="Normal 5 5 6 2 4" xfId="2928" xr:uid="{34FD354D-19E4-42AF-98FE-9F1766073974}"/>
    <cellStyle name="Normal 5 5 6 3" xfId="1389" xr:uid="{FB5F4FED-C456-4899-AFC3-E9B59ACC3059}"/>
    <cellStyle name="Normal 5 5 6 4" xfId="2929" xr:uid="{9496A1D0-31E3-4543-A4D5-2B7A0FD34E24}"/>
    <cellStyle name="Normal 5 5 6 5" xfId="2930" xr:uid="{4B841E14-7968-45BA-BE17-EFED959FC568}"/>
    <cellStyle name="Normal 5 5 7" xfId="1390" xr:uid="{0A1C9E24-72E5-415D-B201-E39EEE948323}"/>
    <cellStyle name="Normal 5 5 7 2" xfId="1391" xr:uid="{9EB3A5E6-87C2-49FF-8470-ACA0F383D0B3}"/>
    <cellStyle name="Normal 5 5 7 3" xfId="2931" xr:uid="{FBC76847-F318-4C82-B1A1-76221F4C0098}"/>
    <cellStyle name="Normal 5 5 7 4" xfId="2932" xr:uid="{F9A6A96E-97FB-4FF7-9BE5-1888508E016E}"/>
    <cellStyle name="Normal 5 5 8" xfId="1392" xr:uid="{4758F763-60D4-45E6-9780-7CA287794BE8}"/>
    <cellStyle name="Normal 5 5 8 2" xfId="2933" xr:uid="{8527C903-145B-44D3-A0F5-F033437A83F0}"/>
    <cellStyle name="Normal 5 5 8 3" xfId="2934" xr:uid="{98DF4638-6FAD-418D-8F3D-30DA66E2E0C1}"/>
    <cellStyle name="Normal 5 5 8 4" xfId="2935" xr:uid="{30BA4081-994A-4C4C-B42D-D84C9C7AC736}"/>
    <cellStyle name="Normal 5 5 9" xfId="2936" xr:uid="{3B280E92-439C-4832-B695-C93C1E885508}"/>
    <cellStyle name="Normal 5 6" xfId="104" xr:uid="{17835AA2-0E2B-44A5-A55D-15AE5F3AF133}"/>
    <cellStyle name="Normal 5 6 10" xfId="2937" xr:uid="{04FE75CB-6558-4D18-9EF5-5A3D144AB4A1}"/>
    <cellStyle name="Normal 5 6 11" xfId="2938" xr:uid="{FDFC71EC-D921-4CFF-BB90-AF1406CD4D64}"/>
    <cellStyle name="Normal 5 6 2" xfId="105" xr:uid="{07BDE88F-F327-4497-A290-6A95C6B475DB}"/>
    <cellStyle name="Normal 5 6 2 2" xfId="310" xr:uid="{4B60FEF7-F136-4DB4-81F9-D22E18C21E15}"/>
    <cellStyle name="Normal 5 6 2 2 2" xfId="573" xr:uid="{D4E84B09-A17F-4033-B690-4686E7C3BCB1}"/>
    <cellStyle name="Normal 5 6 2 2 2 2" xfId="574" xr:uid="{5B4A91C0-15DB-4A83-9D41-383EB559CCF6}"/>
    <cellStyle name="Normal 5 6 2 2 2 2 2" xfId="1393" xr:uid="{2E80397D-5BF3-4D36-87AD-989A04E0FAC7}"/>
    <cellStyle name="Normal 5 6 2 2 2 2 3" xfId="2939" xr:uid="{04307311-2B9C-49CD-820E-7DA0A7566944}"/>
    <cellStyle name="Normal 5 6 2 2 2 2 4" xfId="2940" xr:uid="{991EDB8C-77D6-4611-8732-E527699245D4}"/>
    <cellStyle name="Normal 5 6 2 2 2 3" xfId="1394" xr:uid="{5267A079-47C3-4DCA-B480-8F3F0024C48E}"/>
    <cellStyle name="Normal 5 6 2 2 2 3 2" xfId="2941" xr:uid="{EF92A05B-9C36-46BD-8A58-8529A5FE9BFD}"/>
    <cellStyle name="Normal 5 6 2 2 2 3 3" xfId="2942" xr:uid="{AAEF9716-1946-4B09-A8E8-0C3C6171E9CC}"/>
    <cellStyle name="Normal 5 6 2 2 2 3 4" xfId="2943" xr:uid="{86A2B316-EC08-4B45-B512-8FB36F48891E}"/>
    <cellStyle name="Normal 5 6 2 2 2 4" xfId="2944" xr:uid="{EB09F77C-314E-4F09-A115-5E4CF28FF239}"/>
    <cellStyle name="Normal 5 6 2 2 2 5" xfId="2945" xr:uid="{C8B4E4F9-351A-4C67-9DD4-FF6AE7EF3622}"/>
    <cellStyle name="Normal 5 6 2 2 2 6" xfId="2946" xr:uid="{AAF797C7-B0E8-41B5-84B6-2D2B62A8D906}"/>
    <cellStyle name="Normal 5 6 2 2 3" xfId="575" xr:uid="{249D60C5-7A39-4B5D-857F-A3406E11804F}"/>
    <cellStyle name="Normal 5 6 2 2 3 2" xfId="1395" xr:uid="{B59EF50D-6613-4582-818E-8A7365511D69}"/>
    <cellStyle name="Normal 5 6 2 2 3 2 2" xfId="2947" xr:uid="{D79860A8-972F-4097-8D4F-0CF52E8CE953}"/>
    <cellStyle name="Normal 5 6 2 2 3 2 3" xfId="2948" xr:uid="{733BB178-D16C-454F-9C9D-C4E24E280CA1}"/>
    <cellStyle name="Normal 5 6 2 2 3 2 4" xfId="2949" xr:uid="{91B31FBB-7A1F-4F55-B96B-E939E838C75A}"/>
    <cellStyle name="Normal 5 6 2 2 3 3" xfId="2950" xr:uid="{C7B40E34-B3B4-4CC0-87E4-4C251FEFF0F9}"/>
    <cellStyle name="Normal 5 6 2 2 3 4" xfId="2951" xr:uid="{6DE0E34F-1F96-4E6D-AD66-7DA05294A4B3}"/>
    <cellStyle name="Normal 5 6 2 2 3 5" xfId="2952" xr:uid="{875621B7-E4F0-406E-AEF6-447988A95803}"/>
    <cellStyle name="Normal 5 6 2 2 4" xfId="1396" xr:uid="{0FEF5D6A-DB15-4997-955B-D83E815757A3}"/>
    <cellStyle name="Normal 5 6 2 2 4 2" xfId="2953" xr:uid="{00D0EBB4-3B83-4ABF-B75C-906E88F12774}"/>
    <cellStyle name="Normal 5 6 2 2 4 3" xfId="2954" xr:uid="{D88550ED-8779-4A94-90ED-6301864308AF}"/>
    <cellStyle name="Normal 5 6 2 2 4 4" xfId="2955" xr:uid="{4893AE03-7191-4024-A869-B5E4DC028CB6}"/>
    <cellStyle name="Normal 5 6 2 2 5" xfId="2956" xr:uid="{E68A49F2-F161-4958-B61A-8B8E4690A86B}"/>
    <cellStyle name="Normal 5 6 2 2 5 2" xfId="2957" xr:uid="{A843C149-AF34-446F-9EAF-4ED12DA88B46}"/>
    <cellStyle name="Normal 5 6 2 2 5 3" xfId="2958" xr:uid="{2F0BD47E-2ED9-44E1-93F4-596DFE44553C}"/>
    <cellStyle name="Normal 5 6 2 2 5 4" xfId="2959" xr:uid="{C3A5CD1A-B14D-425A-B8D4-60D4FDEEBF92}"/>
    <cellStyle name="Normal 5 6 2 2 6" xfId="2960" xr:uid="{A4C2E71B-5336-428B-A48F-33922DDC546E}"/>
    <cellStyle name="Normal 5 6 2 2 7" xfId="2961" xr:uid="{2ADA3237-C7F6-4D97-B66E-2965C8781968}"/>
    <cellStyle name="Normal 5 6 2 2 8" xfId="2962" xr:uid="{5EC6A9A9-2BBB-4C05-AAEE-2ED7E3C2D727}"/>
    <cellStyle name="Normal 5 6 2 3" xfId="576" xr:uid="{54B57881-ED3B-4927-9A71-EAC5F4DFA65B}"/>
    <cellStyle name="Normal 5 6 2 3 2" xfId="577" xr:uid="{E26E81D1-D236-49EE-9945-F439E0097C58}"/>
    <cellStyle name="Normal 5 6 2 3 2 2" xfId="578" xr:uid="{7C739DBE-FFBB-4BFA-B0B2-B281195E7730}"/>
    <cellStyle name="Normal 5 6 2 3 2 3" xfId="2963" xr:uid="{FEDB0624-C5EC-4A88-B871-5B4FF66641FE}"/>
    <cellStyle name="Normal 5 6 2 3 2 4" xfId="2964" xr:uid="{FE5FF628-CA0B-400A-A4E4-954BBCB16F47}"/>
    <cellStyle name="Normal 5 6 2 3 3" xfId="579" xr:uid="{F2914FB9-7BFA-4650-BCD1-E433E4D160C0}"/>
    <cellStyle name="Normal 5 6 2 3 3 2" xfId="2965" xr:uid="{642C37DB-6CC4-493D-9F00-0EDDABC80E6A}"/>
    <cellStyle name="Normal 5 6 2 3 3 3" xfId="2966" xr:uid="{AF6D57BB-AE3D-4311-8015-17F2911A6E82}"/>
    <cellStyle name="Normal 5 6 2 3 3 4" xfId="2967" xr:uid="{AE207D1B-BFE1-4B41-8FA5-8C0CA5918FEE}"/>
    <cellStyle name="Normal 5 6 2 3 4" xfId="2968" xr:uid="{6C266AF1-FC04-40AE-BD02-5DF9C3C8B675}"/>
    <cellStyle name="Normal 5 6 2 3 5" xfId="2969" xr:uid="{7A09390E-FB4D-4FF8-8F36-27E5325B1187}"/>
    <cellStyle name="Normal 5 6 2 3 6" xfId="2970" xr:uid="{5E94189E-C808-4363-8F1A-1C8DD3029188}"/>
    <cellStyle name="Normal 5 6 2 4" xfId="580" xr:uid="{B0BA3E8D-55C1-453E-BEE5-DE7E97771E3F}"/>
    <cellStyle name="Normal 5 6 2 4 2" xfId="581" xr:uid="{4473CA94-EAB2-4384-9E84-DC3A405BE3B9}"/>
    <cellStyle name="Normal 5 6 2 4 2 2" xfId="2971" xr:uid="{6DEB2ECB-B290-4E9B-AF68-433E12400C30}"/>
    <cellStyle name="Normal 5 6 2 4 2 3" xfId="2972" xr:uid="{3976A349-2168-41AD-A07D-3F9B8922D2CC}"/>
    <cellStyle name="Normal 5 6 2 4 2 4" xfId="2973" xr:uid="{F1ED43AA-DBCF-43A2-B975-511550B71AEB}"/>
    <cellStyle name="Normal 5 6 2 4 3" xfId="2974" xr:uid="{687E9D9A-7D93-4CE4-A872-1042E59BD27D}"/>
    <cellStyle name="Normal 5 6 2 4 4" xfId="2975" xr:uid="{4FE7DE55-1432-495C-9576-73376AC75EE4}"/>
    <cellStyle name="Normal 5 6 2 4 5" xfId="2976" xr:uid="{0D20DFA6-8365-4279-B3D8-07C2D05FD90A}"/>
    <cellStyle name="Normal 5 6 2 5" xfId="582" xr:uid="{A2BCEDBA-1965-481E-A2D8-7C7476DDB55D}"/>
    <cellStyle name="Normal 5 6 2 5 2" xfId="2977" xr:uid="{42C5E86B-3D1B-442D-815A-EBD7DC631B96}"/>
    <cellStyle name="Normal 5 6 2 5 3" xfId="2978" xr:uid="{0631549E-7C56-49F6-AAA3-0FE08BAA93AE}"/>
    <cellStyle name="Normal 5 6 2 5 4" xfId="2979" xr:uid="{F7044001-87ED-4425-9B77-2DD4EB1C513D}"/>
    <cellStyle name="Normal 5 6 2 6" xfId="2980" xr:uid="{09FAA949-5E84-4B27-B505-0B860BB4E636}"/>
    <cellStyle name="Normal 5 6 2 6 2" xfId="2981" xr:uid="{CAD90E6D-9D14-4B7B-A2CC-B2E84148DFF9}"/>
    <cellStyle name="Normal 5 6 2 6 3" xfId="2982" xr:uid="{E6B75045-57EA-41B6-806A-2C9B39B6EA4D}"/>
    <cellStyle name="Normal 5 6 2 6 4" xfId="2983" xr:uid="{36DED7CF-DAF6-4365-A052-62EEBF33BDA8}"/>
    <cellStyle name="Normal 5 6 2 7" xfId="2984" xr:uid="{879D4C60-51BE-47E2-94F6-A218DF40BEDE}"/>
    <cellStyle name="Normal 5 6 2 8" xfId="2985" xr:uid="{99278410-EE2A-44CF-BA67-616DCB6A7305}"/>
    <cellStyle name="Normal 5 6 2 9" xfId="2986" xr:uid="{6EB2D9B1-4BFC-427F-8D8D-6428A1AF5AC9}"/>
    <cellStyle name="Normal 5 6 3" xfId="311" xr:uid="{D709B0E8-3FE9-462E-83B6-CBA8A964817B}"/>
    <cellStyle name="Normal 5 6 3 2" xfId="583" xr:uid="{9009F63A-1257-4498-AC96-A1CF720A2056}"/>
    <cellStyle name="Normal 5 6 3 2 2" xfId="584" xr:uid="{F2DF5BAF-3EA5-4A46-BCDF-6DF51574FE9E}"/>
    <cellStyle name="Normal 5 6 3 2 2 2" xfId="1397" xr:uid="{3DCC205A-589A-46D8-97D4-DE34357FCBDD}"/>
    <cellStyle name="Normal 5 6 3 2 2 2 2" xfId="1398" xr:uid="{CA4835A3-F2A8-433F-81A3-03B37D516A50}"/>
    <cellStyle name="Normal 5 6 3 2 2 3" xfId="1399" xr:uid="{5993A158-C49F-4090-98C7-C60DC6993ECB}"/>
    <cellStyle name="Normal 5 6 3 2 2 4" xfId="2987" xr:uid="{545D2AC0-0046-464A-AF9E-E1DF98685415}"/>
    <cellStyle name="Normal 5 6 3 2 3" xfId="1400" xr:uid="{1E28E8B1-5C5C-4A5D-88BA-8B260E93DB79}"/>
    <cellStyle name="Normal 5 6 3 2 3 2" xfId="1401" xr:uid="{D2494948-1C6D-4CF0-9FB5-3547A865AA17}"/>
    <cellStyle name="Normal 5 6 3 2 3 3" xfId="2988" xr:uid="{C1131AA3-5E11-4B34-9EB1-B3DC5698BF39}"/>
    <cellStyle name="Normal 5 6 3 2 3 4" xfId="2989" xr:uid="{39A30737-706F-4F41-AF78-0399674D0183}"/>
    <cellStyle name="Normal 5 6 3 2 4" xfId="1402" xr:uid="{87593C60-8143-4764-8D43-231F29DFE697}"/>
    <cellStyle name="Normal 5 6 3 2 5" xfId="2990" xr:uid="{5F1DAAF1-EE7A-43AE-AF01-19AF527DF329}"/>
    <cellStyle name="Normal 5 6 3 2 6" xfId="2991" xr:uid="{EA3F61AD-C04C-4961-ABC2-20A34419B7D7}"/>
    <cellStyle name="Normal 5 6 3 3" xfId="585" xr:uid="{2993E73A-9E3E-4010-A890-44B5F121C655}"/>
    <cellStyle name="Normal 5 6 3 3 2" xfId="1403" xr:uid="{CF9A02D1-3316-43D6-A10D-626DF6FEBE39}"/>
    <cellStyle name="Normal 5 6 3 3 2 2" xfId="1404" xr:uid="{28CB0DFE-71CC-4AA4-9C0C-B62A4C31994D}"/>
    <cellStyle name="Normal 5 6 3 3 2 3" xfId="2992" xr:uid="{758E67E5-8D06-4CC4-A63B-C41B3DE0E68B}"/>
    <cellStyle name="Normal 5 6 3 3 2 4" xfId="2993" xr:uid="{AEE6063C-94E4-4F08-B4BD-D4EA37BD4388}"/>
    <cellStyle name="Normal 5 6 3 3 3" xfId="1405" xr:uid="{1CFB4D01-EAD2-4ED4-AECE-DA4C4F8A9F8A}"/>
    <cellStyle name="Normal 5 6 3 3 4" xfId="2994" xr:uid="{7594353C-844D-493E-9D1B-BAA4492DD5E6}"/>
    <cellStyle name="Normal 5 6 3 3 5" xfId="2995" xr:uid="{C7A6E30F-60D3-428C-8351-3599964C4AD4}"/>
    <cellStyle name="Normal 5 6 3 4" xfId="1406" xr:uid="{056359CB-0FDE-4A92-AB46-7B8A2940AD5D}"/>
    <cellStyle name="Normal 5 6 3 4 2" xfId="1407" xr:uid="{7266B757-E584-4B0C-852C-70603C4D457D}"/>
    <cellStyle name="Normal 5 6 3 4 3" xfId="2996" xr:uid="{E65F96FB-DAD0-43AE-9E68-6B115B2E3BE5}"/>
    <cellStyle name="Normal 5 6 3 4 4" xfId="2997" xr:uid="{C8C74921-8A58-4C0D-B9D7-3A7B969F93C8}"/>
    <cellStyle name="Normal 5 6 3 5" xfId="1408" xr:uid="{7C9CB234-9244-4B35-8C27-CE4AAF0E762F}"/>
    <cellStyle name="Normal 5 6 3 5 2" xfId="2998" xr:uid="{07116DE3-EBA5-4395-8D2D-E6F1B2AD7963}"/>
    <cellStyle name="Normal 5 6 3 5 3" xfId="2999" xr:uid="{0EC20B0B-145B-47B3-BF46-47A8631D19EF}"/>
    <cellStyle name="Normal 5 6 3 5 4" xfId="3000" xr:uid="{7AE8B600-5F1F-40EC-B81E-5C5E32E94417}"/>
    <cellStyle name="Normal 5 6 3 6" xfId="3001" xr:uid="{9EC21A26-D686-478C-9FD1-037CD16A5967}"/>
    <cellStyle name="Normal 5 6 3 7" xfId="3002" xr:uid="{0B269320-72B5-4548-9436-E334BBBD3B52}"/>
    <cellStyle name="Normal 5 6 3 8" xfId="3003" xr:uid="{BFE0BE5C-E10D-4194-A3BE-D79AEC9A114D}"/>
    <cellStyle name="Normal 5 6 4" xfId="312" xr:uid="{04A8D85A-D6BC-4AE4-90D4-32151FD2181A}"/>
    <cellStyle name="Normal 5 6 4 2" xfId="586" xr:uid="{FFB1433E-FC42-43D7-9F0F-E1BA2BE3274A}"/>
    <cellStyle name="Normal 5 6 4 2 2" xfId="587" xr:uid="{58C4FD0A-5938-4BAA-829A-143310ED120E}"/>
    <cellStyle name="Normal 5 6 4 2 2 2" xfId="1409" xr:uid="{BBF06432-D38C-484D-8516-D944C8BF9500}"/>
    <cellStyle name="Normal 5 6 4 2 2 3" xfId="3004" xr:uid="{86240156-2A96-48D6-9E05-91E6242B8683}"/>
    <cellStyle name="Normal 5 6 4 2 2 4" xfId="3005" xr:uid="{6CC21DAF-FB2B-438B-A337-1359FFF827EC}"/>
    <cellStyle name="Normal 5 6 4 2 3" xfId="1410" xr:uid="{3854CC0A-D177-467F-80BF-474E48285E73}"/>
    <cellStyle name="Normal 5 6 4 2 4" xfId="3006" xr:uid="{B2327C5F-C92B-4586-B7AD-6DFEDBC4AD47}"/>
    <cellStyle name="Normal 5 6 4 2 5" xfId="3007" xr:uid="{3536AF94-398C-43D1-BC55-BF7C244E786E}"/>
    <cellStyle name="Normal 5 6 4 3" xfId="588" xr:uid="{D5B53BAE-CCAA-451F-A436-FFCBDFDD7C59}"/>
    <cellStyle name="Normal 5 6 4 3 2" xfId="1411" xr:uid="{5CC9AB0A-9BA5-4452-A413-1368784CBD5C}"/>
    <cellStyle name="Normal 5 6 4 3 3" xfId="3008" xr:uid="{89427FAA-9797-48F2-B35F-035C634ADE51}"/>
    <cellStyle name="Normal 5 6 4 3 4" xfId="3009" xr:uid="{92671DF7-DFD6-46E1-82B6-AB7B6BC41A78}"/>
    <cellStyle name="Normal 5 6 4 4" xfId="1412" xr:uid="{1FA7DF2F-6C8E-4E09-BFBB-CD756B59C719}"/>
    <cellStyle name="Normal 5 6 4 4 2" xfId="3010" xr:uid="{4920CA38-2AD9-4D85-AF7F-C7DCCED8A9BB}"/>
    <cellStyle name="Normal 5 6 4 4 3" xfId="3011" xr:uid="{E42E1085-BCA0-487B-875C-F5B1BAB988AE}"/>
    <cellStyle name="Normal 5 6 4 4 4" xfId="3012" xr:uid="{3756F92F-956E-4310-A805-D8E9B4ACEE14}"/>
    <cellStyle name="Normal 5 6 4 5" xfId="3013" xr:uid="{E9917B5F-128E-4164-8E3F-0B8BA1AEC6A9}"/>
    <cellStyle name="Normal 5 6 4 6" xfId="3014" xr:uid="{6DDC84DB-9338-4803-9CB8-D2263F3A47AD}"/>
    <cellStyle name="Normal 5 6 4 7" xfId="3015" xr:uid="{D792ED8D-9ABD-49A0-BD8E-B7EAE08E0363}"/>
    <cellStyle name="Normal 5 6 5" xfId="313" xr:uid="{696997B4-0FEB-4A33-AA61-0D0437683437}"/>
    <cellStyle name="Normal 5 6 5 2" xfId="589" xr:uid="{46388CBD-B2D1-420A-A2CF-D5D7E4F419FE}"/>
    <cellStyle name="Normal 5 6 5 2 2" xfId="1413" xr:uid="{33C4DE60-3A95-4E45-827E-20830CE8EB71}"/>
    <cellStyle name="Normal 5 6 5 2 3" xfId="3016" xr:uid="{8627771C-4FC7-4B9C-9008-7379C7D92808}"/>
    <cellStyle name="Normal 5 6 5 2 4" xfId="3017" xr:uid="{C5E6C575-05AC-460C-96F7-A41E5CA9F2D7}"/>
    <cellStyle name="Normal 5 6 5 3" xfId="1414" xr:uid="{C8C4423D-F7D9-4663-8559-9F8A5306617A}"/>
    <cellStyle name="Normal 5 6 5 3 2" xfId="3018" xr:uid="{9C20E7B6-678C-454B-95D4-F381A6907196}"/>
    <cellStyle name="Normal 5 6 5 3 3" xfId="3019" xr:uid="{80F216C3-AF84-4B73-9452-75C19A1338AD}"/>
    <cellStyle name="Normal 5 6 5 3 4" xfId="3020" xr:uid="{9017EF19-0DB4-44B5-A729-DA1CE16A354B}"/>
    <cellStyle name="Normal 5 6 5 4" xfId="3021" xr:uid="{9EC8BD00-0AD3-4FD3-9E65-1536C6A10648}"/>
    <cellStyle name="Normal 5 6 5 5" xfId="3022" xr:uid="{24E57582-4D37-480C-B848-186C142BD8E0}"/>
    <cellStyle name="Normal 5 6 5 6" xfId="3023" xr:uid="{6FE2E002-4977-454F-B07B-3F17D4369ACA}"/>
    <cellStyle name="Normal 5 6 6" xfId="590" xr:uid="{8F6D9658-9915-47A6-8AFC-CB9E5FCC4CC0}"/>
    <cellStyle name="Normal 5 6 6 2" xfId="1415" xr:uid="{0D2ED3CD-3FA9-41F4-B814-19302B939C8D}"/>
    <cellStyle name="Normal 5 6 6 2 2" xfId="3024" xr:uid="{A0F333FA-C50A-4D9A-9F83-F59196666DC0}"/>
    <cellStyle name="Normal 5 6 6 2 3" xfId="3025" xr:uid="{BE3FB86F-C1D6-4EE2-9362-C741FAE208EA}"/>
    <cellStyle name="Normal 5 6 6 2 4" xfId="3026" xr:uid="{39F1C7BB-6951-4827-9D50-B0492017A927}"/>
    <cellStyle name="Normal 5 6 6 3" xfId="3027" xr:uid="{3454FECE-826B-4190-9200-A2F5ED878AA8}"/>
    <cellStyle name="Normal 5 6 6 4" xfId="3028" xr:uid="{70A05EE1-527F-4E8D-92EA-F4BB7F783165}"/>
    <cellStyle name="Normal 5 6 6 5" xfId="3029" xr:uid="{29E1792D-B6D2-4092-8044-28D9A8E60B16}"/>
    <cellStyle name="Normal 5 6 7" xfId="1416" xr:uid="{7B25116A-7176-49C0-ABF9-FCF0EF702762}"/>
    <cellStyle name="Normal 5 6 7 2" xfId="3030" xr:uid="{26CDBA86-9CF0-45DA-8A4E-2393EEBF8214}"/>
    <cellStyle name="Normal 5 6 7 3" xfId="3031" xr:uid="{7EA751D8-23DC-4D0C-9BB3-17FDAF2066E6}"/>
    <cellStyle name="Normal 5 6 7 4" xfId="3032" xr:uid="{BF8F71EC-0307-4849-92A4-1AF0CB34C04B}"/>
    <cellStyle name="Normal 5 6 8" xfId="3033" xr:uid="{F1210883-9C62-429C-978D-86B73320CBA4}"/>
    <cellStyle name="Normal 5 6 8 2" xfId="3034" xr:uid="{A19E674F-C55C-4EA3-A45D-334C30CC9B60}"/>
    <cellStyle name="Normal 5 6 8 3" xfId="3035" xr:uid="{756D1D6B-F546-4F9E-B8C7-F1DB5D5B8B26}"/>
    <cellStyle name="Normal 5 6 8 4" xfId="3036" xr:uid="{BC7A1636-13CE-4D54-BF8D-C3425ACE330E}"/>
    <cellStyle name="Normal 5 6 9" xfId="3037" xr:uid="{922E5E1A-54E7-441B-911F-4B1C8B925568}"/>
    <cellStyle name="Normal 5 7" xfId="106" xr:uid="{E221966F-ECC2-4A31-A80C-D04D408A0510}"/>
    <cellStyle name="Normal 5 7 2" xfId="107" xr:uid="{895E2280-AEE1-4CBD-8A2B-BEC398998C7C}"/>
    <cellStyle name="Normal 5 7 2 2" xfId="314" xr:uid="{F4FCD097-5006-4DB5-B535-9466755C8046}"/>
    <cellStyle name="Normal 5 7 2 2 2" xfId="591" xr:uid="{DD32F039-24ED-47F2-8D25-013798E70C52}"/>
    <cellStyle name="Normal 5 7 2 2 2 2" xfId="1417" xr:uid="{AE2F85F3-DB0C-4273-A371-E643D5356FA0}"/>
    <cellStyle name="Normal 5 7 2 2 2 3" xfId="3038" xr:uid="{CC0A8990-B4D7-4304-B37B-A3A5CC2C219E}"/>
    <cellStyle name="Normal 5 7 2 2 2 4" xfId="3039" xr:uid="{F99C02CF-2BC1-4731-8E95-4B249BBFFF04}"/>
    <cellStyle name="Normal 5 7 2 2 3" xfId="1418" xr:uid="{C22B97DA-C842-4F06-9A67-DC67BC908848}"/>
    <cellStyle name="Normal 5 7 2 2 3 2" xfId="3040" xr:uid="{57A7258D-8B06-4BCF-AF78-65C8DE53D109}"/>
    <cellStyle name="Normal 5 7 2 2 3 3" xfId="3041" xr:uid="{82062952-AE58-4A2E-9677-3945E12CA3DB}"/>
    <cellStyle name="Normal 5 7 2 2 3 4" xfId="3042" xr:uid="{DF74635F-10B9-47BD-9A51-0622F479D7FC}"/>
    <cellStyle name="Normal 5 7 2 2 4" xfId="3043" xr:uid="{D7DADC30-1ABB-4B89-9F2A-DBE1C206645E}"/>
    <cellStyle name="Normal 5 7 2 2 5" xfId="3044" xr:uid="{2B4F3935-A031-4754-8B15-9377BDA1DCBE}"/>
    <cellStyle name="Normal 5 7 2 2 6" xfId="3045" xr:uid="{33933539-ED12-4593-9B18-295D591DC861}"/>
    <cellStyle name="Normal 5 7 2 3" xfId="592" xr:uid="{EB7798BC-9A76-4BC1-B0B2-1A7434835402}"/>
    <cellStyle name="Normal 5 7 2 3 2" xfId="1419" xr:uid="{53B7C8CC-E291-44DC-A4A5-2FF59F8143AB}"/>
    <cellStyle name="Normal 5 7 2 3 2 2" xfId="3046" xr:uid="{1344827C-6548-4E0C-9D1C-B0CA7222E4B7}"/>
    <cellStyle name="Normal 5 7 2 3 2 3" xfId="3047" xr:uid="{FF061F44-3EA3-4A11-B095-0A13A38F9CFC}"/>
    <cellStyle name="Normal 5 7 2 3 2 4" xfId="3048" xr:uid="{D7F50B2F-7CA8-4C38-A8E0-BBFE0FB141D5}"/>
    <cellStyle name="Normal 5 7 2 3 3" xfId="3049" xr:uid="{27ACC97B-C91E-46FA-8B93-85EE4A26EB25}"/>
    <cellStyle name="Normal 5 7 2 3 4" xfId="3050" xr:uid="{B226A13D-D18E-4DD3-8BE8-BC0C61F3727B}"/>
    <cellStyle name="Normal 5 7 2 3 5" xfId="3051" xr:uid="{7993C82B-98AD-4DE2-A068-F268B88CBF99}"/>
    <cellStyle name="Normal 5 7 2 4" xfId="1420" xr:uid="{272AF1EB-4173-4E9D-A9D9-37FD02A66F6B}"/>
    <cellStyle name="Normal 5 7 2 4 2" xfId="3052" xr:uid="{6EC12030-04E3-4AB9-AF29-6F2EC5DF90E1}"/>
    <cellStyle name="Normal 5 7 2 4 3" xfId="3053" xr:uid="{32BD8322-593F-46F9-9188-C67146947A8A}"/>
    <cellStyle name="Normal 5 7 2 4 4" xfId="3054" xr:uid="{B93C4705-CD51-43E5-9C1D-B739C91CC174}"/>
    <cellStyle name="Normal 5 7 2 5" xfId="3055" xr:uid="{2C102AEC-7F50-4DDB-A391-B286E649E6CC}"/>
    <cellStyle name="Normal 5 7 2 5 2" xfId="3056" xr:uid="{211F6868-D990-44C9-97A4-FE9801D3CEF7}"/>
    <cellStyle name="Normal 5 7 2 5 3" xfId="3057" xr:uid="{4EC51F49-0870-45D3-8E45-09EB65EC4D06}"/>
    <cellStyle name="Normal 5 7 2 5 4" xfId="3058" xr:uid="{9FD3C379-5E1A-4278-9912-9D952E02422D}"/>
    <cellStyle name="Normal 5 7 2 6" xfId="3059" xr:uid="{92735F9C-BBA6-4A44-8F77-295FEC0EA257}"/>
    <cellStyle name="Normal 5 7 2 7" xfId="3060" xr:uid="{ED486FBE-D69A-4F6E-960D-381097821390}"/>
    <cellStyle name="Normal 5 7 2 8" xfId="3061" xr:uid="{4E963C74-E96E-4DA0-B5F5-D7ACC78A21B2}"/>
    <cellStyle name="Normal 5 7 3" xfId="315" xr:uid="{9277C927-DF8F-4ED0-8CC4-5E6778319160}"/>
    <cellStyle name="Normal 5 7 3 2" xfId="593" xr:uid="{03E5A54B-D2D8-4C6F-BE62-DCB2D29BC2F3}"/>
    <cellStyle name="Normal 5 7 3 2 2" xfId="594" xr:uid="{856E1FB0-95F6-47D5-9C21-0EA6E593DFB9}"/>
    <cellStyle name="Normal 5 7 3 2 3" xfId="3062" xr:uid="{16CDE9CA-D3D7-40C0-8FC8-EB0968E5087A}"/>
    <cellStyle name="Normal 5 7 3 2 4" xfId="3063" xr:uid="{445AD5C1-31B4-497F-8054-37AD124C5E5A}"/>
    <cellStyle name="Normal 5 7 3 3" xfId="595" xr:uid="{8A802A68-A7EF-4500-9DD2-D4C7EABCC702}"/>
    <cellStyle name="Normal 5 7 3 3 2" xfId="3064" xr:uid="{66484AC4-0859-425E-956B-52FB6F97D687}"/>
    <cellStyle name="Normal 5 7 3 3 3" xfId="3065" xr:uid="{E220A4EF-6C45-4457-86EF-EAF445D21958}"/>
    <cellStyle name="Normal 5 7 3 3 4" xfId="3066" xr:uid="{0C0D4A48-D4E7-4B45-818E-4683FFB851C0}"/>
    <cellStyle name="Normal 5 7 3 4" xfId="3067" xr:uid="{2BF20F88-B015-4295-AFBB-66A5FDA8CA83}"/>
    <cellStyle name="Normal 5 7 3 5" xfId="3068" xr:uid="{84264C36-1857-4CC2-96AE-52C36133903E}"/>
    <cellStyle name="Normal 5 7 3 6" xfId="3069" xr:uid="{EA344D27-FCFA-40F0-849A-99BB25F683F6}"/>
    <cellStyle name="Normal 5 7 4" xfId="316" xr:uid="{BBDE3325-1005-48E7-BB04-DE4B876CB8D1}"/>
    <cellStyle name="Normal 5 7 4 2" xfId="596" xr:uid="{B9384709-52C5-4190-AB4F-A6C3B52EF817}"/>
    <cellStyle name="Normal 5 7 4 2 2" xfId="3070" xr:uid="{210DD12A-1083-4A17-A361-E14D6D2FBEFF}"/>
    <cellStyle name="Normal 5 7 4 2 3" xfId="3071" xr:uid="{B233CC11-BA19-4828-B164-BB2FBEAA1482}"/>
    <cellStyle name="Normal 5 7 4 2 4" xfId="3072" xr:uid="{01CF796B-BCF6-4B19-8506-611B6645CAF1}"/>
    <cellStyle name="Normal 5 7 4 3" xfId="3073" xr:uid="{1F611168-6083-48D3-BDF8-BF5D03FE8F28}"/>
    <cellStyle name="Normal 5 7 4 4" xfId="3074" xr:uid="{AF685FFB-86E0-4567-9DF0-879429B7E558}"/>
    <cellStyle name="Normal 5 7 4 5" xfId="3075" xr:uid="{00AE9E15-82AD-44A3-8D70-D67735907ABC}"/>
    <cellStyle name="Normal 5 7 5" xfId="597" xr:uid="{4B54F1A1-0FD7-437E-93A8-B18CF7B49B6F}"/>
    <cellStyle name="Normal 5 7 5 2" xfId="3076" xr:uid="{590C2DA9-8F08-4D75-BAD4-D0B0084BA837}"/>
    <cellStyle name="Normal 5 7 5 3" xfId="3077" xr:uid="{C77880DD-3BCA-46B6-942A-DADE5B6F0F69}"/>
    <cellStyle name="Normal 5 7 5 4" xfId="3078" xr:uid="{B6CAFF10-7518-4605-87E8-5D7ABA185D35}"/>
    <cellStyle name="Normal 5 7 6" xfId="3079" xr:uid="{32E5DED6-DCCC-4366-BBE8-C61A7AB753C6}"/>
    <cellStyle name="Normal 5 7 6 2" xfId="3080" xr:uid="{2E1F2CD8-2148-4396-8999-28766A1AB07B}"/>
    <cellStyle name="Normal 5 7 6 3" xfId="3081" xr:uid="{A29FAC1C-B9D7-4396-8D1F-920E9ADBE678}"/>
    <cellStyle name="Normal 5 7 6 4" xfId="3082" xr:uid="{C228BE81-4F60-4A46-87F8-2883FF3E6021}"/>
    <cellStyle name="Normal 5 7 7" xfId="3083" xr:uid="{48351EB1-1780-4378-B6C2-78B9A253E76C}"/>
    <cellStyle name="Normal 5 7 8" xfId="3084" xr:uid="{4A14283C-7C50-440F-9797-8DB8B2952C2A}"/>
    <cellStyle name="Normal 5 7 9" xfId="3085" xr:uid="{AF8AA01B-EB23-4F34-98D6-283D5EA8D44D}"/>
    <cellStyle name="Normal 5 8" xfId="108" xr:uid="{08927099-E3D5-4E3A-97F1-4FD31CE505E0}"/>
    <cellStyle name="Normal 5 8 2" xfId="317" xr:uid="{56F68050-E80E-4A3F-B873-EB9503690AAB}"/>
    <cellStyle name="Normal 5 8 2 2" xfId="598" xr:uid="{B4515002-F0B4-4586-8057-46D76D7C81BA}"/>
    <cellStyle name="Normal 5 8 2 2 2" xfId="1421" xr:uid="{78C3F56A-FFC5-4152-B736-A90F3AF6C8B8}"/>
    <cellStyle name="Normal 5 8 2 2 2 2" xfId="1422" xr:uid="{A938E424-EBCA-4F64-BB12-BD3670B3D84B}"/>
    <cellStyle name="Normal 5 8 2 2 3" xfId="1423" xr:uid="{8A326E5A-388C-4B73-A304-BAF752DF78D9}"/>
    <cellStyle name="Normal 5 8 2 2 4" xfId="3086" xr:uid="{843BA137-34E0-4A38-8ACA-38667E086C16}"/>
    <cellStyle name="Normal 5 8 2 3" xfId="1424" xr:uid="{8A90BCF7-C66B-429A-BD15-C5FA7596ABDE}"/>
    <cellStyle name="Normal 5 8 2 3 2" xfId="1425" xr:uid="{F4DD72D9-130B-424F-89A8-A47F9D7A178C}"/>
    <cellStyle name="Normal 5 8 2 3 3" xfId="3087" xr:uid="{175FBAB8-06E9-4452-A070-422BB7B80508}"/>
    <cellStyle name="Normal 5 8 2 3 4" xfId="3088" xr:uid="{BF753147-F83F-45BC-9C1A-3DCFE582B8EB}"/>
    <cellStyle name="Normal 5 8 2 4" xfId="1426" xr:uid="{55FFB66E-22E8-40A0-A92B-E79574D83D7C}"/>
    <cellStyle name="Normal 5 8 2 5" xfId="3089" xr:uid="{C31169CD-868F-49C1-BC00-A2F9241C0C44}"/>
    <cellStyle name="Normal 5 8 2 6" xfId="3090" xr:uid="{1DB1320D-8EA5-42B8-BA3B-0385000E3430}"/>
    <cellStyle name="Normal 5 8 3" xfId="599" xr:uid="{D9EE5D6D-7B27-4DBF-9F63-6C23246312A3}"/>
    <cellStyle name="Normal 5 8 3 2" xfId="1427" xr:uid="{ED0DBC37-B979-417F-A5EE-467398082A69}"/>
    <cellStyle name="Normal 5 8 3 2 2" xfId="1428" xr:uid="{BD2EBAD6-1431-4A2F-A946-5079E2C9963C}"/>
    <cellStyle name="Normal 5 8 3 2 3" xfId="3091" xr:uid="{7F05A079-0496-489A-836E-160EB0905EF4}"/>
    <cellStyle name="Normal 5 8 3 2 4" xfId="3092" xr:uid="{7B829E58-D548-4EC7-9657-711E4BA91D96}"/>
    <cellStyle name="Normal 5 8 3 3" xfId="1429" xr:uid="{B65C1DE1-6C97-43C5-8DC1-5FF3197C99A6}"/>
    <cellStyle name="Normal 5 8 3 4" xfId="3093" xr:uid="{854B273F-2544-4C73-B802-AF86EF53D6CB}"/>
    <cellStyle name="Normal 5 8 3 5" xfId="3094" xr:uid="{2AF6C576-EDF6-4D54-92B1-3C14196DBEA3}"/>
    <cellStyle name="Normal 5 8 4" xfId="1430" xr:uid="{AB53A83C-670B-41CF-B8CF-ABB59DABBD83}"/>
    <cellStyle name="Normal 5 8 4 2" xfId="1431" xr:uid="{743F5838-0BBC-48C4-80E0-82F7044D6DDA}"/>
    <cellStyle name="Normal 5 8 4 3" xfId="3095" xr:uid="{9A7B8498-68ED-4B02-9B0E-79FEC304267B}"/>
    <cellStyle name="Normal 5 8 4 4" xfId="3096" xr:uid="{ACDA75EB-BFBA-4758-A1F6-9B42B35450E0}"/>
    <cellStyle name="Normal 5 8 5" xfId="1432" xr:uid="{E8CBEF0B-7BFA-421F-A6A5-7812ABA61A3D}"/>
    <cellStyle name="Normal 5 8 5 2" xfId="3097" xr:uid="{E5129005-3859-4894-A6B0-10D2635D6D22}"/>
    <cellStyle name="Normal 5 8 5 3" xfId="3098" xr:uid="{E7D410EB-9DA3-4976-9B56-F94F5E64AE08}"/>
    <cellStyle name="Normal 5 8 5 4" xfId="3099" xr:uid="{0989E23B-3DE1-4722-8526-B5686CC2BB62}"/>
    <cellStyle name="Normal 5 8 6" xfId="3100" xr:uid="{083496EF-9150-49F9-9FD9-CC9426B5E91A}"/>
    <cellStyle name="Normal 5 8 7" xfId="3101" xr:uid="{BEE603AA-6CBA-453A-A4C4-03E8E805CA1F}"/>
    <cellStyle name="Normal 5 8 8" xfId="3102" xr:uid="{7D13CAEC-D74B-49FF-B001-1658867E6FDD}"/>
    <cellStyle name="Normal 5 9" xfId="318" xr:uid="{EBF5DAE3-6B12-44C3-BAD5-520ED0DEFFF4}"/>
    <cellStyle name="Normal 5 9 2" xfId="600" xr:uid="{320E211E-1778-4ABE-89DD-8DB2B79DEC4A}"/>
    <cellStyle name="Normal 5 9 2 2" xfId="601" xr:uid="{A0BBFDCA-C16E-4971-9CE0-F245DB85706D}"/>
    <cellStyle name="Normal 5 9 2 2 2" xfId="1433" xr:uid="{EB4BDF44-70E9-46B2-9097-74BB29A338C7}"/>
    <cellStyle name="Normal 5 9 2 2 3" xfId="3103" xr:uid="{46CFAAF0-058D-463B-B5FD-9F4DE1E375C5}"/>
    <cellStyle name="Normal 5 9 2 2 4" xfId="3104" xr:uid="{A026B138-BCA1-48BE-A62B-BCCB859D2296}"/>
    <cellStyle name="Normal 5 9 2 3" xfId="1434" xr:uid="{BEDA4B10-5A99-45CA-8DF8-B323159AEEF2}"/>
    <cellStyle name="Normal 5 9 2 4" xfId="3105" xr:uid="{89AD566E-16D7-4BCF-9133-4F167F762690}"/>
    <cellStyle name="Normal 5 9 2 5" xfId="3106" xr:uid="{6ED7A485-5628-4616-9792-841FCCB6C0B4}"/>
    <cellStyle name="Normal 5 9 3" xfId="602" xr:uid="{7AE5FF28-766F-4C74-A690-AD7411391D4A}"/>
    <cellStyle name="Normal 5 9 3 2" xfId="1435" xr:uid="{3498F80E-8E99-48E5-9926-42526C70FA44}"/>
    <cellStyle name="Normal 5 9 3 3" xfId="3107" xr:uid="{325E6F7B-31AA-4C82-B696-BBA54701E4B7}"/>
    <cellStyle name="Normal 5 9 3 4" xfId="3108" xr:uid="{DE07A3AE-9F62-4BC6-AA09-340170B151B4}"/>
    <cellStyle name="Normal 5 9 4" xfId="1436" xr:uid="{685EAB89-47C8-4598-9C19-DEDB96D0EA53}"/>
    <cellStyle name="Normal 5 9 4 2" xfId="3109" xr:uid="{8E6188B8-8446-4EB8-ABDD-0FF4ADCA938A}"/>
    <cellStyle name="Normal 5 9 4 3" xfId="3110" xr:uid="{7BEE013E-9834-4EB2-AA65-EBAAC7440CA2}"/>
    <cellStyle name="Normal 5 9 4 4" xfId="3111" xr:uid="{A381926D-504B-4205-98AC-A52C48E2A46D}"/>
    <cellStyle name="Normal 5 9 5" xfId="3112" xr:uid="{48DA0A7F-619D-4180-8ACD-785ACAFDCE73}"/>
    <cellStyle name="Normal 5 9 6" xfId="3113" xr:uid="{16A50665-9BB7-495A-9390-B49A18999D2F}"/>
    <cellStyle name="Normal 5 9 7" xfId="3114" xr:uid="{21DA77B4-7154-4138-9CCC-5CAACCCA9E8F}"/>
    <cellStyle name="Normal 6" xfId="109" xr:uid="{99DD2C3E-1391-4207-BDBD-90DD517BFD54}"/>
    <cellStyle name="Normal 6 10" xfId="319" xr:uid="{8FC2B075-8DA9-42DC-889E-2C953D1D0E9C}"/>
    <cellStyle name="Normal 6 10 2" xfId="1437" xr:uid="{0793B77D-15F2-4A96-AFA9-9592C7DBA4A3}"/>
    <cellStyle name="Normal 6 10 2 2" xfId="3115" xr:uid="{F4DC0D2E-BEFA-4D7B-B6B7-D08CF4529416}"/>
    <cellStyle name="Normal 6 10 2 2 2" xfId="4588" xr:uid="{336567C5-AE39-4538-AEA8-21661253B4EC}"/>
    <cellStyle name="Normal 6 10 2 3" xfId="3116" xr:uid="{2AF864A6-87A7-4ED8-BB15-08ED54FA9AD3}"/>
    <cellStyle name="Normal 6 10 2 4" xfId="3117" xr:uid="{C519C512-8105-42C9-A359-73CDC25EC731}"/>
    <cellStyle name="Normal 6 10 3" xfId="3118" xr:uid="{DBAD52EB-0464-4BF7-8901-1B679196C019}"/>
    <cellStyle name="Normal 6 10 4" xfId="3119" xr:uid="{E3D5C591-3DC2-423C-9679-44254B1131FB}"/>
    <cellStyle name="Normal 6 10 5" xfId="3120" xr:uid="{586842A0-1C79-45BA-8D89-6755282943CF}"/>
    <cellStyle name="Normal 6 11" xfId="1438" xr:uid="{61E7AC31-3C57-4CC5-9247-0094217F6C68}"/>
    <cellStyle name="Normal 6 11 2" xfId="3121" xr:uid="{080F116E-F218-443D-91E4-266FB72DE1A0}"/>
    <cellStyle name="Normal 6 11 3" xfId="3122" xr:uid="{A26FF9C0-2247-4B8E-85F0-A2274E4A2E40}"/>
    <cellStyle name="Normal 6 11 4" xfId="3123" xr:uid="{4DC5EB53-1FB8-4B5B-9FC7-B644A56C8518}"/>
    <cellStyle name="Normal 6 12" xfId="902" xr:uid="{7FBA0FD1-623C-4973-9743-1D2870BF5ED2}"/>
    <cellStyle name="Normal 6 12 2" xfId="3124" xr:uid="{07B50EA2-030C-4479-A1DE-7D7E59E1FA95}"/>
    <cellStyle name="Normal 6 12 3" xfId="3125" xr:uid="{1BE30AA9-2E60-4902-807A-D11CC8981AFB}"/>
    <cellStyle name="Normal 6 12 4" xfId="3126" xr:uid="{05AD4D9F-2B02-4B6D-A819-B1C9521C3A1E}"/>
    <cellStyle name="Normal 6 13" xfId="899" xr:uid="{8A4DFDFE-9039-45F7-BC3F-CB35FF4C9604}"/>
    <cellStyle name="Normal 6 13 2" xfId="3128" xr:uid="{51CE4F17-5F2D-4AB9-B241-76AE9A0E2507}"/>
    <cellStyle name="Normal 6 13 3" xfId="4315" xr:uid="{D223091E-A2B2-4E61-88DB-0F53381ECC11}"/>
    <cellStyle name="Normal 6 13 4" xfId="3127" xr:uid="{0447445E-DE0B-467A-B044-C6513D71AA8A}"/>
    <cellStyle name="Normal 6 13 5" xfId="5319" xr:uid="{4338E241-E492-4B9A-9697-8407065ADCB5}"/>
    <cellStyle name="Normal 6 14" xfId="3129" xr:uid="{D5FCAF88-1496-4659-AD60-F98A5164A08C}"/>
    <cellStyle name="Normal 6 15" xfId="3130" xr:uid="{FAC2DC14-A0A4-428A-903A-A001106D2956}"/>
    <cellStyle name="Normal 6 16" xfId="3131" xr:uid="{5660DDF7-1A4E-4B68-8702-719B486D27FB}"/>
    <cellStyle name="Normal 6 2" xfId="110" xr:uid="{8BF2A1B3-63FC-4FF8-A158-7EF7099095DA}"/>
    <cellStyle name="Normal 6 2 2" xfId="320" xr:uid="{68397662-FC91-4F06-A221-6E994E229846}"/>
    <cellStyle name="Normal 6 2 2 2" xfId="4671" xr:uid="{D91A58F0-FF4D-4DB9-AF3C-C9C89786EF17}"/>
    <cellStyle name="Normal 6 2 3" xfId="4560" xr:uid="{0C999AD7-682E-47BB-84F4-6E8733EC9F4D}"/>
    <cellStyle name="Normal 6 3" xfId="111" xr:uid="{A81B986F-D089-473C-B70B-C8438B1F15A2}"/>
    <cellStyle name="Normal 6 3 10" xfId="3132" xr:uid="{04CEE715-CF07-4F0F-B532-67D011B30B79}"/>
    <cellStyle name="Normal 6 3 11" xfId="3133" xr:uid="{A2E8E49C-71F9-416F-A4EA-613C33CD601A}"/>
    <cellStyle name="Normal 6 3 2" xfId="112" xr:uid="{268B4563-6B13-4866-A93A-BD7DEF5A0D1E}"/>
    <cellStyle name="Normal 6 3 2 2" xfId="113" xr:uid="{21AE9852-3B26-4E86-BF07-37E4EA2338BF}"/>
    <cellStyle name="Normal 6 3 2 2 2" xfId="321" xr:uid="{14694EAD-E088-43CC-9390-5BC070BB1A2F}"/>
    <cellStyle name="Normal 6 3 2 2 2 2" xfId="603" xr:uid="{0D81C39D-D71F-404B-AE5A-960ECF48AD74}"/>
    <cellStyle name="Normal 6 3 2 2 2 2 2" xfId="604" xr:uid="{45C7A759-963D-4856-A984-62D4B4B78BEC}"/>
    <cellStyle name="Normal 6 3 2 2 2 2 2 2" xfId="1439" xr:uid="{62F15AC1-2395-4FD3-A263-0816B5799280}"/>
    <cellStyle name="Normal 6 3 2 2 2 2 2 2 2" xfId="1440" xr:uid="{C9CE791A-2DE8-469E-B9EE-A1C551F0ECE1}"/>
    <cellStyle name="Normal 6 3 2 2 2 2 2 3" xfId="1441" xr:uid="{A0F28EEA-4E94-410B-BDD7-993DD499E399}"/>
    <cellStyle name="Normal 6 3 2 2 2 2 3" xfId="1442" xr:uid="{5956A2EC-4A48-413C-887A-3623CD68EB3F}"/>
    <cellStyle name="Normal 6 3 2 2 2 2 3 2" xfId="1443" xr:uid="{04BFEBBD-B966-40ED-B700-E0CB5A3CB924}"/>
    <cellStyle name="Normal 6 3 2 2 2 2 4" xfId="1444" xr:uid="{FD8139A8-057E-47FE-A6D8-73E5B589CE57}"/>
    <cellStyle name="Normal 6 3 2 2 2 3" xfId="605" xr:uid="{F2A8069E-F2B8-4364-BFF4-C3E2A9268D40}"/>
    <cellStyle name="Normal 6 3 2 2 2 3 2" xfId="1445" xr:uid="{1B97728E-9DF0-45CA-976D-444D2841C315}"/>
    <cellStyle name="Normal 6 3 2 2 2 3 2 2" xfId="1446" xr:uid="{3FF7866B-511C-4AA5-ACC7-1123276F8052}"/>
    <cellStyle name="Normal 6 3 2 2 2 3 3" xfId="1447" xr:uid="{D6BB13D3-6B51-4089-9E8C-C606053B02AB}"/>
    <cellStyle name="Normal 6 3 2 2 2 3 4" xfId="3134" xr:uid="{BB1FEF57-6A79-4B16-9924-2F3E98A3E5F9}"/>
    <cellStyle name="Normal 6 3 2 2 2 4" xfId="1448" xr:uid="{4201FC6F-D418-4B34-87EF-28C80269B9B1}"/>
    <cellStyle name="Normal 6 3 2 2 2 4 2" xfId="1449" xr:uid="{A30BDF93-7A83-4126-A4C1-5DE25E9E7DEF}"/>
    <cellStyle name="Normal 6 3 2 2 2 5" xfId="1450" xr:uid="{1AF681F7-274A-4ECA-8C41-DF4C93B2D622}"/>
    <cellStyle name="Normal 6 3 2 2 2 6" xfId="3135" xr:uid="{BAEB9514-4223-4572-A13F-9757B40F7234}"/>
    <cellStyle name="Normal 6 3 2 2 3" xfId="322" xr:uid="{605FD0E8-9E76-477F-AD71-804A76297537}"/>
    <cellStyle name="Normal 6 3 2 2 3 2" xfId="606" xr:uid="{C4493002-9B81-49BF-BB7C-4273964AF16B}"/>
    <cellStyle name="Normal 6 3 2 2 3 2 2" xfId="607" xr:uid="{A5E0444F-B996-46F7-BA10-34F6DF8EFF05}"/>
    <cellStyle name="Normal 6 3 2 2 3 2 2 2" xfId="1451" xr:uid="{4C383492-7455-4071-9178-62D391230B07}"/>
    <cellStyle name="Normal 6 3 2 2 3 2 2 2 2" xfId="1452" xr:uid="{84BBE5AA-0775-43B5-A669-86096A9F5214}"/>
    <cellStyle name="Normal 6 3 2 2 3 2 2 3" xfId="1453" xr:uid="{431BF3A4-3AD1-4AA6-896A-EB95C0D679BF}"/>
    <cellStyle name="Normal 6 3 2 2 3 2 3" xfId="1454" xr:uid="{65F276D9-CF40-4BEF-B58A-B1116AB5649A}"/>
    <cellStyle name="Normal 6 3 2 2 3 2 3 2" xfId="1455" xr:uid="{8A550B82-D0A7-4D5B-AD88-D56B8CF36D2E}"/>
    <cellStyle name="Normal 6 3 2 2 3 2 4" xfId="1456" xr:uid="{5810E4C1-44CA-4BA8-ADD0-D69EF5F18A8E}"/>
    <cellStyle name="Normal 6 3 2 2 3 3" xfId="608" xr:uid="{B82E2995-DAA0-45A2-AADB-5388934FE9C1}"/>
    <cellStyle name="Normal 6 3 2 2 3 3 2" xfId="1457" xr:uid="{22FE3307-3F8B-4738-9BC1-68A9269C31A7}"/>
    <cellStyle name="Normal 6 3 2 2 3 3 2 2" xfId="1458" xr:uid="{FDBA2AE6-4D35-4A5D-A9F7-246A05B45E58}"/>
    <cellStyle name="Normal 6 3 2 2 3 3 3" xfId="1459" xr:uid="{F04BB043-E692-4D3E-9519-7E0DB6141F63}"/>
    <cellStyle name="Normal 6 3 2 2 3 4" xfId="1460" xr:uid="{873E575B-52B8-4D8E-A5BA-ED813848470B}"/>
    <cellStyle name="Normal 6 3 2 2 3 4 2" xfId="1461" xr:uid="{A823DDDB-6E36-4C22-A8C5-8863F1E1469D}"/>
    <cellStyle name="Normal 6 3 2 2 3 5" xfId="1462" xr:uid="{FFE13546-C9F8-44C2-876F-32ABC080037A}"/>
    <cellStyle name="Normal 6 3 2 2 4" xfId="609" xr:uid="{4A5944B9-47E3-43DE-AE21-ADA93B1FA161}"/>
    <cellStyle name="Normal 6 3 2 2 4 2" xfId="610" xr:uid="{AB877F46-28BC-43CB-8536-8940B13012B7}"/>
    <cellStyle name="Normal 6 3 2 2 4 2 2" xfId="1463" xr:uid="{75CF6AF2-CA39-4534-80DC-CED6D0932D00}"/>
    <cellStyle name="Normal 6 3 2 2 4 2 2 2" xfId="1464" xr:uid="{55A70214-57A2-44FD-AF3E-9060AFDB41EF}"/>
    <cellStyle name="Normal 6 3 2 2 4 2 3" xfId="1465" xr:uid="{0B6B1D87-B417-4637-9184-1B36D82F4CE2}"/>
    <cellStyle name="Normal 6 3 2 2 4 3" xfId="1466" xr:uid="{79CFA982-ABD2-41B7-A7B0-4159ED227AF4}"/>
    <cellStyle name="Normal 6 3 2 2 4 3 2" xfId="1467" xr:uid="{615E749E-7A55-4D59-99AD-AAB92FFDF5FF}"/>
    <cellStyle name="Normal 6 3 2 2 4 4" xfId="1468" xr:uid="{E7F65E04-D244-4B77-8A7E-48C2ED453A3D}"/>
    <cellStyle name="Normal 6 3 2 2 5" xfId="611" xr:uid="{799CF06A-AAF5-46BF-BD20-7FF43E96C81F}"/>
    <cellStyle name="Normal 6 3 2 2 5 2" xfId="1469" xr:uid="{2ED1A039-EC2B-483B-95B9-3488777E4C7F}"/>
    <cellStyle name="Normal 6 3 2 2 5 2 2" xfId="1470" xr:uid="{1F1D1C90-98E1-48D4-BCE4-D8AAFB52841D}"/>
    <cellStyle name="Normal 6 3 2 2 5 3" xfId="1471" xr:uid="{9C07A5F0-7C16-4DB7-A5FB-1E6BA8598FF5}"/>
    <cellStyle name="Normal 6 3 2 2 5 4" xfId="3136" xr:uid="{D5C5E155-4EBB-4B83-B807-064EDFA209A4}"/>
    <cellStyle name="Normal 6 3 2 2 6" xfId="1472" xr:uid="{AFBB9376-39E3-4A8A-8902-BB358794C39A}"/>
    <cellStyle name="Normal 6 3 2 2 6 2" xfId="1473" xr:uid="{1B862185-7439-464C-9345-909023C7769C}"/>
    <cellStyle name="Normal 6 3 2 2 7" xfId="1474" xr:uid="{71D8B924-F1ED-4B5D-96C6-191BF29ADCA3}"/>
    <cellStyle name="Normal 6 3 2 2 8" xfId="3137" xr:uid="{83497B73-5362-4F99-A6BC-45F9C25A5556}"/>
    <cellStyle name="Normal 6 3 2 3" xfId="323" xr:uid="{DEFE3E30-1E7E-40A6-999B-2286A09CE3D8}"/>
    <cellStyle name="Normal 6 3 2 3 2" xfId="612" xr:uid="{05833E3F-A4B3-46B6-A61A-1E6300934832}"/>
    <cellStyle name="Normal 6 3 2 3 2 2" xfId="613" xr:uid="{FA65998D-99BD-4769-AF05-D988F01C4B55}"/>
    <cellStyle name="Normal 6 3 2 3 2 2 2" xfId="1475" xr:uid="{863D400D-9E4C-46F8-8B52-AC5F609C647B}"/>
    <cellStyle name="Normal 6 3 2 3 2 2 2 2" xfId="1476" xr:uid="{B9E4ED30-7866-4A79-BAEB-35641C7DDD35}"/>
    <cellStyle name="Normal 6 3 2 3 2 2 3" xfId="1477" xr:uid="{D1D52187-A227-4B03-819F-40EC8213C868}"/>
    <cellStyle name="Normal 6 3 2 3 2 3" xfId="1478" xr:uid="{BDA84334-18C4-421C-A0EB-277A34830D13}"/>
    <cellStyle name="Normal 6 3 2 3 2 3 2" xfId="1479" xr:uid="{8E37C986-3BA3-494B-9002-252CBC584A15}"/>
    <cellStyle name="Normal 6 3 2 3 2 4" xfId="1480" xr:uid="{609CC101-A30D-4B1B-A19E-E3F45FB32711}"/>
    <cellStyle name="Normal 6 3 2 3 3" xfId="614" xr:uid="{C43B1515-3861-47DB-8FD7-2AD88989B4BA}"/>
    <cellStyle name="Normal 6 3 2 3 3 2" xfId="1481" xr:uid="{F43C39B6-BC46-49CD-9DF6-B800B63F9F2A}"/>
    <cellStyle name="Normal 6 3 2 3 3 2 2" xfId="1482" xr:uid="{4AA87077-71DE-4559-B75F-F185AD25B94E}"/>
    <cellStyle name="Normal 6 3 2 3 3 3" xfId="1483" xr:uid="{78C7EF3C-0321-4B4E-AFB9-A4C443F983AC}"/>
    <cellStyle name="Normal 6 3 2 3 3 4" xfId="3138" xr:uid="{A542F70F-7604-4345-B1C4-38BF54A0B4E6}"/>
    <cellStyle name="Normal 6 3 2 3 4" xfId="1484" xr:uid="{14D24051-929D-4CAD-885E-5252674D9812}"/>
    <cellStyle name="Normal 6 3 2 3 4 2" xfId="1485" xr:uid="{C3662111-006F-4489-8CCB-3075C7F50853}"/>
    <cellStyle name="Normal 6 3 2 3 5" xfId="1486" xr:uid="{6CEDD3B3-637D-41E5-84C3-4F84A23E8434}"/>
    <cellStyle name="Normal 6 3 2 3 6" xfId="3139" xr:uid="{3067C686-02A1-4DB6-B1D9-06765EE38AD5}"/>
    <cellStyle name="Normal 6 3 2 4" xfId="324" xr:uid="{EA518B4D-5BFD-46F2-A13B-7EA3343D40D5}"/>
    <cellStyle name="Normal 6 3 2 4 2" xfId="615" xr:uid="{515B42B6-A348-40A4-9CBA-BF2281F9591E}"/>
    <cellStyle name="Normal 6 3 2 4 2 2" xfId="616" xr:uid="{701389B2-F3F9-4B96-8401-95C71FF94381}"/>
    <cellStyle name="Normal 6 3 2 4 2 2 2" xfId="1487" xr:uid="{E9F7ABFC-4E4A-46BA-8AC5-5E80CB3E3EBC}"/>
    <cellStyle name="Normal 6 3 2 4 2 2 2 2" xfId="1488" xr:uid="{A146E0AB-16C9-4B7C-AE99-791A0A96779D}"/>
    <cellStyle name="Normal 6 3 2 4 2 2 3" xfId="1489" xr:uid="{7F131B81-D356-489E-9CC8-C0DD8A4F059C}"/>
    <cellStyle name="Normal 6 3 2 4 2 3" xfId="1490" xr:uid="{57D651C5-040D-48FC-BADF-855877EE987F}"/>
    <cellStyle name="Normal 6 3 2 4 2 3 2" xfId="1491" xr:uid="{2C1742D7-E109-4F16-B091-5876FC07F715}"/>
    <cellStyle name="Normal 6 3 2 4 2 4" xfId="1492" xr:uid="{BC1B2CF5-2B9D-48A0-9737-A1F5E88D796D}"/>
    <cellStyle name="Normal 6 3 2 4 3" xfId="617" xr:uid="{4E2269D0-DAB0-4C50-AA42-94B6FAAC73C5}"/>
    <cellStyle name="Normal 6 3 2 4 3 2" xfId="1493" xr:uid="{AFC03503-3A09-4289-8C55-5E107145F548}"/>
    <cellStyle name="Normal 6 3 2 4 3 2 2" xfId="1494" xr:uid="{D1F3DD29-96C3-4233-BE24-B76638891398}"/>
    <cellStyle name="Normal 6 3 2 4 3 3" xfId="1495" xr:uid="{B3E4855C-B9BA-4BB1-B5CE-42244D8E4ECD}"/>
    <cellStyle name="Normal 6 3 2 4 4" xfId="1496" xr:uid="{3FEF6492-9BC5-40E6-B122-941D3E5191CE}"/>
    <cellStyle name="Normal 6 3 2 4 4 2" xfId="1497" xr:uid="{97D56580-4785-423C-9DA2-43C12E339F48}"/>
    <cellStyle name="Normal 6 3 2 4 5" xfId="1498" xr:uid="{73756082-324E-41C6-899B-739DDE8A7EB8}"/>
    <cellStyle name="Normal 6 3 2 5" xfId="325" xr:uid="{2C146FCF-00CE-47D3-B742-85A3D2DFD67B}"/>
    <cellStyle name="Normal 6 3 2 5 2" xfId="618" xr:uid="{74C21447-CF0C-4D7A-B57F-8EEFBCEFDACA}"/>
    <cellStyle name="Normal 6 3 2 5 2 2" xfId="1499" xr:uid="{81B0D086-6115-416F-AA12-4B6F1F95DA3B}"/>
    <cellStyle name="Normal 6 3 2 5 2 2 2" xfId="1500" xr:uid="{74C776DA-D0AC-4798-B808-8822984A2B8F}"/>
    <cellStyle name="Normal 6 3 2 5 2 3" xfId="1501" xr:uid="{117F8130-EFA3-491C-A4F4-CD11CD017786}"/>
    <cellStyle name="Normal 6 3 2 5 3" xfId="1502" xr:uid="{0E02A949-C103-48F0-AD17-4C7C1187B236}"/>
    <cellStyle name="Normal 6 3 2 5 3 2" xfId="1503" xr:uid="{D109BBF9-63B7-4DF6-9FD8-8A869EAFD40C}"/>
    <cellStyle name="Normal 6 3 2 5 4" xfId="1504" xr:uid="{E89C2977-F6F4-4C81-9983-0C9CC245050F}"/>
    <cellStyle name="Normal 6 3 2 6" xfId="619" xr:uid="{2FDB0B8B-244D-4F6A-909A-FB4B1F4E34D3}"/>
    <cellStyle name="Normal 6 3 2 6 2" xfId="1505" xr:uid="{05F79E2A-A80C-49D6-A282-717BD9867318}"/>
    <cellStyle name="Normal 6 3 2 6 2 2" xfId="1506" xr:uid="{046533A3-CDAF-496E-9F96-B655E96A45D6}"/>
    <cellStyle name="Normal 6 3 2 6 3" xfId="1507" xr:uid="{B16B54D0-0197-4CC7-AE4C-F7ADBD51748D}"/>
    <cellStyle name="Normal 6 3 2 6 4" xfId="3140" xr:uid="{155FA77D-BC98-419D-B0B0-4982A398956B}"/>
    <cellStyle name="Normal 6 3 2 7" xfId="1508" xr:uid="{9107EBFB-A2D3-4E8D-81A0-8166B09CEA2C}"/>
    <cellStyle name="Normal 6 3 2 7 2" xfId="1509" xr:uid="{38DFD81A-E8B0-4F8F-9122-02D99E8EDD51}"/>
    <cellStyle name="Normal 6 3 2 8" xfId="1510" xr:uid="{B5F1CDF3-4E35-40BC-B109-E9548B3D5E0D}"/>
    <cellStyle name="Normal 6 3 2 9" xfId="3141" xr:uid="{14CD0AEA-E5E5-4197-A3A2-77BDB09082EB}"/>
    <cellStyle name="Normal 6 3 3" xfId="114" xr:uid="{BF6CD5D9-934C-459C-86C0-52C942E8636B}"/>
    <cellStyle name="Normal 6 3 3 2" xfId="115" xr:uid="{857A2D47-7753-45D9-9CE8-524FC41C8525}"/>
    <cellStyle name="Normal 6 3 3 2 2" xfId="620" xr:uid="{9DDD1AFE-64EF-4E3D-A3E5-8F6A69150585}"/>
    <cellStyle name="Normal 6 3 3 2 2 2" xfId="621" xr:uid="{186C7DBF-4BB8-44C8-B80D-0A01C1A9D51E}"/>
    <cellStyle name="Normal 6 3 3 2 2 2 2" xfId="1511" xr:uid="{0BC37939-560A-48F7-A255-58D65872815A}"/>
    <cellStyle name="Normal 6 3 3 2 2 2 2 2" xfId="1512" xr:uid="{8B9DAE32-60FE-4796-AA5C-21EE064A5197}"/>
    <cellStyle name="Normal 6 3 3 2 2 2 3" xfId="1513" xr:uid="{7EAC13B1-B6E3-4DCC-ACD1-735D5478A050}"/>
    <cellStyle name="Normal 6 3 3 2 2 3" xfId="1514" xr:uid="{3C651518-BAF8-4C69-976A-5A0284607762}"/>
    <cellStyle name="Normal 6 3 3 2 2 3 2" xfId="1515" xr:uid="{D344E9DC-0A49-489B-B081-B57CC2027039}"/>
    <cellStyle name="Normal 6 3 3 2 2 4" xfId="1516" xr:uid="{8A4425A2-1378-4D0E-8C85-4778AE3D3143}"/>
    <cellStyle name="Normal 6 3 3 2 3" xfId="622" xr:uid="{1120E05F-272C-4C50-ABD4-BB97C33DC7B5}"/>
    <cellStyle name="Normal 6 3 3 2 3 2" xfId="1517" xr:uid="{1D763B99-DA4B-40D3-9E21-5CF5EAE7549D}"/>
    <cellStyle name="Normal 6 3 3 2 3 2 2" xfId="1518" xr:uid="{4CF08DF4-FDE8-487B-BA56-78B771746C2C}"/>
    <cellStyle name="Normal 6 3 3 2 3 3" xfId="1519" xr:uid="{D282F675-8298-4EC4-8870-73D5B75646F0}"/>
    <cellStyle name="Normal 6 3 3 2 3 4" xfId="3142" xr:uid="{EB23A51A-8ADA-4189-9189-9581550B7D9F}"/>
    <cellStyle name="Normal 6 3 3 2 4" xfId="1520" xr:uid="{824B0C4D-283E-497C-8D5A-9E7EA1798577}"/>
    <cellStyle name="Normal 6 3 3 2 4 2" xfId="1521" xr:uid="{B830BE80-BEFC-4DFD-A34A-99516CFA2DB3}"/>
    <cellStyle name="Normal 6 3 3 2 5" xfId="1522" xr:uid="{58B8694E-A1A5-49A8-A428-3B0AB1DDB20E}"/>
    <cellStyle name="Normal 6 3 3 2 6" xfId="3143" xr:uid="{C63479B8-9A0A-41D3-9009-78E79384994D}"/>
    <cellStyle name="Normal 6 3 3 3" xfId="326" xr:uid="{C280711E-76A8-4B8C-AD5E-73BFD89EA219}"/>
    <cellStyle name="Normal 6 3 3 3 2" xfId="623" xr:uid="{DDF28994-914B-431C-B396-577632F70E6E}"/>
    <cellStyle name="Normal 6 3 3 3 2 2" xfId="624" xr:uid="{DCEE8968-93A8-4024-8837-FED63E734B00}"/>
    <cellStyle name="Normal 6 3 3 3 2 2 2" xfId="1523" xr:uid="{F1259009-F4AD-4DB1-B34C-ACB53502755B}"/>
    <cellStyle name="Normal 6 3 3 3 2 2 2 2" xfId="1524" xr:uid="{1E4E2918-0E8B-4BE3-B7B3-C8049257CBFB}"/>
    <cellStyle name="Normal 6 3 3 3 2 2 3" xfId="1525" xr:uid="{6C1CF982-DE25-4080-B005-D858805407E0}"/>
    <cellStyle name="Normal 6 3 3 3 2 3" xfId="1526" xr:uid="{76E626C4-671B-425E-9C93-8A23AE4A9D88}"/>
    <cellStyle name="Normal 6 3 3 3 2 3 2" xfId="1527" xr:uid="{010A0EA1-C8E4-4B33-B48C-BA1C19F368A5}"/>
    <cellStyle name="Normal 6 3 3 3 2 4" xfId="1528" xr:uid="{C358C9A9-64CF-4179-9173-573B2CC3BF9E}"/>
    <cellStyle name="Normal 6 3 3 3 3" xfId="625" xr:uid="{7EF13B59-C028-4E82-A3B5-6A256601F1EC}"/>
    <cellStyle name="Normal 6 3 3 3 3 2" xfId="1529" xr:uid="{77917E12-35CD-4E75-99C2-082A4418C204}"/>
    <cellStyle name="Normal 6 3 3 3 3 2 2" xfId="1530" xr:uid="{E1062D6A-DBE3-4484-A7C3-5A77131615A7}"/>
    <cellStyle name="Normal 6 3 3 3 3 3" xfId="1531" xr:uid="{7A3F1A78-6873-45DA-AA2E-9272726B0B41}"/>
    <cellStyle name="Normal 6 3 3 3 4" xfId="1532" xr:uid="{CB2EE7E3-1124-40CC-A0E9-717F3D461B0D}"/>
    <cellStyle name="Normal 6 3 3 3 4 2" xfId="1533" xr:uid="{E818A00A-EBE5-4E3F-A81C-9FD0AE0895B1}"/>
    <cellStyle name="Normal 6 3 3 3 5" xfId="1534" xr:uid="{2963E9AE-884E-4A6B-855A-988727DE4270}"/>
    <cellStyle name="Normal 6 3 3 4" xfId="327" xr:uid="{31BCA62C-2442-4E87-A644-816180092FFC}"/>
    <cellStyle name="Normal 6 3 3 4 2" xfId="626" xr:uid="{B450C57F-33AA-46FA-8F75-2E676641796E}"/>
    <cellStyle name="Normal 6 3 3 4 2 2" xfId="1535" xr:uid="{F8504AFE-626A-417B-AF05-F1400FD8A005}"/>
    <cellStyle name="Normal 6 3 3 4 2 2 2" xfId="1536" xr:uid="{6DC8A841-0185-4D4E-A432-E2D17CB3DFAD}"/>
    <cellStyle name="Normal 6 3 3 4 2 3" xfId="1537" xr:uid="{FB6CBC7B-71F8-43CB-AEA3-DBA69D95E044}"/>
    <cellStyle name="Normal 6 3 3 4 3" xfId="1538" xr:uid="{18F6E325-713E-4010-8626-AF23C95C8C82}"/>
    <cellStyle name="Normal 6 3 3 4 3 2" xfId="1539" xr:uid="{7E3D3A71-A97F-43A1-8576-4DC8B08AFD7E}"/>
    <cellStyle name="Normal 6 3 3 4 4" xfId="1540" xr:uid="{AC82B8C6-6FA8-4887-AF58-607A1BE214FE}"/>
    <cellStyle name="Normal 6 3 3 5" xfId="627" xr:uid="{072FEC03-1B65-43A3-9B07-0E74DC914855}"/>
    <cellStyle name="Normal 6 3 3 5 2" xfId="1541" xr:uid="{6F0AEA54-0519-47A2-8865-FAD9911825ED}"/>
    <cellStyle name="Normal 6 3 3 5 2 2" xfId="1542" xr:uid="{74694060-D6BF-4B1C-8B47-085946A0E366}"/>
    <cellStyle name="Normal 6 3 3 5 3" xfId="1543" xr:uid="{A36098A6-B605-4EF3-8193-C83E40D448E7}"/>
    <cellStyle name="Normal 6 3 3 5 4" xfId="3144" xr:uid="{0DE695CA-7AB6-469D-829A-3E0B22B61546}"/>
    <cellStyle name="Normal 6 3 3 6" xfId="1544" xr:uid="{8CC2C8A3-AAA2-4205-9890-27190D13B700}"/>
    <cellStyle name="Normal 6 3 3 6 2" xfId="1545" xr:uid="{77CB822E-3D0A-4EC0-AAE2-323A22502E7F}"/>
    <cellStyle name="Normal 6 3 3 7" xfId="1546" xr:uid="{0D26DF7C-AAE5-4C97-9902-30505443B6AE}"/>
    <cellStyle name="Normal 6 3 3 8" xfId="3145" xr:uid="{2B3A34F1-F11E-44BB-B0EF-8E5DCCEAF66A}"/>
    <cellStyle name="Normal 6 3 4" xfId="116" xr:uid="{B5685774-AE62-4EEB-8F02-76573D7BF8AF}"/>
    <cellStyle name="Normal 6 3 4 2" xfId="447" xr:uid="{2836D36C-EB1B-4F6E-B9B1-CC283EF9AED9}"/>
    <cellStyle name="Normal 6 3 4 2 2" xfId="628" xr:uid="{1C630BBA-1A96-4255-ACD9-C8C6DA952F8D}"/>
    <cellStyle name="Normal 6 3 4 2 2 2" xfId="1547" xr:uid="{0E1D9311-88A7-46C0-B52A-94AC026E7DB4}"/>
    <cellStyle name="Normal 6 3 4 2 2 2 2" xfId="1548" xr:uid="{8B09D984-EEF0-43FE-AE78-1269A71C385B}"/>
    <cellStyle name="Normal 6 3 4 2 2 3" xfId="1549" xr:uid="{01234096-1114-48E6-9034-144A2FA7071B}"/>
    <cellStyle name="Normal 6 3 4 2 2 4" xfId="3146" xr:uid="{9A2FB9E3-2B4D-49BE-A6E3-7FB9B411FBBE}"/>
    <cellStyle name="Normal 6 3 4 2 3" xfId="1550" xr:uid="{4CC187E4-1FA5-4332-AA11-9354E270E064}"/>
    <cellStyle name="Normal 6 3 4 2 3 2" xfId="1551" xr:uid="{1E353E87-71EB-4A27-92F0-D871AE44BE26}"/>
    <cellStyle name="Normal 6 3 4 2 4" xfId="1552" xr:uid="{6260CFE5-76F2-436B-9F81-E097560D21FD}"/>
    <cellStyle name="Normal 6 3 4 2 5" xfId="3147" xr:uid="{EA18FFF4-D397-435B-A299-138EA7D3F72D}"/>
    <cellStyle name="Normal 6 3 4 3" xfId="629" xr:uid="{2EEBD4C7-15F1-4A1D-95F1-D88EF0C252D1}"/>
    <cellStyle name="Normal 6 3 4 3 2" xfId="1553" xr:uid="{4C2C6DE6-8E2A-4FE0-9566-F96E09A4C6E2}"/>
    <cellStyle name="Normal 6 3 4 3 2 2" xfId="1554" xr:uid="{BB3AB682-3563-469A-9F60-4CCF5ACAA24A}"/>
    <cellStyle name="Normal 6 3 4 3 3" xfId="1555" xr:uid="{063C42E3-1DCD-46CE-838A-953C7E85BEAE}"/>
    <cellStyle name="Normal 6 3 4 3 4" xfId="3148" xr:uid="{F10394B5-8FAB-4D26-909F-2AA661875A1E}"/>
    <cellStyle name="Normal 6 3 4 4" xfId="1556" xr:uid="{D242F303-6E47-4073-990E-3A2BAD98B87E}"/>
    <cellStyle name="Normal 6 3 4 4 2" xfId="1557" xr:uid="{0090C067-39DE-438A-B6F4-73B901BCF113}"/>
    <cellStyle name="Normal 6 3 4 4 3" xfId="3149" xr:uid="{E0B2754F-560C-4EDA-9A44-A934328A6651}"/>
    <cellStyle name="Normal 6 3 4 4 4" xfId="3150" xr:uid="{23413DB5-1D71-4C90-87B5-7C3FD24F1001}"/>
    <cellStyle name="Normal 6 3 4 5" xfId="1558" xr:uid="{95080818-031F-4FB0-902F-F3750F18E454}"/>
    <cellStyle name="Normal 6 3 4 6" xfId="3151" xr:uid="{0748CC2B-FB02-4D5A-9B66-BD9F2CB8AC29}"/>
    <cellStyle name="Normal 6 3 4 7" xfId="3152" xr:uid="{07B7519B-E098-467D-9516-CA724EAE3501}"/>
    <cellStyle name="Normal 6 3 5" xfId="328" xr:uid="{5BDF4253-E57F-4BEB-87BE-0013C862F005}"/>
    <cellStyle name="Normal 6 3 5 2" xfId="630" xr:uid="{6C5CA69E-2FD3-4A50-86C0-6EBCD2DD312A}"/>
    <cellStyle name="Normal 6 3 5 2 2" xfId="631" xr:uid="{83378935-4874-4115-BC70-48D3FC988EE7}"/>
    <cellStyle name="Normal 6 3 5 2 2 2" xfId="1559" xr:uid="{77F8206B-514E-4DE7-B0EC-49C9091FF647}"/>
    <cellStyle name="Normal 6 3 5 2 2 2 2" xfId="1560" xr:uid="{79579999-8319-4EDA-B36B-7AFF118B01A4}"/>
    <cellStyle name="Normal 6 3 5 2 2 3" xfId="1561" xr:uid="{8E28988F-0776-479C-A440-2649E298463D}"/>
    <cellStyle name="Normal 6 3 5 2 3" xfId="1562" xr:uid="{5D133109-0332-4A11-887A-B7263E43FEF0}"/>
    <cellStyle name="Normal 6 3 5 2 3 2" xfId="1563" xr:uid="{9DBC3078-74DD-40AF-B000-35EF5A643465}"/>
    <cellStyle name="Normal 6 3 5 2 4" xfId="1564" xr:uid="{F6938EA5-41B2-41A1-990D-84B967BE1ECF}"/>
    <cellStyle name="Normal 6 3 5 3" xfId="632" xr:uid="{6495E917-5E7E-4381-93F4-F59EE6512741}"/>
    <cellStyle name="Normal 6 3 5 3 2" xfId="1565" xr:uid="{554CECEE-21E1-438E-AB82-E518CE2A9508}"/>
    <cellStyle name="Normal 6 3 5 3 2 2" xfId="1566" xr:uid="{100D78EA-06EC-4CA4-991C-E0F27140999E}"/>
    <cellStyle name="Normal 6 3 5 3 3" xfId="1567" xr:uid="{8BCB2A5B-56FB-4C58-9CB5-74268EA887F4}"/>
    <cellStyle name="Normal 6 3 5 3 4" xfId="3153" xr:uid="{15464F23-FE59-4661-992A-8B5F89F463DD}"/>
    <cellStyle name="Normal 6 3 5 4" xfId="1568" xr:uid="{230F88F5-B843-4809-A40A-3BFBFB85AE52}"/>
    <cellStyle name="Normal 6 3 5 4 2" xfId="1569" xr:uid="{D5FDC056-6E3A-41B7-A429-7B597C3A2225}"/>
    <cellStyle name="Normal 6 3 5 5" xfId="1570" xr:uid="{4578B23A-0D48-4A2E-898F-E4A53BAE1336}"/>
    <cellStyle name="Normal 6 3 5 6" xfId="3154" xr:uid="{55F29477-86BA-45B0-B7E4-983F14C68FCF}"/>
    <cellStyle name="Normal 6 3 6" xfId="329" xr:uid="{29F3423B-C04E-4EB0-AD5D-A05E3ED565FE}"/>
    <cellStyle name="Normal 6 3 6 2" xfId="633" xr:uid="{9F4A91FC-CE51-4075-9359-3E816C4051F1}"/>
    <cellStyle name="Normal 6 3 6 2 2" xfId="1571" xr:uid="{F155C991-9E76-42A9-9D62-E2F7A7131A56}"/>
    <cellStyle name="Normal 6 3 6 2 2 2" xfId="1572" xr:uid="{ADBDE929-6457-4AD3-8060-71D8DE02DFB5}"/>
    <cellStyle name="Normal 6 3 6 2 3" xfId="1573" xr:uid="{004FD58E-9D38-42F8-BD52-043FF29BC417}"/>
    <cellStyle name="Normal 6 3 6 2 4" xfId="3155" xr:uid="{80EF5EDF-F269-41CF-B2A1-DE531DFD68A0}"/>
    <cellStyle name="Normal 6 3 6 3" xfId="1574" xr:uid="{95D4B6FA-51BE-42BD-AAE1-695C8DE63E59}"/>
    <cellStyle name="Normal 6 3 6 3 2" xfId="1575" xr:uid="{BB1F11EB-803C-4167-9B54-62EF7363E2D5}"/>
    <cellStyle name="Normal 6 3 6 4" xfId="1576" xr:uid="{135EDB6F-1C84-4699-84A3-BFE6A3AED863}"/>
    <cellStyle name="Normal 6 3 6 5" xfId="3156" xr:uid="{C7497C13-465F-46E3-9A70-52FC9A3EE36D}"/>
    <cellStyle name="Normal 6 3 7" xfId="634" xr:uid="{05ADE081-EA03-4601-990E-63AA69CE5CD3}"/>
    <cellStyle name="Normal 6 3 7 2" xfId="1577" xr:uid="{CD643484-3314-42BA-A363-B12379296C29}"/>
    <cellStyle name="Normal 6 3 7 2 2" xfId="1578" xr:uid="{00004B2A-8F80-46FA-A108-0FEA8EEB70D4}"/>
    <cellStyle name="Normal 6 3 7 3" xfId="1579" xr:uid="{42ECAC4B-F884-49BB-948D-C0F6CE1F1090}"/>
    <cellStyle name="Normal 6 3 7 4" xfId="3157" xr:uid="{A33EA812-BA84-4F72-8BC4-20F5D4F4F208}"/>
    <cellStyle name="Normal 6 3 8" xfId="1580" xr:uid="{0DC8FCC6-E19D-473C-A044-E64E1AFE6E29}"/>
    <cellStyle name="Normal 6 3 8 2" xfId="1581" xr:uid="{1B667585-9977-4574-B190-5DF09BD478B6}"/>
    <cellStyle name="Normal 6 3 8 3" xfId="3158" xr:uid="{1EEAC9CF-60CE-42CA-8378-26D39AE04C61}"/>
    <cellStyle name="Normal 6 3 8 4" xfId="3159" xr:uid="{1E3F0FA1-1C80-4B32-B126-BFD2AA828D5A}"/>
    <cellStyle name="Normal 6 3 9" xfId="1582" xr:uid="{E22AFC8F-7A1E-48B1-A8F4-9549618F080A}"/>
    <cellStyle name="Normal 6 3 9 2" xfId="4718" xr:uid="{B96F9EA8-32A6-44C4-A8B2-DCE46E6B2F61}"/>
    <cellStyle name="Normal 6 4" xfId="117" xr:uid="{30AB3483-34CA-4EE6-BF1C-EBC4B098CA7F}"/>
    <cellStyle name="Normal 6 4 10" xfId="3160" xr:uid="{8E7C739C-AF21-402D-A1DF-D78F8D5AE40C}"/>
    <cellStyle name="Normal 6 4 11" xfId="3161" xr:uid="{976142CD-D509-4124-8507-227292220488}"/>
    <cellStyle name="Normal 6 4 2" xfId="118" xr:uid="{61B66002-CCD0-4865-A62D-FDC94CD131E2}"/>
    <cellStyle name="Normal 6 4 2 2" xfId="119" xr:uid="{A6B0E091-74EB-4453-80F5-894568CEE803}"/>
    <cellStyle name="Normal 6 4 2 2 2" xfId="330" xr:uid="{30EF51A1-B78E-4EE3-8CF2-1B7915D7CE2D}"/>
    <cellStyle name="Normal 6 4 2 2 2 2" xfId="635" xr:uid="{D1F72048-8FBC-4662-BC73-C1F0E8597D90}"/>
    <cellStyle name="Normal 6 4 2 2 2 2 2" xfId="1583" xr:uid="{E5D13D92-7046-4A2D-92BA-79B5517D3735}"/>
    <cellStyle name="Normal 6 4 2 2 2 2 2 2" xfId="1584" xr:uid="{EC3D4EC2-D3D4-4337-AC37-F282181236BF}"/>
    <cellStyle name="Normal 6 4 2 2 2 2 3" xfId="1585" xr:uid="{8249C66C-7F46-48B2-8821-5D2C956DD22B}"/>
    <cellStyle name="Normal 6 4 2 2 2 2 4" xfId="3162" xr:uid="{1AD9A9F4-B886-4DA8-A9CA-6D3E08BF388D}"/>
    <cellStyle name="Normal 6 4 2 2 2 3" xfId="1586" xr:uid="{BEDC352C-9242-465A-859C-8A18A2488ED2}"/>
    <cellStyle name="Normal 6 4 2 2 2 3 2" xfId="1587" xr:uid="{27F4B9AB-C5BD-4E83-98AB-1E22DBAC308F}"/>
    <cellStyle name="Normal 6 4 2 2 2 3 3" xfId="3163" xr:uid="{97EBB1F0-72A1-4BA4-9C6D-07E668FE8DDC}"/>
    <cellStyle name="Normal 6 4 2 2 2 3 4" xfId="3164" xr:uid="{1F70B438-B15A-41A7-9D5F-E275B674F043}"/>
    <cellStyle name="Normal 6 4 2 2 2 4" xfId="1588" xr:uid="{5E8432C4-9B9A-41FB-ACE3-D36D7D38D312}"/>
    <cellStyle name="Normal 6 4 2 2 2 5" xfId="3165" xr:uid="{7DF1FA96-E1D3-4CB6-8FBA-7BC7433F111B}"/>
    <cellStyle name="Normal 6 4 2 2 2 6" xfId="3166" xr:uid="{46FA4668-DB2B-4928-9768-1039D3B5F99B}"/>
    <cellStyle name="Normal 6 4 2 2 3" xfId="636" xr:uid="{2FB5892B-37EE-487C-B197-51985FB9BAD3}"/>
    <cellStyle name="Normal 6 4 2 2 3 2" xfId="1589" xr:uid="{67750B95-CD81-4775-BCDC-E85027BD162A}"/>
    <cellStyle name="Normal 6 4 2 2 3 2 2" xfId="1590" xr:uid="{2BD5796F-69C7-486C-90BF-699AE2163D52}"/>
    <cellStyle name="Normal 6 4 2 2 3 2 3" xfId="3167" xr:uid="{B41DB8E5-3B7E-4E4E-A143-FFB644C53365}"/>
    <cellStyle name="Normal 6 4 2 2 3 2 4" xfId="3168" xr:uid="{2EFC8225-9823-4A1C-B3E3-CBD1794282C9}"/>
    <cellStyle name="Normal 6 4 2 2 3 3" xfId="1591" xr:uid="{0B95DDA7-AD59-482C-890D-1F121FD04FE5}"/>
    <cellStyle name="Normal 6 4 2 2 3 4" xfId="3169" xr:uid="{4DE83761-3B14-429C-9B82-4AF39F5B44A2}"/>
    <cellStyle name="Normal 6 4 2 2 3 5" xfId="3170" xr:uid="{16E02E27-5DDF-48F8-B08A-E05F3DBF680B}"/>
    <cellStyle name="Normal 6 4 2 2 4" xfId="1592" xr:uid="{74C15E26-6FEB-4880-B2D6-6C61807CF8DA}"/>
    <cellStyle name="Normal 6 4 2 2 4 2" xfId="1593" xr:uid="{8EA6A5CB-6CBF-4D7B-AEB0-61F3CDC391F9}"/>
    <cellStyle name="Normal 6 4 2 2 4 3" xfId="3171" xr:uid="{E9104ED4-7C6D-450B-8678-F77F1DCC2E88}"/>
    <cellStyle name="Normal 6 4 2 2 4 4" xfId="3172" xr:uid="{8FE8FFBE-FED0-48BA-B100-12323889FD84}"/>
    <cellStyle name="Normal 6 4 2 2 5" xfId="1594" xr:uid="{ADC6E7B3-E36D-414B-AE52-722F2A66CC1D}"/>
    <cellStyle name="Normal 6 4 2 2 5 2" xfId="3173" xr:uid="{CA35D67B-CD67-4296-89AD-8801B0448C67}"/>
    <cellStyle name="Normal 6 4 2 2 5 3" xfId="3174" xr:uid="{78BF2A5B-4355-4047-84A1-F463A6133029}"/>
    <cellStyle name="Normal 6 4 2 2 5 4" xfId="3175" xr:uid="{797C3F77-73F9-4D69-8FFC-83BB52C05AF9}"/>
    <cellStyle name="Normal 6 4 2 2 6" xfId="3176" xr:uid="{FB1C5F0B-3D25-44B3-BD1D-688C508A249B}"/>
    <cellStyle name="Normal 6 4 2 2 7" xfId="3177" xr:uid="{EE5782C0-7085-46D8-BCF5-80866373486B}"/>
    <cellStyle name="Normal 6 4 2 2 8" xfId="3178" xr:uid="{30BF0EEE-92A1-48C8-9FB9-72AB6E125411}"/>
    <cellStyle name="Normal 6 4 2 3" xfId="331" xr:uid="{8ABA9C55-B715-4A1E-829F-7535D4CFEEED}"/>
    <cellStyle name="Normal 6 4 2 3 2" xfId="637" xr:uid="{F23C6DBF-617C-4A5C-AFC1-C8EB69FF201C}"/>
    <cellStyle name="Normal 6 4 2 3 2 2" xfId="638" xr:uid="{E89E2D0E-9F40-44AA-A3BC-2D0E7C92AD01}"/>
    <cellStyle name="Normal 6 4 2 3 2 2 2" xfId="1595" xr:uid="{F3A34CB1-FD57-48ED-B18E-8EE129F06AB6}"/>
    <cellStyle name="Normal 6 4 2 3 2 2 2 2" xfId="1596" xr:uid="{400D1AC4-C4B6-4A85-8934-CB1587E1569F}"/>
    <cellStyle name="Normal 6 4 2 3 2 2 3" xfId="1597" xr:uid="{4EFE2CA8-E392-4588-B554-60323F845203}"/>
    <cellStyle name="Normal 6 4 2 3 2 3" xfId="1598" xr:uid="{D6F822B0-D8AE-49AC-AB33-0096DA13259E}"/>
    <cellStyle name="Normal 6 4 2 3 2 3 2" xfId="1599" xr:uid="{DF80053C-C187-4FD6-AA5B-5E63B9183AD7}"/>
    <cellStyle name="Normal 6 4 2 3 2 4" xfId="1600" xr:uid="{CA139009-D68E-441A-BDDD-307935BB3904}"/>
    <cellStyle name="Normal 6 4 2 3 3" xfId="639" xr:uid="{CDF2BC54-096C-4DEB-8528-19381D66D923}"/>
    <cellStyle name="Normal 6 4 2 3 3 2" xfId="1601" xr:uid="{CD1AC196-1931-48AF-8DB4-3F02DFBC924B}"/>
    <cellStyle name="Normal 6 4 2 3 3 2 2" xfId="1602" xr:uid="{5AF90C65-3A2B-4E43-9714-1DF5316B3197}"/>
    <cellStyle name="Normal 6 4 2 3 3 3" xfId="1603" xr:uid="{7BE8A927-935A-464D-9670-CE21B82F0536}"/>
    <cellStyle name="Normal 6 4 2 3 3 4" xfId="3179" xr:uid="{CCFFD9A4-2905-4A71-9ECA-BCEB2C3953E3}"/>
    <cellStyle name="Normal 6 4 2 3 4" xfId="1604" xr:uid="{D0F4A490-F46B-47D0-8F86-2DC94B0BF0B1}"/>
    <cellStyle name="Normal 6 4 2 3 4 2" xfId="1605" xr:uid="{4D957A7A-4528-4731-B0B0-8D12E630480F}"/>
    <cellStyle name="Normal 6 4 2 3 5" xfId="1606" xr:uid="{5E973BAD-3CD4-46B9-A93E-50EF9A7E3B60}"/>
    <cellStyle name="Normal 6 4 2 3 6" xfId="3180" xr:uid="{8F788278-B008-43FE-B8BD-98016D418333}"/>
    <cellStyle name="Normal 6 4 2 4" xfId="332" xr:uid="{B77B4D77-74CF-448C-9A72-EB113931F69B}"/>
    <cellStyle name="Normal 6 4 2 4 2" xfId="640" xr:uid="{CD1A1D50-D920-4E03-9761-0974C7728E38}"/>
    <cellStyle name="Normal 6 4 2 4 2 2" xfId="1607" xr:uid="{1254AD7A-1EF0-4EF5-BF54-87DB4E60007E}"/>
    <cellStyle name="Normal 6 4 2 4 2 2 2" xfId="1608" xr:uid="{C81E9652-ADFF-442D-8DB2-8063D5DC3367}"/>
    <cellStyle name="Normal 6 4 2 4 2 3" xfId="1609" xr:uid="{54D43D43-9E3B-427E-8993-3225296655E2}"/>
    <cellStyle name="Normal 6 4 2 4 2 4" xfId="3181" xr:uid="{0DCFBEE4-8452-46AA-93E4-68B41505C2F0}"/>
    <cellStyle name="Normal 6 4 2 4 3" xfId="1610" xr:uid="{FACA5788-916E-449B-A1BC-C552D3321DD8}"/>
    <cellStyle name="Normal 6 4 2 4 3 2" xfId="1611" xr:uid="{49DDCA68-B3A3-44CD-ACE1-9ED95458F0DE}"/>
    <cellStyle name="Normal 6 4 2 4 4" xfId="1612" xr:uid="{384DA681-74D9-47AE-BA8A-2B1716F4EC05}"/>
    <cellStyle name="Normal 6 4 2 4 5" xfId="3182" xr:uid="{9694B8ED-936D-4288-833D-E5F358C80349}"/>
    <cellStyle name="Normal 6 4 2 5" xfId="333" xr:uid="{17CD02BD-789E-4469-9837-7EDD004879A6}"/>
    <cellStyle name="Normal 6 4 2 5 2" xfId="1613" xr:uid="{94340B56-DEC3-401A-BFD7-535558F5A130}"/>
    <cellStyle name="Normal 6 4 2 5 2 2" xfId="1614" xr:uid="{AA1EFD37-205F-4BDC-AAA4-EE49947B9A91}"/>
    <cellStyle name="Normal 6 4 2 5 3" xfId="1615" xr:uid="{8183B602-BE1D-4E04-BF6D-F95224457AC9}"/>
    <cellStyle name="Normal 6 4 2 5 4" xfId="3183" xr:uid="{6A12C81B-8744-475E-8706-79CE1F7068B8}"/>
    <cellStyle name="Normal 6 4 2 6" xfId="1616" xr:uid="{E2E9E717-4175-4643-9413-E00723078FE9}"/>
    <cellStyle name="Normal 6 4 2 6 2" xfId="1617" xr:uid="{FDB5CD10-ECC5-4E90-8AA4-7283F93C229E}"/>
    <cellStyle name="Normal 6 4 2 6 3" xfId="3184" xr:uid="{8B2569BE-97B1-4A6F-BC46-034E72B60269}"/>
    <cellStyle name="Normal 6 4 2 6 4" xfId="3185" xr:uid="{EB4AF984-06A0-456F-B84C-249B38203E75}"/>
    <cellStyle name="Normal 6 4 2 7" xfId="1618" xr:uid="{5AF47CAC-FE4B-43FF-BEBA-3C4B9A0D3D07}"/>
    <cellStyle name="Normal 6 4 2 8" xfId="3186" xr:uid="{3E9FBEF3-9E8F-48C7-9340-4D24680BB473}"/>
    <cellStyle name="Normal 6 4 2 9" xfId="3187" xr:uid="{A3AFE127-7478-4BC9-8EAE-7E6CB3DB3FD6}"/>
    <cellStyle name="Normal 6 4 3" xfId="120" xr:uid="{9EDF698C-547A-447E-9288-16B3CC9E25B3}"/>
    <cellStyle name="Normal 6 4 3 2" xfId="121" xr:uid="{90602AB4-95FA-40F5-8167-E94F8A47C98D}"/>
    <cellStyle name="Normal 6 4 3 2 2" xfId="641" xr:uid="{9AA6ADE1-9457-403F-88B0-8805F2D03669}"/>
    <cellStyle name="Normal 6 4 3 2 2 2" xfId="1619" xr:uid="{AA107CB8-9A32-40B2-9AD7-2CBCF38062E6}"/>
    <cellStyle name="Normal 6 4 3 2 2 2 2" xfId="1620" xr:uid="{5388D29E-E642-4CBE-89E0-103C0949B432}"/>
    <cellStyle name="Normal 6 4 3 2 2 2 2 2" xfId="4476" xr:uid="{420288A3-D121-4B59-B272-0C79659268AC}"/>
    <cellStyle name="Normal 6 4 3 2 2 2 3" xfId="4477" xr:uid="{7883023B-9B04-4AA0-AEF4-A8CA11006DC3}"/>
    <cellStyle name="Normal 6 4 3 2 2 3" xfId="1621" xr:uid="{40A5E131-3D79-4046-B45C-054549C6FD93}"/>
    <cellStyle name="Normal 6 4 3 2 2 3 2" xfId="4478" xr:uid="{AD0F12A1-823C-4ED3-B470-F979A2A52B10}"/>
    <cellStyle name="Normal 6 4 3 2 2 4" xfId="3188" xr:uid="{31271B6F-8C15-495D-92E6-31319F0A3106}"/>
    <cellStyle name="Normal 6 4 3 2 3" xfId="1622" xr:uid="{A80E36BA-5B8F-4A37-8192-B16F06E8DA29}"/>
    <cellStyle name="Normal 6 4 3 2 3 2" xfId="1623" xr:uid="{104B1E30-10EC-4FFC-A595-6A7B6BFD541D}"/>
    <cellStyle name="Normal 6 4 3 2 3 2 2" xfId="4479" xr:uid="{66A73098-B5FC-4065-878B-5014D2DC896F}"/>
    <cellStyle name="Normal 6 4 3 2 3 3" xfId="3189" xr:uid="{8506995D-20AE-413D-AEAA-A797B758A2DE}"/>
    <cellStyle name="Normal 6 4 3 2 3 4" xfId="3190" xr:uid="{98A63FFC-460D-4FC5-B2E4-BEC47A708DAF}"/>
    <cellStyle name="Normal 6 4 3 2 4" xfId="1624" xr:uid="{09317E43-ED9D-4D1A-AB51-1A012CC91D1A}"/>
    <cellStyle name="Normal 6 4 3 2 4 2" xfId="4480" xr:uid="{0AE750D9-7C0E-4A57-959E-7524A804AC30}"/>
    <cellStyle name="Normal 6 4 3 2 5" xfId="3191" xr:uid="{68EDE816-8E9D-4A0F-BC3B-ABC488C84015}"/>
    <cellStyle name="Normal 6 4 3 2 6" xfId="3192" xr:uid="{41A22C38-2834-4805-8A42-5E64BBB33B18}"/>
    <cellStyle name="Normal 6 4 3 3" xfId="334" xr:uid="{F7545335-9D8B-44F0-BE04-1B6FA09F3103}"/>
    <cellStyle name="Normal 6 4 3 3 2" xfId="1625" xr:uid="{9FCDC664-687B-4E2F-9623-5BD8CED62BF6}"/>
    <cellStyle name="Normal 6 4 3 3 2 2" xfId="1626" xr:uid="{39D02B60-844D-4068-B597-5E507B73FF4C}"/>
    <cellStyle name="Normal 6 4 3 3 2 2 2" xfId="4481" xr:uid="{5DD82A24-DB90-45E6-A701-9AA0CADAEA2B}"/>
    <cellStyle name="Normal 6 4 3 3 2 3" xfId="3193" xr:uid="{5EE339ED-A5F0-4C3B-A418-F22B564ACD9D}"/>
    <cellStyle name="Normal 6 4 3 3 2 4" xfId="3194" xr:uid="{C1B6C741-9061-43D3-ABE6-97A9845CFFC3}"/>
    <cellStyle name="Normal 6 4 3 3 3" xfId="1627" xr:uid="{57EC2F07-E1F4-462E-840A-90BFA869164E}"/>
    <cellStyle name="Normal 6 4 3 3 3 2" xfId="4482" xr:uid="{E6CCB81A-53B1-4176-8971-149D8D2E45C0}"/>
    <cellStyle name="Normal 6 4 3 3 4" xfId="3195" xr:uid="{7AF98792-CA86-4550-BC6F-6753DF604DED}"/>
    <cellStyle name="Normal 6 4 3 3 5" xfId="3196" xr:uid="{8E695CEA-F8B7-4D53-950B-E38ABE4F33A1}"/>
    <cellStyle name="Normal 6 4 3 4" xfId="1628" xr:uid="{8A3D9C37-311D-4088-8396-6FDB55E14087}"/>
    <cellStyle name="Normal 6 4 3 4 2" xfId="1629" xr:uid="{1ACD2BF5-66AE-4306-8D5C-F230748A982C}"/>
    <cellStyle name="Normal 6 4 3 4 2 2" xfId="4483" xr:uid="{B23C5C32-9F9C-4607-8E6C-DE772561B9B3}"/>
    <cellStyle name="Normal 6 4 3 4 3" xfId="3197" xr:uid="{921E5DA1-01D5-47CC-B61F-21D574DB2D04}"/>
    <cellStyle name="Normal 6 4 3 4 4" xfId="3198" xr:uid="{B8EF55EF-4DDD-4D5F-9A35-E72D39E23E32}"/>
    <cellStyle name="Normal 6 4 3 5" xfId="1630" xr:uid="{8981F17F-90D9-4861-A643-6EDCA850A735}"/>
    <cellStyle name="Normal 6 4 3 5 2" xfId="3199" xr:uid="{F7F3628F-1EB6-4F12-B90F-869DB369302B}"/>
    <cellStyle name="Normal 6 4 3 5 3" xfId="3200" xr:uid="{18E8BD7F-243B-4854-A8DD-2E8F168B9F01}"/>
    <cellStyle name="Normal 6 4 3 5 4" xfId="3201" xr:uid="{FF5399C4-5664-455D-AF93-A5E0ACA9A8D1}"/>
    <cellStyle name="Normal 6 4 3 6" xfId="3202" xr:uid="{F2584FD0-0157-4845-9D17-C2A41F251271}"/>
    <cellStyle name="Normal 6 4 3 7" xfId="3203" xr:uid="{6C098612-DBFF-4FBE-96C7-EBBEA252F345}"/>
    <cellStyle name="Normal 6 4 3 8" xfId="3204" xr:uid="{8BEE766F-8B99-494E-8273-A35279A32980}"/>
    <cellStyle name="Normal 6 4 4" xfId="122" xr:uid="{126E39A2-5030-44C8-9315-D833A63CB42F}"/>
    <cellStyle name="Normal 6 4 4 2" xfId="642" xr:uid="{BC775DFE-6E45-433F-91B0-55BFFE306EAC}"/>
    <cellStyle name="Normal 6 4 4 2 2" xfId="643" xr:uid="{B328B024-DE55-42B5-B0FF-008E8B7384F2}"/>
    <cellStyle name="Normal 6 4 4 2 2 2" xfId="1631" xr:uid="{634DF0F6-1D98-431E-9B1A-E70E8C0BB912}"/>
    <cellStyle name="Normal 6 4 4 2 2 2 2" xfId="1632" xr:uid="{E2F08A9E-4C87-470C-9F9A-535E91A0A04B}"/>
    <cellStyle name="Normal 6 4 4 2 2 3" xfId="1633" xr:uid="{5378024E-BA63-483A-A4FD-289DEC381DBE}"/>
    <cellStyle name="Normal 6 4 4 2 2 4" xfId="3205" xr:uid="{4D03B0EF-4EC7-4185-8CAD-C3F13C153EC5}"/>
    <cellStyle name="Normal 6 4 4 2 3" xfId="1634" xr:uid="{B484DADB-FDCD-4FD9-9AB1-E679FB4F8294}"/>
    <cellStyle name="Normal 6 4 4 2 3 2" xfId="1635" xr:uid="{2B019722-EA50-4C4E-A4F8-200171692F3A}"/>
    <cellStyle name="Normal 6 4 4 2 4" xfId="1636" xr:uid="{B4550130-87F1-4AB6-8F47-2A2C559050F0}"/>
    <cellStyle name="Normal 6 4 4 2 5" xfId="3206" xr:uid="{4138D7A7-7F33-4074-97FB-3939DC8DDD19}"/>
    <cellStyle name="Normal 6 4 4 3" xfId="644" xr:uid="{621DB585-FAFE-46F2-929B-C8EF5ECC255E}"/>
    <cellStyle name="Normal 6 4 4 3 2" xfId="1637" xr:uid="{BE8869C2-99BE-4912-95ED-6ED499EF126D}"/>
    <cellStyle name="Normal 6 4 4 3 2 2" xfId="1638" xr:uid="{17CD764D-54A5-45AA-B50C-6C5B8A1EB8C9}"/>
    <cellStyle name="Normal 6 4 4 3 3" xfId="1639" xr:uid="{D9351332-98C0-480F-879E-E9A76C435DA9}"/>
    <cellStyle name="Normal 6 4 4 3 4" xfId="3207" xr:uid="{964DB91D-A094-458E-8671-87A3A7D816C2}"/>
    <cellStyle name="Normal 6 4 4 4" xfId="1640" xr:uid="{11EA2457-6110-41C4-A409-B98ACECF7EA8}"/>
    <cellStyle name="Normal 6 4 4 4 2" xfId="1641" xr:uid="{195F281E-F4E0-4BAE-A5F1-F0866EAB2431}"/>
    <cellStyle name="Normal 6 4 4 4 3" xfId="3208" xr:uid="{1E2E4ED4-C3AE-43D4-8EC4-77A70DD0E8A9}"/>
    <cellStyle name="Normal 6 4 4 4 4" xfId="3209" xr:uid="{DB170C29-0EA6-446A-AA8E-FF6E68B46D0C}"/>
    <cellStyle name="Normal 6 4 4 5" xfId="1642" xr:uid="{B78B5753-AF12-4F44-B6EE-D20BE296D513}"/>
    <cellStyle name="Normal 6 4 4 6" xfId="3210" xr:uid="{B781F413-E04B-4FAA-B491-58E4FBDBB34E}"/>
    <cellStyle name="Normal 6 4 4 7" xfId="3211" xr:uid="{652B3035-E013-4940-B0CD-EFD003B4B637}"/>
    <cellStyle name="Normal 6 4 5" xfId="335" xr:uid="{624B975F-FA64-484D-B78A-BBA653D1A1B9}"/>
    <cellStyle name="Normal 6 4 5 2" xfId="645" xr:uid="{9D260B38-B018-4A1D-9194-1955EC709836}"/>
    <cellStyle name="Normal 6 4 5 2 2" xfId="1643" xr:uid="{16676F06-BF37-4859-B9E9-1307636B2E16}"/>
    <cellStyle name="Normal 6 4 5 2 2 2" xfId="1644" xr:uid="{E17EE0DE-EB10-45FB-8A17-31C64A834766}"/>
    <cellStyle name="Normal 6 4 5 2 3" xfId="1645" xr:uid="{ED50A9CC-1ADB-454A-B356-49880380BF25}"/>
    <cellStyle name="Normal 6 4 5 2 4" xfId="3212" xr:uid="{E0955250-91C9-4604-A1DE-620E3B572D46}"/>
    <cellStyle name="Normal 6 4 5 3" xfId="1646" xr:uid="{7FAD305A-16CB-4ABE-8974-D1F3C41C5C42}"/>
    <cellStyle name="Normal 6 4 5 3 2" xfId="1647" xr:uid="{95376AF7-DD78-4D57-AA9F-DC58DA533009}"/>
    <cellStyle name="Normal 6 4 5 3 3" xfId="3213" xr:uid="{B049938D-984E-4524-B2D1-B4D6E2B6079C}"/>
    <cellStyle name="Normal 6 4 5 3 4" xfId="3214" xr:uid="{4064CAC4-956E-438F-8318-57997A0CFA9C}"/>
    <cellStyle name="Normal 6 4 5 4" xfId="1648" xr:uid="{3974D815-E70B-43D9-BFA4-049DE88D1E4E}"/>
    <cellStyle name="Normal 6 4 5 5" xfId="3215" xr:uid="{D170989D-05ED-4C42-9C2C-6B9F682D8B37}"/>
    <cellStyle name="Normal 6 4 5 6" xfId="3216" xr:uid="{6EAAE49F-71D0-4C9D-9AE2-820EEEAC4ED0}"/>
    <cellStyle name="Normal 6 4 6" xfId="336" xr:uid="{F0337D16-D642-4561-BF71-93F8D06F327D}"/>
    <cellStyle name="Normal 6 4 6 2" xfId="1649" xr:uid="{659D938C-DA90-4EE6-96A3-C4C6E06FF011}"/>
    <cellStyle name="Normal 6 4 6 2 2" xfId="1650" xr:uid="{529FCB34-98A0-452E-BFA4-821AAD222BA8}"/>
    <cellStyle name="Normal 6 4 6 2 3" xfId="3217" xr:uid="{427AB941-FEB9-490E-B1D5-72DFB403A812}"/>
    <cellStyle name="Normal 6 4 6 2 4" xfId="3218" xr:uid="{288F1ABF-D5C1-4A4E-8A03-F71C6DB74009}"/>
    <cellStyle name="Normal 6 4 6 3" xfId="1651" xr:uid="{5BAE1193-8068-449C-B074-B45DE767095E}"/>
    <cellStyle name="Normal 6 4 6 4" xfId="3219" xr:uid="{D220F210-5DD5-4651-B581-7A9D8B6F2C27}"/>
    <cellStyle name="Normal 6 4 6 5" xfId="3220" xr:uid="{06D90A9D-F35D-470C-9C58-962BA980B158}"/>
    <cellStyle name="Normal 6 4 7" xfId="1652" xr:uid="{B4B4B521-D96A-4E53-ACB9-BC4DC38BB437}"/>
    <cellStyle name="Normal 6 4 7 2" xfId="1653" xr:uid="{C66C1A91-D00D-4DB4-9F31-082671F884EC}"/>
    <cellStyle name="Normal 6 4 7 3" xfId="3221" xr:uid="{95493BD7-384E-4E76-8B63-FAF59933E227}"/>
    <cellStyle name="Normal 6 4 7 3 2" xfId="4407" xr:uid="{468A82DC-246C-43EB-A259-EA511988BF5C}"/>
    <cellStyle name="Normal 6 4 7 3 3" xfId="4685" xr:uid="{345BCA55-DE2E-48A0-AA60-65F38BFF504C}"/>
    <cellStyle name="Normal 6 4 7 4" xfId="3222" xr:uid="{9CE33FCD-66D6-45E5-9CC6-75B7771A8561}"/>
    <cellStyle name="Normal 6 4 8" xfId="1654" xr:uid="{BD92C77C-97F5-416C-878C-0252AB2436E5}"/>
    <cellStyle name="Normal 6 4 8 2" xfId="3223" xr:uid="{D7B0637A-CC97-4D15-8BF4-9FFCC404BFD4}"/>
    <cellStyle name="Normal 6 4 8 3" xfId="3224" xr:uid="{7AFF20C3-A298-44A9-ADF9-CC8815904A58}"/>
    <cellStyle name="Normal 6 4 8 4" xfId="3225" xr:uid="{294C8B45-A1AA-4378-8F47-9B547E11466A}"/>
    <cellStyle name="Normal 6 4 9" xfId="3226" xr:uid="{EBD92D41-8A7D-4453-BAF7-4F8437F8CED6}"/>
    <cellStyle name="Normal 6 5" xfId="123" xr:uid="{22A9B5E5-5153-40C8-8934-DF57CFA921A9}"/>
    <cellStyle name="Normal 6 5 10" xfId="3227" xr:uid="{30FB4AE3-4D95-44D9-9886-616B4BB15F40}"/>
    <cellStyle name="Normal 6 5 11" xfId="3228" xr:uid="{7158BD1F-F8F1-4C89-A76A-CD3F047113B3}"/>
    <cellStyle name="Normal 6 5 2" xfId="124" xr:uid="{300FCD80-4926-432E-904D-8E0EA240D7B4}"/>
    <cellStyle name="Normal 6 5 2 2" xfId="337" xr:uid="{5F035BCA-9AC9-4BA6-8F40-4EE1CD06A383}"/>
    <cellStyle name="Normal 6 5 2 2 2" xfId="646" xr:uid="{81AF249F-4C12-4F9D-95EC-8C436FD465A5}"/>
    <cellStyle name="Normal 6 5 2 2 2 2" xfId="647" xr:uid="{7A4E6E40-1218-42E9-B3C8-A087FF5D50F9}"/>
    <cellStyle name="Normal 6 5 2 2 2 2 2" xfId="1655" xr:uid="{F0098C5D-DCB4-4613-AF49-E19CDC86DDB8}"/>
    <cellStyle name="Normal 6 5 2 2 2 2 3" xfId="3229" xr:uid="{02F50D2A-BC24-4B69-898F-911785681052}"/>
    <cellStyle name="Normal 6 5 2 2 2 2 4" xfId="3230" xr:uid="{F9F82985-B044-4070-A074-2CEB76F2209E}"/>
    <cellStyle name="Normal 6 5 2 2 2 3" xfId="1656" xr:uid="{683957FC-F2ED-42DB-BBB8-AC352C887699}"/>
    <cellStyle name="Normal 6 5 2 2 2 3 2" xfId="3231" xr:uid="{5CF5CA75-344B-474D-93EE-9F85FFCEED7F}"/>
    <cellStyle name="Normal 6 5 2 2 2 3 3" xfId="3232" xr:uid="{819BC369-1935-4DE4-8B6B-8FAD1D3B0D4E}"/>
    <cellStyle name="Normal 6 5 2 2 2 3 4" xfId="3233" xr:uid="{2997EAE4-6B93-4103-86EE-14080093CF5E}"/>
    <cellStyle name="Normal 6 5 2 2 2 4" xfId="3234" xr:uid="{A7A42F4D-2463-47D0-AAC9-8695FDC71AE0}"/>
    <cellStyle name="Normal 6 5 2 2 2 5" xfId="3235" xr:uid="{79800EE7-0613-4E06-AB53-3A818E6D6011}"/>
    <cellStyle name="Normal 6 5 2 2 2 6" xfId="3236" xr:uid="{75803B79-FAD0-41BA-B69F-7D2648D9FFBC}"/>
    <cellStyle name="Normal 6 5 2 2 3" xfId="648" xr:uid="{ABD40FB8-FFDC-485E-8464-14D20245748C}"/>
    <cellStyle name="Normal 6 5 2 2 3 2" xfId="1657" xr:uid="{B5A56D0B-1834-4829-9629-F48B13419ABC}"/>
    <cellStyle name="Normal 6 5 2 2 3 2 2" xfId="3237" xr:uid="{EBBC9A4D-9EF7-4A67-B5FE-6D26270880CE}"/>
    <cellStyle name="Normal 6 5 2 2 3 2 3" xfId="3238" xr:uid="{48C915F2-6C01-40EB-98E0-147BEA507DA6}"/>
    <cellStyle name="Normal 6 5 2 2 3 2 4" xfId="3239" xr:uid="{1B7C206B-DE8A-4CD5-971E-53FDE1866A04}"/>
    <cellStyle name="Normal 6 5 2 2 3 3" xfId="3240" xr:uid="{527023FE-B2AA-4447-B142-0DDE761FB8BB}"/>
    <cellStyle name="Normal 6 5 2 2 3 4" xfId="3241" xr:uid="{8E94C136-119A-45CB-903A-A5080B1E87B9}"/>
    <cellStyle name="Normal 6 5 2 2 3 5" xfId="3242" xr:uid="{894FB785-F1A9-4374-B0D4-59E329259B3A}"/>
    <cellStyle name="Normal 6 5 2 2 4" xfId="1658" xr:uid="{476EF31C-5F0E-41EE-848C-1C0739B486F7}"/>
    <cellStyle name="Normal 6 5 2 2 4 2" xfId="3243" xr:uid="{89D4256E-13E6-490F-AEE3-DD7F59D8D7E6}"/>
    <cellStyle name="Normal 6 5 2 2 4 3" xfId="3244" xr:uid="{D52639BA-4B30-4125-9AF5-A325112E8C54}"/>
    <cellStyle name="Normal 6 5 2 2 4 4" xfId="3245" xr:uid="{6C03D675-F908-47B0-8A9D-A4FE8DB0EE03}"/>
    <cellStyle name="Normal 6 5 2 2 5" xfId="3246" xr:uid="{C581990A-046C-4447-BBFC-447845259984}"/>
    <cellStyle name="Normal 6 5 2 2 5 2" xfId="3247" xr:uid="{006BB68C-198F-42A5-A4EF-E4543CCF11E3}"/>
    <cellStyle name="Normal 6 5 2 2 5 3" xfId="3248" xr:uid="{BF354F87-1BD6-4E5A-A2B9-EB27B53C610E}"/>
    <cellStyle name="Normal 6 5 2 2 5 4" xfId="3249" xr:uid="{DD71B47E-1BF7-4246-8C36-02CC1ECA6F46}"/>
    <cellStyle name="Normal 6 5 2 2 6" xfId="3250" xr:uid="{6A74C8C6-6616-4387-B35E-51D3167F8877}"/>
    <cellStyle name="Normal 6 5 2 2 7" xfId="3251" xr:uid="{0D483809-4A51-4917-9E4E-7919E77783B7}"/>
    <cellStyle name="Normal 6 5 2 2 8" xfId="3252" xr:uid="{CCC2EBB1-18D1-4097-B5F4-C5C7AF7BCBEB}"/>
    <cellStyle name="Normal 6 5 2 3" xfId="649" xr:uid="{09B10338-D40D-435C-B920-1DE431A2DB51}"/>
    <cellStyle name="Normal 6 5 2 3 2" xfId="650" xr:uid="{17557EF5-2985-47AE-BD6D-A4FD711A5A08}"/>
    <cellStyle name="Normal 6 5 2 3 2 2" xfId="651" xr:uid="{FE76DCB3-DC47-425C-851E-BDE7F775FCDC}"/>
    <cellStyle name="Normal 6 5 2 3 2 3" xfId="3253" xr:uid="{DCE542B3-1430-42EA-99D4-D971D6132F57}"/>
    <cellStyle name="Normal 6 5 2 3 2 4" xfId="3254" xr:uid="{DC0A4952-5EB3-43F8-AEA4-DBEC40382955}"/>
    <cellStyle name="Normal 6 5 2 3 3" xfId="652" xr:uid="{7561AF10-0B68-4355-82F0-6912F6E46437}"/>
    <cellStyle name="Normal 6 5 2 3 3 2" xfId="3255" xr:uid="{A6C78969-CE77-4CA8-8861-38D7058E746A}"/>
    <cellStyle name="Normal 6 5 2 3 3 3" xfId="3256" xr:uid="{912C2B6F-C558-4ACF-8375-6C5F39A4E3CF}"/>
    <cellStyle name="Normal 6 5 2 3 3 4" xfId="3257" xr:uid="{C6C295DA-657D-4212-8583-FA767FFE8FB9}"/>
    <cellStyle name="Normal 6 5 2 3 4" xfId="3258" xr:uid="{72BE878D-4C33-4A9F-9FAF-AFB3986C5B30}"/>
    <cellStyle name="Normal 6 5 2 3 5" xfId="3259" xr:uid="{9EA389BD-6DA7-4E88-A6C3-0FD6E0A27513}"/>
    <cellStyle name="Normal 6 5 2 3 6" xfId="3260" xr:uid="{3748C05D-BEC3-4EA5-9690-ADAA7DBD22ED}"/>
    <cellStyle name="Normal 6 5 2 4" xfId="653" xr:uid="{89BF2F80-7579-4E16-8683-BE3838D850F7}"/>
    <cellStyle name="Normal 6 5 2 4 2" xfId="654" xr:uid="{03B50D53-ACF6-456F-B20F-F863EAC3E9A5}"/>
    <cellStyle name="Normal 6 5 2 4 2 2" xfId="3261" xr:uid="{31C24328-1E8F-416D-92CC-52FDE77A6F3B}"/>
    <cellStyle name="Normal 6 5 2 4 2 3" xfId="3262" xr:uid="{5129C033-8FFB-4B6C-88F7-5B1B6C61867D}"/>
    <cellStyle name="Normal 6 5 2 4 2 4" xfId="3263" xr:uid="{CB5F0DF8-32E6-4A03-9BFB-A7725A9C41FF}"/>
    <cellStyle name="Normal 6 5 2 4 3" xfId="3264" xr:uid="{097499EC-893D-4E84-BA05-81C33B0FB6BE}"/>
    <cellStyle name="Normal 6 5 2 4 4" xfId="3265" xr:uid="{C1B47E21-6ED2-4F0F-8148-DB370CEB6CB2}"/>
    <cellStyle name="Normal 6 5 2 4 5" xfId="3266" xr:uid="{A593D98C-CE7A-403C-8931-AFCE521CA31A}"/>
    <cellStyle name="Normal 6 5 2 5" xfId="655" xr:uid="{FD91D1D0-C320-4BEA-9774-1749E46CF9C0}"/>
    <cellStyle name="Normal 6 5 2 5 2" xfId="3267" xr:uid="{ADDCA8DD-A8DF-4B31-8CCA-B9416F5E57D2}"/>
    <cellStyle name="Normal 6 5 2 5 3" xfId="3268" xr:uid="{82AC30D4-AC93-4261-B952-C0099705B736}"/>
    <cellStyle name="Normal 6 5 2 5 4" xfId="3269" xr:uid="{308A3019-63BF-4388-A490-61A78AA968EB}"/>
    <cellStyle name="Normal 6 5 2 6" xfId="3270" xr:uid="{4BF022B0-9976-4B67-8B17-230B80DDC260}"/>
    <cellStyle name="Normal 6 5 2 6 2" xfId="3271" xr:uid="{BD7E5ED3-7E23-4556-9258-0A7D42495EE1}"/>
    <cellStyle name="Normal 6 5 2 6 3" xfId="3272" xr:uid="{96E07997-F5B4-450B-812E-98A947AADA2F}"/>
    <cellStyle name="Normal 6 5 2 6 4" xfId="3273" xr:uid="{79EA2252-1728-45AB-974A-F559D43F2441}"/>
    <cellStyle name="Normal 6 5 2 7" xfId="3274" xr:uid="{E6C5BE18-3E83-4C58-9D7C-8E41879C96C3}"/>
    <cellStyle name="Normal 6 5 2 8" xfId="3275" xr:uid="{3A1293B5-B0AF-4F70-8732-82BD580C5FD1}"/>
    <cellStyle name="Normal 6 5 2 9" xfId="3276" xr:uid="{2C2CB1E1-D7D1-4537-AB17-9B8EE6512D64}"/>
    <cellStyle name="Normal 6 5 3" xfId="338" xr:uid="{45D699F4-FE40-4EB6-9446-7971CDC6B3C0}"/>
    <cellStyle name="Normal 6 5 3 2" xfId="656" xr:uid="{CB85375C-BF96-4563-9A8C-0EBAF0D260B0}"/>
    <cellStyle name="Normal 6 5 3 2 2" xfId="657" xr:uid="{202826EC-0DEB-4955-AFF7-9A9A7C6DD76A}"/>
    <cellStyle name="Normal 6 5 3 2 2 2" xfId="1659" xr:uid="{D6B8E21D-DE28-4CD4-BF29-025BE825EBC8}"/>
    <cellStyle name="Normal 6 5 3 2 2 2 2" xfId="1660" xr:uid="{B1ECB266-8F7E-41F2-BD4E-9EED5AF523C8}"/>
    <cellStyle name="Normal 6 5 3 2 2 3" xfId="1661" xr:uid="{92DA8175-23BF-4DA6-848D-D32F62636C41}"/>
    <cellStyle name="Normal 6 5 3 2 2 4" xfId="3277" xr:uid="{980FE3E6-ABE4-4F10-946A-BE779936E1A1}"/>
    <cellStyle name="Normal 6 5 3 2 3" xfId="1662" xr:uid="{A5623AEB-67DA-48B3-8BD0-A3FCD0E7933D}"/>
    <cellStyle name="Normal 6 5 3 2 3 2" xfId="1663" xr:uid="{245266E9-858C-46E7-AE91-EA8A1D6F8731}"/>
    <cellStyle name="Normal 6 5 3 2 3 3" xfId="3278" xr:uid="{7B83CA5D-5B48-4A27-8DF1-2D2253251524}"/>
    <cellStyle name="Normal 6 5 3 2 3 4" xfId="3279" xr:uid="{C97B6B9C-00ED-4BCC-944A-79215B4C08B1}"/>
    <cellStyle name="Normal 6 5 3 2 4" xfId="1664" xr:uid="{CCF7C24E-57E9-47E6-B960-7777E1642B47}"/>
    <cellStyle name="Normal 6 5 3 2 5" xfId="3280" xr:uid="{0AD75443-7925-4F7C-931A-5AD3F427B3C6}"/>
    <cellStyle name="Normal 6 5 3 2 6" xfId="3281" xr:uid="{64C7AE31-1834-4BE5-BA07-AB3DA93F4FD4}"/>
    <cellStyle name="Normal 6 5 3 3" xfId="658" xr:uid="{8D0376EC-E628-4CF3-ACD5-24F00B62721B}"/>
    <cellStyle name="Normal 6 5 3 3 2" xfId="1665" xr:uid="{09FD77EB-B9ED-4987-AE54-16295EFC154F}"/>
    <cellStyle name="Normal 6 5 3 3 2 2" xfId="1666" xr:uid="{58E348CB-27DB-4D22-B62C-C1A19A157589}"/>
    <cellStyle name="Normal 6 5 3 3 2 3" xfId="3282" xr:uid="{0DB0AA9D-B2C4-4329-9C79-DE705635D43A}"/>
    <cellStyle name="Normal 6 5 3 3 2 4" xfId="3283" xr:uid="{676C875A-7637-4895-B5F0-3BF356EA7EE3}"/>
    <cellStyle name="Normal 6 5 3 3 3" xfId="1667" xr:uid="{037B0872-59B2-4F45-8D8A-08D53825BFD7}"/>
    <cellStyle name="Normal 6 5 3 3 4" xfId="3284" xr:uid="{2C250246-8340-45CC-9F63-34894C7A545F}"/>
    <cellStyle name="Normal 6 5 3 3 5" xfId="3285" xr:uid="{A0096767-28C9-4EA3-BB90-E9023A3FE5BA}"/>
    <cellStyle name="Normal 6 5 3 4" xfId="1668" xr:uid="{9E35106E-DF14-48F3-AA57-CAF223F3ACEB}"/>
    <cellStyle name="Normal 6 5 3 4 2" xfId="1669" xr:uid="{831051F2-7615-42D8-B8D6-60D077F5FFBE}"/>
    <cellStyle name="Normal 6 5 3 4 3" xfId="3286" xr:uid="{1FF666B3-160C-40C4-A0BA-F3C25739BE95}"/>
    <cellStyle name="Normal 6 5 3 4 4" xfId="3287" xr:uid="{6548CDD3-FCC4-46E7-B326-AC999C9178D4}"/>
    <cellStyle name="Normal 6 5 3 5" xfId="1670" xr:uid="{F0BB41F1-805E-4559-BC2F-F11520512E46}"/>
    <cellStyle name="Normal 6 5 3 5 2" xfId="3288" xr:uid="{5AB40560-84A1-4B27-8B63-6C260BA4F29B}"/>
    <cellStyle name="Normal 6 5 3 5 3" xfId="3289" xr:uid="{49B48125-52EF-4721-AA90-0CBD388AF666}"/>
    <cellStyle name="Normal 6 5 3 5 4" xfId="3290" xr:uid="{EDADEBCC-A2CB-4DE9-A09E-FCE2831AC70D}"/>
    <cellStyle name="Normal 6 5 3 6" xfId="3291" xr:uid="{41157C3B-5CED-45EA-AE7B-EBE6D760D5D7}"/>
    <cellStyle name="Normal 6 5 3 7" xfId="3292" xr:uid="{EED1AA1A-938E-4B8D-BEFE-3B0BDA4DD690}"/>
    <cellStyle name="Normal 6 5 3 8" xfId="3293" xr:uid="{BEEF058E-8091-44E1-8FB8-91EBD61D6873}"/>
    <cellStyle name="Normal 6 5 4" xfId="339" xr:uid="{6043314E-FB85-4F1A-84C3-092C39AD490E}"/>
    <cellStyle name="Normal 6 5 4 2" xfId="659" xr:uid="{D0FEA56E-F7D2-4841-B53F-F29E9DA42F76}"/>
    <cellStyle name="Normal 6 5 4 2 2" xfId="660" xr:uid="{82727D7B-6233-4C74-8EC0-3C2877B96AE8}"/>
    <cellStyle name="Normal 6 5 4 2 2 2" xfId="1671" xr:uid="{9ABCD62A-A3DF-406D-A3DC-02542608D601}"/>
    <cellStyle name="Normal 6 5 4 2 2 3" xfId="3294" xr:uid="{A53556E0-B2BC-43C5-8101-0B5BB5EC0A48}"/>
    <cellStyle name="Normal 6 5 4 2 2 4" xfId="3295" xr:uid="{2DEAB49D-AA68-4A17-9DFC-FC7219CA7327}"/>
    <cellStyle name="Normal 6 5 4 2 3" xfId="1672" xr:uid="{444D1C40-0AED-43A5-BDC1-8D814F6925AA}"/>
    <cellStyle name="Normal 6 5 4 2 4" xfId="3296" xr:uid="{AB5EE644-D923-45F4-8DFD-460EE830BDAF}"/>
    <cellStyle name="Normal 6 5 4 2 5" xfId="3297" xr:uid="{9A4DE0BB-49C9-40DA-897A-58BB23477FC4}"/>
    <cellStyle name="Normal 6 5 4 3" xfId="661" xr:uid="{68E0FF86-01DF-4C0E-BD7B-3FC2F4BACB3D}"/>
    <cellStyle name="Normal 6 5 4 3 2" xfId="1673" xr:uid="{B43D1F8A-3182-4FFF-A945-6B8B7537538A}"/>
    <cellStyle name="Normal 6 5 4 3 3" xfId="3298" xr:uid="{F61C065A-43FB-4707-A9A2-BD9452D038B4}"/>
    <cellStyle name="Normal 6 5 4 3 4" xfId="3299" xr:uid="{111861B2-B740-4F3F-880B-98209BC177AC}"/>
    <cellStyle name="Normal 6 5 4 4" xfId="1674" xr:uid="{13D610F2-427B-41AF-B094-7A1BEE0CB75A}"/>
    <cellStyle name="Normal 6 5 4 4 2" xfId="3300" xr:uid="{9F97F81C-F698-4291-85E8-6BEFD3523798}"/>
    <cellStyle name="Normal 6 5 4 4 3" xfId="3301" xr:uid="{555D0872-97F6-4A2D-B9DD-B7F87D2DD48B}"/>
    <cellStyle name="Normal 6 5 4 4 4" xfId="3302" xr:uid="{A0EBB84C-8FB0-42AA-9DC5-34B3CB116844}"/>
    <cellStyle name="Normal 6 5 4 5" xfId="3303" xr:uid="{9B1C7ABD-7297-4845-B9EB-F38173CE056A}"/>
    <cellStyle name="Normal 6 5 4 6" xfId="3304" xr:uid="{5B195C31-779D-4D15-8B09-225CA66BF74E}"/>
    <cellStyle name="Normal 6 5 4 7" xfId="3305" xr:uid="{9F8E9C4B-7103-4DD1-8B3A-EAE35E792CE1}"/>
    <cellStyle name="Normal 6 5 5" xfId="340" xr:uid="{D9C84C8E-1144-4FB2-B42C-FAE855AFBDE7}"/>
    <cellStyle name="Normal 6 5 5 2" xfId="662" xr:uid="{E3D508AD-C08E-4894-970F-73B5F61FB0A2}"/>
    <cellStyle name="Normal 6 5 5 2 2" xfId="1675" xr:uid="{EA6B2595-6CF0-4ED9-8AA5-E79ADD91FF94}"/>
    <cellStyle name="Normal 6 5 5 2 3" xfId="3306" xr:uid="{836B4F52-8BA1-4E0B-BDC3-29BD7953BBB4}"/>
    <cellStyle name="Normal 6 5 5 2 4" xfId="3307" xr:uid="{66627673-5574-4BFE-B193-5637899421DD}"/>
    <cellStyle name="Normal 6 5 5 3" xfId="1676" xr:uid="{25A6B622-087A-46DE-B884-ED015AACDFF0}"/>
    <cellStyle name="Normal 6 5 5 3 2" xfId="3308" xr:uid="{1E7CF7B8-29E9-4FF5-A33C-A4DFA672DCA7}"/>
    <cellStyle name="Normal 6 5 5 3 3" xfId="3309" xr:uid="{119A2521-0FB9-4270-BD03-A88FE7D21FF4}"/>
    <cellStyle name="Normal 6 5 5 3 4" xfId="3310" xr:uid="{BC276D68-D49B-4E38-B015-D82D61B19556}"/>
    <cellStyle name="Normal 6 5 5 4" xfId="3311" xr:uid="{9FC54D66-1952-4FD9-ACCD-392C3DD8496B}"/>
    <cellStyle name="Normal 6 5 5 5" xfId="3312" xr:uid="{47A14FFC-29D0-4846-9574-00DBE8347C64}"/>
    <cellStyle name="Normal 6 5 5 6" xfId="3313" xr:uid="{10A61284-4C9A-40E3-BCFB-323A6B88912D}"/>
    <cellStyle name="Normal 6 5 6" xfId="663" xr:uid="{A67B9EC7-EC1B-40C9-AC44-8FADB970DFCF}"/>
    <cellStyle name="Normal 6 5 6 2" xfId="1677" xr:uid="{74790297-22EC-4BFA-B708-BE9E657C68D5}"/>
    <cellStyle name="Normal 6 5 6 2 2" xfId="3314" xr:uid="{059F67C8-D408-49B8-93AF-C3B095AEB193}"/>
    <cellStyle name="Normal 6 5 6 2 3" xfId="3315" xr:uid="{9B86C33B-A7B3-47CF-A72F-1820DF254C83}"/>
    <cellStyle name="Normal 6 5 6 2 4" xfId="3316" xr:uid="{EDEE2779-F20F-4CB1-B36F-DED62C11E2E2}"/>
    <cellStyle name="Normal 6 5 6 3" xfId="3317" xr:uid="{D806E8C5-CFA3-4C62-9D56-51945F542E7A}"/>
    <cellStyle name="Normal 6 5 6 4" xfId="3318" xr:uid="{2D106B2D-9033-48A4-968F-616CFC86C501}"/>
    <cellStyle name="Normal 6 5 6 5" xfId="3319" xr:uid="{3B92C69D-2D33-4378-9A33-6ECFA883BB07}"/>
    <cellStyle name="Normal 6 5 7" xfId="1678" xr:uid="{E93612F6-A5DD-4FC7-BB6F-5D6DDA2A6FC1}"/>
    <cellStyle name="Normal 6 5 7 2" xfId="3320" xr:uid="{4B28F2DC-FF78-4DDC-B19A-897E3A84B03E}"/>
    <cellStyle name="Normal 6 5 7 3" xfId="3321" xr:uid="{23C24768-77CD-401C-982D-D0BD07F4A1C4}"/>
    <cellStyle name="Normal 6 5 7 4" xfId="3322" xr:uid="{C4F83B7E-B766-4AF3-9AF5-2F7E15FB92A1}"/>
    <cellStyle name="Normal 6 5 8" xfId="3323" xr:uid="{7F21AF16-E256-480D-AE4D-06BBDD1D03B8}"/>
    <cellStyle name="Normal 6 5 8 2" xfId="3324" xr:uid="{F35A0F66-B0A5-47A5-ADB6-3FBC86602037}"/>
    <cellStyle name="Normal 6 5 8 3" xfId="3325" xr:uid="{5FDA04FB-D51F-4FB7-BAFB-17E6A6B9A7C5}"/>
    <cellStyle name="Normal 6 5 8 4" xfId="3326" xr:uid="{CC063995-510D-4755-99B9-D6ACB45DE37D}"/>
    <cellStyle name="Normal 6 5 9" xfId="3327" xr:uid="{26A78515-92F6-41AB-9797-BF8AB5349848}"/>
    <cellStyle name="Normal 6 6" xfId="125" xr:uid="{0C5843E6-62C9-4961-94A8-719CBEEC999B}"/>
    <cellStyle name="Normal 6 6 2" xfId="126" xr:uid="{2154079E-7A64-4843-8EBA-9B7AE21C8009}"/>
    <cellStyle name="Normal 6 6 2 2" xfId="341" xr:uid="{FBAA7513-EFAC-4094-BA42-888881A38A50}"/>
    <cellStyle name="Normal 6 6 2 2 2" xfId="664" xr:uid="{84010326-E306-4C3F-8756-62E38D25A189}"/>
    <cellStyle name="Normal 6 6 2 2 2 2" xfId="1679" xr:uid="{C6EC8DDD-5C06-40BE-B45D-1F1E57BC0D6C}"/>
    <cellStyle name="Normal 6 6 2 2 2 3" xfId="3328" xr:uid="{6D47ACB7-1D1F-4FD8-9A00-3CB5E77A218B}"/>
    <cellStyle name="Normal 6 6 2 2 2 4" xfId="3329" xr:uid="{8B081B97-CC07-46CD-A41D-4CEED401BB86}"/>
    <cellStyle name="Normal 6 6 2 2 3" xfId="1680" xr:uid="{1E4601F7-37AC-4F31-AB1B-94793DB35535}"/>
    <cellStyle name="Normal 6 6 2 2 3 2" xfId="3330" xr:uid="{3878EFB2-9C30-48F8-B958-64C8B033502E}"/>
    <cellStyle name="Normal 6 6 2 2 3 3" xfId="3331" xr:uid="{9501BE45-8178-4C30-B294-F92E98025340}"/>
    <cellStyle name="Normal 6 6 2 2 3 4" xfId="3332" xr:uid="{516ACBBA-A4AB-475C-B9C9-B8C00A32CB37}"/>
    <cellStyle name="Normal 6 6 2 2 4" xfId="3333" xr:uid="{47733EDE-01F8-42CB-8E32-711617BE21EF}"/>
    <cellStyle name="Normal 6 6 2 2 5" xfId="3334" xr:uid="{82982647-53C3-40C9-A086-DD351898D197}"/>
    <cellStyle name="Normal 6 6 2 2 6" xfId="3335" xr:uid="{AF560D2D-23ED-446E-A657-800F502FC694}"/>
    <cellStyle name="Normal 6 6 2 3" xfId="665" xr:uid="{5BBBDA77-7947-4D3D-96A1-5B8D42427820}"/>
    <cellStyle name="Normal 6 6 2 3 2" xfId="1681" xr:uid="{EBCDB563-FFE1-40DC-A270-7387068D21CA}"/>
    <cellStyle name="Normal 6 6 2 3 2 2" xfId="3336" xr:uid="{8D2EABF7-44DB-4006-B2D3-269C9DF33387}"/>
    <cellStyle name="Normal 6 6 2 3 2 3" xfId="3337" xr:uid="{2AB43B7F-945D-4057-A60D-02DE0FD9BF5B}"/>
    <cellStyle name="Normal 6 6 2 3 2 4" xfId="3338" xr:uid="{E1823EF4-B604-408B-94CF-D9D10C4CAF71}"/>
    <cellStyle name="Normal 6 6 2 3 3" xfId="3339" xr:uid="{F90C65D2-6DC1-40E3-AD67-48A322F83C8A}"/>
    <cellStyle name="Normal 6 6 2 3 4" xfId="3340" xr:uid="{32CAB798-0781-43D4-AED0-DBE9B3760ABA}"/>
    <cellStyle name="Normal 6 6 2 3 5" xfId="3341" xr:uid="{BCC1738F-AD11-4973-A7E5-2FB8EF62CC2B}"/>
    <cellStyle name="Normal 6 6 2 4" xfId="1682" xr:uid="{A3A3ED9B-9918-4F7E-A17B-74DD937A4133}"/>
    <cellStyle name="Normal 6 6 2 4 2" xfId="3342" xr:uid="{221ABE55-AA2F-45AC-A538-85F53D915BFD}"/>
    <cellStyle name="Normal 6 6 2 4 3" xfId="3343" xr:uid="{38AE5D03-CCBC-4687-8860-1CCC0C3C58FA}"/>
    <cellStyle name="Normal 6 6 2 4 4" xfId="3344" xr:uid="{55B6EB5C-FD1A-447D-9697-25F3C76880C1}"/>
    <cellStyle name="Normal 6 6 2 5" xfId="3345" xr:uid="{9CA373FF-C8E1-4A97-93DB-DF46CB1920E6}"/>
    <cellStyle name="Normal 6 6 2 5 2" xfId="3346" xr:uid="{8E8731FE-517D-4137-A571-C28EEA6E0CE9}"/>
    <cellStyle name="Normal 6 6 2 5 3" xfId="3347" xr:uid="{058A7207-AAF4-4A06-9682-E00B51D33681}"/>
    <cellStyle name="Normal 6 6 2 5 4" xfId="3348" xr:uid="{03308C67-CDE6-4568-AF74-E3582A828715}"/>
    <cellStyle name="Normal 6 6 2 6" xfId="3349" xr:uid="{B1773FD0-4380-4AC7-9DFA-68003395FB5C}"/>
    <cellStyle name="Normal 6 6 2 7" xfId="3350" xr:uid="{C6CB3362-5829-4860-B660-AEB5FDD7903B}"/>
    <cellStyle name="Normal 6 6 2 8" xfId="3351" xr:uid="{88191C29-31FF-4686-8529-1D17220FE9D4}"/>
    <cellStyle name="Normal 6 6 3" xfId="342" xr:uid="{5FE6B1F6-10F2-4768-BB3D-F2497D7DC318}"/>
    <cellStyle name="Normal 6 6 3 2" xfId="666" xr:uid="{222915C3-D3BC-4B7E-BC61-2B791FD16B38}"/>
    <cellStyle name="Normal 6 6 3 2 2" xfId="667" xr:uid="{B25D0A3D-D518-4BB1-890D-851382740D14}"/>
    <cellStyle name="Normal 6 6 3 2 3" xfId="3352" xr:uid="{D478D7D6-920D-428B-B85A-912ACE09F0CD}"/>
    <cellStyle name="Normal 6 6 3 2 4" xfId="3353" xr:uid="{BD78F08C-9934-47DF-95AC-D4546C820AFE}"/>
    <cellStyle name="Normal 6 6 3 3" xfId="668" xr:uid="{8943B5FE-616D-4C84-8D7F-4D86056728AF}"/>
    <cellStyle name="Normal 6 6 3 3 2" xfId="3354" xr:uid="{DEB4A7C4-D614-4A81-8329-623702C67CEB}"/>
    <cellStyle name="Normal 6 6 3 3 3" xfId="3355" xr:uid="{0B2F89BE-A3E3-460E-A45C-FB2D831AA90A}"/>
    <cellStyle name="Normal 6 6 3 3 4" xfId="3356" xr:uid="{654D6247-6B20-43F1-896E-ACA3FC694FC7}"/>
    <cellStyle name="Normal 6 6 3 4" xfId="3357" xr:uid="{9E4BECA8-B5A1-4B8F-92C2-2847857F419F}"/>
    <cellStyle name="Normal 6 6 3 5" xfId="3358" xr:uid="{85F2EB49-8020-45FB-88D4-E76F678DA110}"/>
    <cellStyle name="Normal 6 6 3 6" xfId="3359" xr:uid="{ABF73E50-405F-453D-ACA9-2153A0FBD4F9}"/>
    <cellStyle name="Normal 6 6 4" xfId="343" xr:uid="{FAF1AB5B-40D1-4E02-8A92-3691E2D46E6B}"/>
    <cellStyle name="Normal 6 6 4 2" xfId="669" xr:uid="{8CF13263-929C-4FF9-8D19-6CC59C982EB6}"/>
    <cellStyle name="Normal 6 6 4 2 2" xfId="3360" xr:uid="{01897535-F2C2-4B28-B263-220CF5B886DC}"/>
    <cellStyle name="Normal 6 6 4 2 3" xfId="3361" xr:uid="{4B007858-A0B2-413F-8F2B-17B37BD2F816}"/>
    <cellStyle name="Normal 6 6 4 2 4" xfId="3362" xr:uid="{DB1CDAB6-EE8C-4D81-B8AA-6EA143CFD720}"/>
    <cellStyle name="Normal 6 6 4 3" xfId="3363" xr:uid="{299F004B-FBD4-4658-8D36-EBB1556418D3}"/>
    <cellStyle name="Normal 6 6 4 4" xfId="3364" xr:uid="{E86F24EE-7D19-4AF9-AC14-056C3F346D99}"/>
    <cellStyle name="Normal 6 6 4 5" xfId="3365" xr:uid="{F03ADC5D-3CA1-468A-BD54-F501BCCA8F76}"/>
    <cellStyle name="Normal 6 6 5" xfId="670" xr:uid="{3352535D-2BCC-45ED-AC4C-7D4FDD6A6F03}"/>
    <cellStyle name="Normal 6 6 5 2" xfId="3366" xr:uid="{38846B44-BCC8-4825-897A-D0A7893C38E7}"/>
    <cellStyle name="Normal 6 6 5 3" xfId="3367" xr:uid="{3D22D906-E295-4FDF-ADC1-AE9FE14BA2DB}"/>
    <cellStyle name="Normal 6 6 5 4" xfId="3368" xr:uid="{A50C6561-F73D-4BD3-85BE-FBEC1AFC32FA}"/>
    <cellStyle name="Normal 6 6 6" xfId="3369" xr:uid="{83E09EAC-96C8-49F7-908E-2992552935A9}"/>
    <cellStyle name="Normal 6 6 6 2" xfId="3370" xr:uid="{F8F56E48-4ED1-4DE4-AE01-B0EDCD85BF16}"/>
    <cellStyle name="Normal 6 6 6 3" xfId="3371" xr:uid="{5893523D-646D-4CD5-A6EA-95CFCA03D037}"/>
    <cellStyle name="Normal 6 6 6 4" xfId="3372" xr:uid="{ADDE105E-B82D-477A-B933-02C9C7C82A6B}"/>
    <cellStyle name="Normal 6 6 7" xfId="3373" xr:uid="{E813E287-B07C-4879-9430-443D56089C4B}"/>
    <cellStyle name="Normal 6 6 8" xfId="3374" xr:uid="{94996B2C-A1E7-4EBA-BEB7-2A8081DF0F04}"/>
    <cellStyle name="Normal 6 6 9" xfId="3375" xr:uid="{EE6B2094-75AC-4E93-A87A-29F544BCE696}"/>
    <cellStyle name="Normal 6 7" xfId="127" xr:uid="{D28E09E1-E9FA-4CFF-8098-7E34173980EF}"/>
    <cellStyle name="Normal 6 7 2" xfId="344" xr:uid="{B9F0B9C1-7681-466E-8644-94CBBDFDBDDF}"/>
    <cellStyle name="Normal 6 7 2 2" xfId="671" xr:uid="{EF53D52E-9DA4-4708-9BF6-DA7CA8040313}"/>
    <cellStyle name="Normal 6 7 2 2 2" xfId="1683" xr:uid="{813A57E5-E166-4E62-9C94-4EA6D0A4D2A9}"/>
    <cellStyle name="Normal 6 7 2 2 2 2" xfId="1684" xr:uid="{7A259B4C-75FE-4DF2-87AC-F5D25342779F}"/>
    <cellStyle name="Normal 6 7 2 2 3" xfId="1685" xr:uid="{1B0B1B8C-9009-46D9-AA7F-59C2C8D55FC7}"/>
    <cellStyle name="Normal 6 7 2 2 4" xfId="3376" xr:uid="{B657A574-878D-47BF-B1C6-6EE183B6FACC}"/>
    <cellStyle name="Normal 6 7 2 3" xfId="1686" xr:uid="{A515A26A-E5FB-4537-8BEA-36CC7212B086}"/>
    <cellStyle name="Normal 6 7 2 3 2" xfId="1687" xr:uid="{6E9AAAD5-D3C6-4D8D-B77C-0020BB6EA869}"/>
    <cellStyle name="Normal 6 7 2 3 3" xfId="3377" xr:uid="{B6C00616-CA46-443E-ADA5-2B08C0D24F64}"/>
    <cellStyle name="Normal 6 7 2 3 4" xfId="3378" xr:uid="{6356918E-8418-4E09-A958-A1D392B9FFDF}"/>
    <cellStyle name="Normal 6 7 2 4" xfId="1688" xr:uid="{E76CCE04-3476-4359-B058-2AD88CC8F7F7}"/>
    <cellStyle name="Normal 6 7 2 5" xfId="3379" xr:uid="{2E75CABA-1DAC-46EB-94BC-A13B0462D8C4}"/>
    <cellStyle name="Normal 6 7 2 6" xfId="3380" xr:uid="{86CA93FC-03AF-437E-BA3F-A70B38D33493}"/>
    <cellStyle name="Normal 6 7 3" xfId="672" xr:uid="{026FAC6B-EE51-4AA1-B368-5A0F68AA1A79}"/>
    <cellStyle name="Normal 6 7 3 2" xfId="1689" xr:uid="{BFB0E2EA-EF4E-4AB8-A21A-D8B26646638E}"/>
    <cellStyle name="Normal 6 7 3 2 2" xfId="1690" xr:uid="{2AAACED7-AA41-433E-A4EC-E50771401BD0}"/>
    <cellStyle name="Normal 6 7 3 2 3" xfId="3381" xr:uid="{D470B5FC-0A71-4269-8CFC-1B6C2096BEB2}"/>
    <cellStyle name="Normal 6 7 3 2 4" xfId="3382" xr:uid="{E245C000-B152-4537-8927-B3F2BB658F85}"/>
    <cellStyle name="Normal 6 7 3 3" xfId="1691" xr:uid="{7F45042D-FFAB-43F0-8FB0-0125C91C5AE8}"/>
    <cellStyle name="Normal 6 7 3 4" xfId="3383" xr:uid="{1299648C-0F43-4869-BA6E-B282BE768093}"/>
    <cellStyle name="Normal 6 7 3 5" xfId="3384" xr:uid="{D2E6475D-53B0-4E7A-9B98-C97E6D4AD782}"/>
    <cellStyle name="Normal 6 7 4" xfId="1692" xr:uid="{E4508779-925C-457D-A612-2229CF569103}"/>
    <cellStyle name="Normal 6 7 4 2" xfId="1693" xr:uid="{5DDBBB0C-0265-4CF4-9B6D-B046B56F7226}"/>
    <cellStyle name="Normal 6 7 4 3" xfId="3385" xr:uid="{6A735526-61CC-4D67-9708-8739658A1D84}"/>
    <cellStyle name="Normal 6 7 4 4" xfId="3386" xr:uid="{794234DA-7688-4DCA-9193-62335989E2A2}"/>
    <cellStyle name="Normal 6 7 5" xfId="1694" xr:uid="{64CDBFCE-04FB-49AC-8A1F-E79810C3565D}"/>
    <cellStyle name="Normal 6 7 5 2" xfId="3387" xr:uid="{C2EAFBB0-E324-44F6-92DC-CA385370F410}"/>
    <cellStyle name="Normal 6 7 5 3" xfId="3388" xr:uid="{CCEC9595-657D-4FE6-82E8-5E7B1545BB9A}"/>
    <cellStyle name="Normal 6 7 5 4" xfId="3389" xr:uid="{5FB81EFC-AB04-47F6-8AAE-C1B49DFFAD34}"/>
    <cellStyle name="Normal 6 7 6" xfId="3390" xr:uid="{8469E5F6-1D3F-48A2-8A60-47E0E6D80C2A}"/>
    <cellStyle name="Normal 6 7 7" xfId="3391" xr:uid="{83192F78-A562-4241-ACFF-0D776229FE91}"/>
    <cellStyle name="Normal 6 7 8" xfId="3392" xr:uid="{241EFD42-C87A-4025-9690-968798B2A2B6}"/>
    <cellStyle name="Normal 6 8" xfId="345" xr:uid="{BCC8B10B-9B9B-462A-BB0F-1ADD84ADDC81}"/>
    <cellStyle name="Normal 6 8 2" xfId="673" xr:uid="{C7958DF8-9F16-49A3-AF0A-E46C8FD2D1E9}"/>
    <cellStyle name="Normal 6 8 2 2" xfId="674" xr:uid="{689AFEF3-2FD0-4082-A6F0-8B4D5B2DB250}"/>
    <cellStyle name="Normal 6 8 2 2 2" xfId="1695" xr:uid="{8E098FF3-3785-4596-87CF-5E640855E8CA}"/>
    <cellStyle name="Normal 6 8 2 2 3" xfId="3393" xr:uid="{37CD71CE-583B-417C-8F0E-0D3A7CCB4C66}"/>
    <cellStyle name="Normal 6 8 2 2 4" xfId="3394" xr:uid="{CB9167A9-E11A-461F-94B2-83296E6F09B5}"/>
    <cellStyle name="Normal 6 8 2 3" xfId="1696" xr:uid="{595A3401-0250-4E56-83DA-16CC6B23CDAC}"/>
    <cellStyle name="Normal 6 8 2 4" xfId="3395" xr:uid="{C3FF9401-2872-4B23-9FCC-6BA5C7B2684A}"/>
    <cellStyle name="Normal 6 8 2 5" xfId="3396" xr:uid="{C9787696-A554-4E7B-AE02-FE1E5EE66194}"/>
    <cellStyle name="Normal 6 8 3" xfId="675" xr:uid="{6FC34C22-7260-44FA-913F-BE14608962F6}"/>
    <cellStyle name="Normal 6 8 3 2" xfId="1697" xr:uid="{2E44CB34-B487-4B09-A79A-D26678D9302C}"/>
    <cellStyle name="Normal 6 8 3 3" xfId="3397" xr:uid="{9063C280-0647-48E7-B7F0-D896C3A1A039}"/>
    <cellStyle name="Normal 6 8 3 4" xfId="3398" xr:uid="{A1B2283D-ECAC-40E4-9CFC-6713C4E35E2B}"/>
    <cellStyle name="Normal 6 8 4" xfId="1698" xr:uid="{A371F22C-DEF9-4B1A-B061-32A54BF8F194}"/>
    <cellStyle name="Normal 6 8 4 2" xfId="3399" xr:uid="{A9661ADE-CEDE-4B30-91A3-E8B26E4513A8}"/>
    <cellStyle name="Normal 6 8 4 3" xfId="3400" xr:uid="{B839B6A0-8D81-4ABB-9E31-445E34C4F89D}"/>
    <cellStyle name="Normal 6 8 4 4" xfId="3401" xr:uid="{A8C69AC0-8EDF-4F47-9EDE-6AAA11FE1AD7}"/>
    <cellStyle name="Normal 6 8 5" xfId="3402" xr:uid="{08940340-D732-478F-9A03-5856FF13B84C}"/>
    <cellStyle name="Normal 6 8 6" xfId="3403" xr:uid="{C0F22257-2C86-413C-B7AB-18976623FF9E}"/>
    <cellStyle name="Normal 6 8 7" xfId="3404" xr:uid="{505E8183-9487-4A33-A011-7DA7E37681F8}"/>
    <cellStyle name="Normal 6 9" xfId="346" xr:uid="{C0426895-9188-44A9-8F7B-041B2CB55B9F}"/>
    <cellStyle name="Normal 6 9 2" xfId="676" xr:uid="{11D8D663-A117-457E-AFD9-599EAFE1B206}"/>
    <cellStyle name="Normal 6 9 2 2" xfId="1699" xr:uid="{CCE616E1-DDC5-4B88-9B58-D0662A612C21}"/>
    <cellStyle name="Normal 6 9 2 3" xfId="3405" xr:uid="{D667725C-02CD-4D1A-A872-27A6E786AB2F}"/>
    <cellStyle name="Normal 6 9 2 4" xfId="3406" xr:uid="{DAB72BF4-69C0-4EB0-BE0D-5F2AFF9D51EE}"/>
    <cellStyle name="Normal 6 9 3" xfId="1700" xr:uid="{67436F49-B1B8-42C6-B374-6D34FBBA3CC4}"/>
    <cellStyle name="Normal 6 9 3 2" xfId="3407" xr:uid="{AA38D504-4CEB-410C-9C4A-33F392DEB9A2}"/>
    <cellStyle name="Normal 6 9 3 3" xfId="3408" xr:uid="{59D1A88A-44A4-41F1-BC7C-D1CFC56F5748}"/>
    <cellStyle name="Normal 6 9 3 4" xfId="3409" xr:uid="{E2A33865-B516-4B44-ABDF-743B78CF5346}"/>
    <cellStyle name="Normal 6 9 4" xfId="3410" xr:uid="{C64F6ED1-8856-468E-AE92-BE7576210728}"/>
    <cellStyle name="Normal 6 9 5" xfId="3411" xr:uid="{5B782F8D-5575-420A-9B9B-DB48C438BA80}"/>
    <cellStyle name="Normal 6 9 6" xfId="3412" xr:uid="{D9A3E7BE-D3D2-473A-AFCA-8D4E5A0FDFE6}"/>
    <cellStyle name="Normal 7" xfId="128" xr:uid="{0BE37D8F-B199-4F56-9AA3-306D9F247CDB}"/>
    <cellStyle name="Normal 7 10" xfId="1701" xr:uid="{94BDF213-AF58-4EE4-B506-E2DEE459A202}"/>
    <cellStyle name="Normal 7 10 2" xfId="3413" xr:uid="{565C164A-12B5-494E-9329-0D75539034F9}"/>
    <cellStyle name="Normal 7 10 3" xfId="3414" xr:uid="{B4244DB5-5C66-4011-8151-DE855525B561}"/>
    <cellStyle name="Normal 7 10 4" xfId="3415" xr:uid="{F46F550E-24D8-430A-9038-D41D03CA56BB}"/>
    <cellStyle name="Normal 7 11" xfId="3416" xr:uid="{BA47451C-212B-4E29-9FA1-347E370579B8}"/>
    <cellStyle name="Normal 7 11 2" xfId="3417" xr:uid="{668C2B56-20F2-4FB7-8F0B-3809A78F9724}"/>
    <cellStyle name="Normal 7 11 3" xfId="3418" xr:uid="{E163E58A-7770-4648-A7DB-BE840E720147}"/>
    <cellStyle name="Normal 7 11 4" xfId="3419" xr:uid="{DC13308F-5C1D-47A1-9012-AE1FCEBF2CF4}"/>
    <cellStyle name="Normal 7 12" xfId="3420" xr:uid="{3B1B8806-0149-42F3-908C-1FD68B460E63}"/>
    <cellStyle name="Normal 7 12 2" xfId="3421" xr:uid="{3172165F-91C9-4DA9-9336-81F4FAD80E55}"/>
    <cellStyle name="Normal 7 13" xfId="3422" xr:uid="{38DB94C9-2075-423E-A585-D9ED66163372}"/>
    <cellStyle name="Normal 7 14" xfId="3423" xr:uid="{2410EFAB-55EC-40C5-B5D0-FA717418808E}"/>
    <cellStyle name="Normal 7 15" xfId="3424" xr:uid="{81460CA6-8BA2-4C7A-85DD-1BB7DE51557E}"/>
    <cellStyle name="Normal 7 2" xfId="129" xr:uid="{59B51AFD-E209-4553-B8B6-A15E9E9306A4}"/>
    <cellStyle name="Normal 7 2 10" xfId="3425" xr:uid="{D759BE23-2471-4B72-ACFC-78F702F26826}"/>
    <cellStyle name="Normal 7 2 11" xfId="3426" xr:uid="{C79D1E7D-BD69-4BA3-8855-661426EB9F18}"/>
    <cellStyle name="Normal 7 2 2" xfId="130" xr:uid="{8EF748EA-52FD-4B72-8310-70E91446B774}"/>
    <cellStyle name="Normal 7 2 2 2" xfId="131" xr:uid="{F75504D4-C345-4EE7-8617-F3A63294ECAA}"/>
    <cellStyle name="Normal 7 2 2 2 2" xfId="347" xr:uid="{06D031AB-6CB7-4551-886B-430C43EEF652}"/>
    <cellStyle name="Normal 7 2 2 2 2 2" xfId="677" xr:uid="{AB958B2B-34F7-4D41-A0EE-003026849415}"/>
    <cellStyle name="Normal 7 2 2 2 2 2 2" xfId="678" xr:uid="{C0D42207-BBBE-479A-8025-5C2A85AC1C5F}"/>
    <cellStyle name="Normal 7 2 2 2 2 2 2 2" xfId="1702" xr:uid="{1D4174FE-1672-46D5-84CC-C230B8E895FD}"/>
    <cellStyle name="Normal 7 2 2 2 2 2 2 2 2" xfId="1703" xr:uid="{EE5474A3-7C30-4803-A5D2-97D1A33B0263}"/>
    <cellStyle name="Normal 7 2 2 2 2 2 2 3" xfId="1704" xr:uid="{42060E2F-1BD6-4703-9D39-85C7F233041B}"/>
    <cellStyle name="Normal 7 2 2 2 2 2 3" xfId="1705" xr:uid="{382055B6-4C3D-4709-A81C-8D928A99DB46}"/>
    <cellStyle name="Normal 7 2 2 2 2 2 3 2" xfId="1706" xr:uid="{D7A8631B-9C35-4A2C-9E37-7301CF9464B6}"/>
    <cellStyle name="Normal 7 2 2 2 2 2 4" xfId="1707" xr:uid="{BD3D80D9-5631-43A6-BF70-E986C8CDB5BA}"/>
    <cellStyle name="Normal 7 2 2 2 2 3" xfId="679" xr:uid="{F48E344D-D875-4250-AD8E-73E0A825B67F}"/>
    <cellStyle name="Normal 7 2 2 2 2 3 2" xfId="1708" xr:uid="{011419C3-B606-4CDC-93E3-E0E9C710209A}"/>
    <cellStyle name="Normal 7 2 2 2 2 3 2 2" xfId="1709" xr:uid="{D71B4D6A-7577-42B6-9948-1C316D23817F}"/>
    <cellStyle name="Normal 7 2 2 2 2 3 3" xfId="1710" xr:uid="{2DD5A572-4791-4A68-BEE8-1BCBBEFCF941}"/>
    <cellStyle name="Normal 7 2 2 2 2 3 4" xfId="3427" xr:uid="{5226FE2E-D586-4D55-B6A3-D8030EC26371}"/>
    <cellStyle name="Normal 7 2 2 2 2 4" xfId="1711" xr:uid="{8DBA3C2B-0731-459A-B573-784E4C6F7219}"/>
    <cellStyle name="Normal 7 2 2 2 2 4 2" xfId="1712" xr:uid="{8EFA4721-6D02-4AF8-BECC-E5ECD7DFA57F}"/>
    <cellStyle name="Normal 7 2 2 2 2 5" xfId="1713" xr:uid="{5D678FD7-472E-44F4-9558-806885C9F1DA}"/>
    <cellStyle name="Normal 7 2 2 2 2 6" xfId="3428" xr:uid="{A32F9DD7-45D2-4C5B-A950-96856854A494}"/>
    <cellStyle name="Normal 7 2 2 2 3" xfId="348" xr:uid="{9CF8D7D4-51C1-48FE-B0C7-C4243CA3198F}"/>
    <cellStyle name="Normal 7 2 2 2 3 2" xfId="680" xr:uid="{8995F78B-5B1E-4F93-9664-06BD2E09545A}"/>
    <cellStyle name="Normal 7 2 2 2 3 2 2" xfId="681" xr:uid="{A7A85FA4-58B4-4AA4-B4D6-76B51DC610B7}"/>
    <cellStyle name="Normal 7 2 2 2 3 2 2 2" xfId="1714" xr:uid="{227DBD1D-72AE-47E9-8995-18884441068B}"/>
    <cellStyle name="Normal 7 2 2 2 3 2 2 2 2" xfId="1715" xr:uid="{25B2CB27-A670-4FE3-B7CF-709FCBF68ED8}"/>
    <cellStyle name="Normal 7 2 2 2 3 2 2 3" xfId="1716" xr:uid="{2F1C70B9-9E0C-4409-AA1D-74146671B131}"/>
    <cellStyle name="Normal 7 2 2 2 3 2 3" xfId="1717" xr:uid="{809059E6-C9CF-4FCF-977F-1AB7427C0927}"/>
    <cellStyle name="Normal 7 2 2 2 3 2 3 2" xfId="1718" xr:uid="{75A759AC-A3C4-460F-A10C-38B9C54FAA71}"/>
    <cellStyle name="Normal 7 2 2 2 3 2 4" xfId="1719" xr:uid="{24308DAD-E31D-4F58-BA1C-3892579BA9D1}"/>
    <cellStyle name="Normal 7 2 2 2 3 3" xfId="682" xr:uid="{2C2F73EA-5D49-49B7-A7A0-CAE85C928D20}"/>
    <cellStyle name="Normal 7 2 2 2 3 3 2" xfId="1720" xr:uid="{ACDDB16C-541D-455A-86EB-B57FB8CEC6DA}"/>
    <cellStyle name="Normal 7 2 2 2 3 3 2 2" xfId="1721" xr:uid="{621F29AC-7722-47B1-9369-73A7487B43EF}"/>
    <cellStyle name="Normal 7 2 2 2 3 3 3" xfId="1722" xr:uid="{5A85B362-3878-4486-B129-DD0EA2C3A708}"/>
    <cellStyle name="Normal 7 2 2 2 3 4" xfId="1723" xr:uid="{A7B74E98-7B88-4E8B-B061-D15393B5148A}"/>
    <cellStyle name="Normal 7 2 2 2 3 4 2" xfId="1724" xr:uid="{67980700-7904-4540-BAEA-5FB1E3895C84}"/>
    <cellStyle name="Normal 7 2 2 2 3 5" xfId="1725" xr:uid="{FE296C86-E4C5-4DEE-A395-52D153062E03}"/>
    <cellStyle name="Normal 7 2 2 2 4" xfId="683" xr:uid="{CEBECA4E-1B44-4C73-BB19-D2748E88FD2A}"/>
    <cellStyle name="Normal 7 2 2 2 4 2" xfId="684" xr:uid="{5EB46795-876A-4D93-B2C6-BFE4E0B2D857}"/>
    <cellStyle name="Normal 7 2 2 2 4 2 2" xfId="1726" xr:uid="{FF5C2B7E-3C9A-4038-B190-2D35CDD2DB0D}"/>
    <cellStyle name="Normal 7 2 2 2 4 2 2 2" xfId="1727" xr:uid="{86150C82-FFE5-4B10-9E71-DE468209F235}"/>
    <cellStyle name="Normal 7 2 2 2 4 2 3" xfId="1728" xr:uid="{9C0360BA-0EE1-426D-AF37-F38672FF3744}"/>
    <cellStyle name="Normal 7 2 2 2 4 3" xfId="1729" xr:uid="{52D57391-DAD5-4B5F-8833-6C203015CBB0}"/>
    <cellStyle name="Normal 7 2 2 2 4 3 2" xfId="1730" xr:uid="{983A2679-EB1E-43B6-B20B-3ADFC5DA7BF8}"/>
    <cellStyle name="Normal 7 2 2 2 4 4" xfId="1731" xr:uid="{561086EA-FC1C-48EA-97F0-73D8F8E2FB4E}"/>
    <cellStyle name="Normal 7 2 2 2 5" xfId="685" xr:uid="{789D7866-B7E5-4E98-A3B0-B15FDB816D95}"/>
    <cellStyle name="Normal 7 2 2 2 5 2" xfId="1732" xr:uid="{220ADBDF-7B3D-4568-A661-2E657EB3D4C4}"/>
    <cellStyle name="Normal 7 2 2 2 5 2 2" xfId="1733" xr:uid="{E835FFFD-DD8E-4271-A2BA-E51C152678B0}"/>
    <cellStyle name="Normal 7 2 2 2 5 3" xfId="1734" xr:uid="{71B60C6A-5953-4759-9DD3-DA5E65FDDE82}"/>
    <cellStyle name="Normal 7 2 2 2 5 4" xfId="3429" xr:uid="{0BB28588-0337-4547-9886-F1B130C64106}"/>
    <cellStyle name="Normal 7 2 2 2 6" xfId="1735" xr:uid="{AD5C3A56-E36C-43EB-883B-EE5A057BBB3A}"/>
    <cellStyle name="Normal 7 2 2 2 6 2" xfId="1736" xr:uid="{20120014-3F6A-41DD-B7A9-E8D15BE2C508}"/>
    <cellStyle name="Normal 7 2 2 2 7" xfId="1737" xr:uid="{863C655A-4020-48F6-95A5-F763896EEBAD}"/>
    <cellStyle name="Normal 7 2 2 2 8" xfId="3430" xr:uid="{7880AB53-6D67-4C96-A6F0-0561BD7046F6}"/>
    <cellStyle name="Normal 7 2 2 3" xfId="349" xr:uid="{9D23F91D-4BA8-4F5A-BE74-72F09BD0BD35}"/>
    <cellStyle name="Normal 7 2 2 3 2" xfId="686" xr:uid="{55349F19-0A16-4088-8AD3-499AE9F3957B}"/>
    <cellStyle name="Normal 7 2 2 3 2 2" xfId="687" xr:uid="{3E99082B-5555-40EE-A9D9-8091B79AF19A}"/>
    <cellStyle name="Normal 7 2 2 3 2 2 2" xfId="1738" xr:uid="{971FE2F1-9A3A-44D8-BC9A-1DB9ACED12C4}"/>
    <cellStyle name="Normal 7 2 2 3 2 2 2 2" xfId="1739" xr:uid="{7EDABD25-690F-429F-A359-C90CDD294EF3}"/>
    <cellStyle name="Normal 7 2 2 3 2 2 3" xfId="1740" xr:uid="{4FCA873A-B897-4D6F-8A85-C39C24A80CBC}"/>
    <cellStyle name="Normal 7 2 2 3 2 3" xfId="1741" xr:uid="{5312290F-AA23-471C-A323-C6C986A459DE}"/>
    <cellStyle name="Normal 7 2 2 3 2 3 2" xfId="1742" xr:uid="{C1728AE9-EA2F-47EC-9A5C-8D1B946DEBD5}"/>
    <cellStyle name="Normal 7 2 2 3 2 4" xfId="1743" xr:uid="{047ACAA0-10BB-4E2F-81FA-ED8A55C76658}"/>
    <cellStyle name="Normal 7 2 2 3 3" xfId="688" xr:uid="{CAAD0E56-AB47-46A6-8D46-433136C811F6}"/>
    <cellStyle name="Normal 7 2 2 3 3 2" xfId="1744" xr:uid="{6A5C80A2-BBD6-4657-928D-72F7526E8F2E}"/>
    <cellStyle name="Normal 7 2 2 3 3 2 2" xfId="1745" xr:uid="{044BEAB7-1CD0-4039-B2E0-E59D7BFACCC2}"/>
    <cellStyle name="Normal 7 2 2 3 3 3" xfId="1746" xr:uid="{67C87072-6BB9-41D0-86C8-5C9A1FFA15AA}"/>
    <cellStyle name="Normal 7 2 2 3 3 4" xfId="3431" xr:uid="{17200CE4-1C9D-4C4D-9306-F808BD7D29F3}"/>
    <cellStyle name="Normal 7 2 2 3 4" xfId="1747" xr:uid="{F8948564-F4D9-4DF3-90BB-BA2D5B6B9B8F}"/>
    <cellStyle name="Normal 7 2 2 3 4 2" xfId="1748" xr:uid="{74847C8F-ED0E-40EA-B13C-15AF27D51563}"/>
    <cellStyle name="Normal 7 2 2 3 5" xfId="1749" xr:uid="{6AD601C0-6139-4DA2-949A-2176673A7469}"/>
    <cellStyle name="Normal 7 2 2 3 6" xfId="3432" xr:uid="{D167EBA9-CFD2-48B7-9DC1-2CD0C833D1EF}"/>
    <cellStyle name="Normal 7 2 2 4" xfId="350" xr:uid="{ED1952A6-091F-4E6B-8D27-95606CA8E435}"/>
    <cellStyle name="Normal 7 2 2 4 2" xfId="689" xr:uid="{7CE3A4BC-EACB-4E45-8C26-E9CBE92D5EC6}"/>
    <cellStyle name="Normal 7 2 2 4 2 2" xfId="690" xr:uid="{423ECFA6-29DD-46C9-9E0F-2C79E7A64BCC}"/>
    <cellStyle name="Normal 7 2 2 4 2 2 2" xfId="1750" xr:uid="{D1C92E7A-923D-4CF2-96A9-D27B97AC73C7}"/>
    <cellStyle name="Normal 7 2 2 4 2 2 2 2" xfId="1751" xr:uid="{C456E3B9-A0C7-44A9-B044-21EB5A739576}"/>
    <cellStyle name="Normal 7 2 2 4 2 2 3" xfId="1752" xr:uid="{CFF8D5A8-C356-4CFE-91E6-FF64F87A5EA3}"/>
    <cellStyle name="Normal 7 2 2 4 2 3" xfId="1753" xr:uid="{FE93A1E5-C0EF-432A-BC7C-3411BE8E98D1}"/>
    <cellStyle name="Normal 7 2 2 4 2 3 2" xfId="1754" xr:uid="{CFCA0CA7-4BB4-4840-8809-C462ADD8AB03}"/>
    <cellStyle name="Normal 7 2 2 4 2 4" xfId="1755" xr:uid="{E3733609-7363-4D97-828F-107969F7BD22}"/>
    <cellStyle name="Normal 7 2 2 4 3" xfId="691" xr:uid="{AFEC69C6-6353-4783-BB89-A19BAB869F8B}"/>
    <cellStyle name="Normal 7 2 2 4 3 2" xfId="1756" xr:uid="{C3EF2279-B72E-4CC7-80F9-C603437676A8}"/>
    <cellStyle name="Normal 7 2 2 4 3 2 2" xfId="1757" xr:uid="{283C49B3-E5FF-436A-835D-A34E846D4A91}"/>
    <cellStyle name="Normal 7 2 2 4 3 3" xfId="1758" xr:uid="{E37ECFE7-5EA1-4995-A510-10B4F40458CB}"/>
    <cellStyle name="Normal 7 2 2 4 4" xfId="1759" xr:uid="{659DF7E6-42E8-4893-B454-075641938BCD}"/>
    <cellStyle name="Normal 7 2 2 4 4 2" xfId="1760" xr:uid="{CBEE6B7E-AF17-4C22-AA9E-1C7ABB7B54BF}"/>
    <cellStyle name="Normal 7 2 2 4 5" xfId="1761" xr:uid="{3B9BE577-8B15-43F8-A922-A1269DA455A4}"/>
    <cellStyle name="Normal 7 2 2 5" xfId="351" xr:uid="{15BB2FA6-20F9-4ED6-943E-30FE5D202F24}"/>
    <cellStyle name="Normal 7 2 2 5 2" xfId="692" xr:uid="{A47359BC-DDE8-49FF-9E37-009AD65DBA16}"/>
    <cellStyle name="Normal 7 2 2 5 2 2" xfId="1762" xr:uid="{40D273D2-0F57-4B54-A6D8-86978A9A86C3}"/>
    <cellStyle name="Normal 7 2 2 5 2 2 2" xfId="1763" xr:uid="{EC66BD41-6C52-41C5-87E3-DA9EBD7421A0}"/>
    <cellStyle name="Normal 7 2 2 5 2 3" xfId="1764" xr:uid="{C3B5AD8B-F0BA-4491-966F-3FEAF079D677}"/>
    <cellStyle name="Normal 7 2 2 5 3" xfId="1765" xr:uid="{E6D426EC-BE0A-44D4-B717-46621E0EB5C9}"/>
    <cellStyle name="Normal 7 2 2 5 3 2" xfId="1766" xr:uid="{7F511AAD-552F-427E-8A11-834BB5C5046A}"/>
    <cellStyle name="Normal 7 2 2 5 4" xfId="1767" xr:uid="{819A328C-963F-4B29-B535-BEAE327878C2}"/>
    <cellStyle name="Normal 7 2 2 6" xfId="693" xr:uid="{8382F659-580C-4720-8A5A-BB85ECD16533}"/>
    <cellStyle name="Normal 7 2 2 6 2" xfId="1768" xr:uid="{9EA06C9C-1D11-4A1F-BCA7-382F760967AF}"/>
    <cellStyle name="Normal 7 2 2 6 2 2" xfId="1769" xr:uid="{CFAF04C6-892E-44A9-BDE8-5EE25F1A5641}"/>
    <cellStyle name="Normal 7 2 2 6 3" xfId="1770" xr:uid="{D0AE5E4F-203A-4C8B-AADF-7489C07500E1}"/>
    <cellStyle name="Normal 7 2 2 6 4" xfId="3433" xr:uid="{5F0E79BD-0245-48FB-821C-A9D44058C72D}"/>
    <cellStyle name="Normal 7 2 2 7" xfId="1771" xr:uid="{C2EECAFD-BFE5-4AEE-89A3-4C777ABAF616}"/>
    <cellStyle name="Normal 7 2 2 7 2" xfId="1772" xr:uid="{620499D3-ED49-4A92-BF3C-CEEC3C0EBCDF}"/>
    <cellStyle name="Normal 7 2 2 8" xfId="1773" xr:uid="{335B3B09-C5DC-4D63-A71F-03C2160B3649}"/>
    <cellStyle name="Normal 7 2 2 9" xfId="3434" xr:uid="{93134FB0-69D1-4D71-B299-3931F2DC44D3}"/>
    <cellStyle name="Normal 7 2 3" xfId="132" xr:uid="{7B8A282B-AB20-4CB6-B76F-E50761C8E45B}"/>
    <cellStyle name="Normal 7 2 3 2" xfId="133" xr:uid="{3F5E0960-D776-4112-865B-7E83B295BB92}"/>
    <cellStyle name="Normal 7 2 3 2 2" xfId="694" xr:uid="{202A986C-1AA3-48E0-ABCD-2EEFE75A85B7}"/>
    <cellStyle name="Normal 7 2 3 2 2 2" xfId="695" xr:uid="{F7EC5291-92B5-4CB2-B394-F3F381AF9A89}"/>
    <cellStyle name="Normal 7 2 3 2 2 2 2" xfId="1774" xr:uid="{E8AAF8F6-938F-4147-A485-99709DB32448}"/>
    <cellStyle name="Normal 7 2 3 2 2 2 2 2" xfId="1775" xr:uid="{E9662D39-5B40-4EBA-89B8-0AF3C1C0A869}"/>
    <cellStyle name="Normal 7 2 3 2 2 2 3" xfId="1776" xr:uid="{C775B307-BDF3-40EA-AD21-9C928967BA5D}"/>
    <cellStyle name="Normal 7 2 3 2 2 3" xfId="1777" xr:uid="{EDA79895-72F0-4D04-91AD-B6C105DDAE9E}"/>
    <cellStyle name="Normal 7 2 3 2 2 3 2" xfId="1778" xr:uid="{E987EBB8-96F5-4026-A747-6493D69B084E}"/>
    <cellStyle name="Normal 7 2 3 2 2 4" xfId="1779" xr:uid="{4EF29D22-9C3E-4A33-B9E5-DCDB0A319EA7}"/>
    <cellStyle name="Normal 7 2 3 2 3" xfId="696" xr:uid="{99E16A27-65B3-466C-AB40-28B6470B3605}"/>
    <cellStyle name="Normal 7 2 3 2 3 2" xfId="1780" xr:uid="{278D7E1D-BA95-4379-B962-BD4BAC3391B4}"/>
    <cellStyle name="Normal 7 2 3 2 3 2 2" xfId="1781" xr:uid="{1689819B-E1AC-4161-8993-2C7C09460634}"/>
    <cellStyle name="Normal 7 2 3 2 3 3" xfId="1782" xr:uid="{ED67B785-EC20-439D-9C60-1984066872AB}"/>
    <cellStyle name="Normal 7 2 3 2 3 4" xfId="3435" xr:uid="{243500AE-B520-4DFF-924F-EBD539946BA3}"/>
    <cellStyle name="Normal 7 2 3 2 4" xfId="1783" xr:uid="{DFE300C6-9D0A-445E-8721-C52449306756}"/>
    <cellStyle name="Normal 7 2 3 2 4 2" xfId="1784" xr:uid="{BC37BA57-078A-4852-91D8-CE96FC77A6FA}"/>
    <cellStyle name="Normal 7 2 3 2 5" xfId="1785" xr:uid="{5C68BF83-B901-4516-88CB-EF7238DF727B}"/>
    <cellStyle name="Normal 7 2 3 2 6" xfId="3436" xr:uid="{038C0099-F354-4612-A69B-2F2D55BC70B1}"/>
    <cellStyle name="Normal 7 2 3 3" xfId="352" xr:uid="{11B7262D-0833-4618-ACE7-DEF60A95E216}"/>
    <cellStyle name="Normal 7 2 3 3 2" xfId="697" xr:uid="{4E608583-B5A4-4D5E-831C-F8DF838B3B30}"/>
    <cellStyle name="Normal 7 2 3 3 2 2" xfId="698" xr:uid="{AFB6AC9F-A95D-4A05-A8A2-B3224C393950}"/>
    <cellStyle name="Normal 7 2 3 3 2 2 2" xfId="1786" xr:uid="{EE04B042-B000-4006-8C7A-BBE9F4C4934F}"/>
    <cellStyle name="Normal 7 2 3 3 2 2 2 2" xfId="1787" xr:uid="{8BEE23A5-3869-491F-8736-1A11C68ED8A2}"/>
    <cellStyle name="Normal 7 2 3 3 2 2 3" xfId="1788" xr:uid="{BB7003EC-FB18-4F12-94B7-15205FFA6D1F}"/>
    <cellStyle name="Normal 7 2 3 3 2 3" xfId="1789" xr:uid="{E508901D-FCB4-49D8-AFE6-3B30362F8DF0}"/>
    <cellStyle name="Normal 7 2 3 3 2 3 2" xfId="1790" xr:uid="{86C22046-B313-451F-84A1-5C54CC7F30A2}"/>
    <cellStyle name="Normal 7 2 3 3 2 4" xfId="1791" xr:uid="{E595939D-43AB-4FCC-9362-422D977F65E6}"/>
    <cellStyle name="Normal 7 2 3 3 3" xfId="699" xr:uid="{195796CD-C5ED-4287-B165-64BB62C90D74}"/>
    <cellStyle name="Normal 7 2 3 3 3 2" xfId="1792" xr:uid="{9A8B582F-DBBC-4DE3-9C4B-B7CCBF95858E}"/>
    <cellStyle name="Normal 7 2 3 3 3 2 2" xfId="1793" xr:uid="{80D6EC92-6B03-450B-BAF4-E0FFBFB5A9AC}"/>
    <cellStyle name="Normal 7 2 3 3 3 3" xfId="1794" xr:uid="{220CF971-5821-4AA3-A018-488FD6D8C4B3}"/>
    <cellStyle name="Normal 7 2 3 3 4" xfId="1795" xr:uid="{63C3978E-A296-4052-98A5-E868C342D327}"/>
    <cellStyle name="Normal 7 2 3 3 4 2" xfId="1796" xr:uid="{028234AD-C010-4BE1-B9AD-AFBF043DCDE7}"/>
    <cellStyle name="Normal 7 2 3 3 5" xfId="1797" xr:uid="{37349DF1-FDA7-4CD0-9AF7-ACFFC476E455}"/>
    <cellStyle name="Normal 7 2 3 4" xfId="353" xr:uid="{50DABFA8-18F3-463B-9604-8B5BBF0DD395}"/>
    <cellStyle name="Normal 7 2 3 4 2" xfId="700" xr:uid="{44F9F4B2-9F6E-4156-9DDC-05460787BDCA}"/>
    <cellStyle name="Normal 7 2 3 4 2 2" xfId="1798" xr:uid="{A8050127-516C-447D-B57E-CBF4522DB2E4}"/>
    <cellStyle name="Normal 7 2 3 4 2 2 2" xfId="1799" xr:uid="{C0B8BCD8-AF7F-4553-B496-8DC2A2AA8D1A}"/>
    <cellStyle name="Normal 7 2 3 4 2 3" xfId="1800" xr:uid="{7654757B-7EC2-4240-9A49-9DF4F7266CDB}"/>
    <cellStyle name="Normal 7 2 3 4 3" xfId="1801" xr:uid="{4DD295C6-68AF-4573-87FB-70A4DC2DFE2A}"/>
    <cellStyle name="Normal 7 2 3 4 3 2" xfId="1802" xr:uid="{739EAE31-7332-4FE3-A691-342E104DA3DB}"/>
    <cellStyle name="Normal 7 2 3 4 4" xfId="1803" xr:uid="{B48211B3-DCD6-4F07-B3C4-B0DBC510FE5D}"/>
    <cellStyle name="Normal 7 2 3 5" xfId="701" xr:uid="{70644C34-0E0D-4D61-A8FA-F3F6EDBA0AF1}"/>
    <cellStyle name="Normal 7 2 3 5 2" xfId="1804" xr:uid="{9D130128-A187-464A-B893-8F327D7258D2}"/>
    <cellStyle name="Normal 7 2 3 5 2 2" xfId="1805" xr:uid="{866D0C12-C7BA-4CAA-B545-D2A7E7A9CA97}"/>
    <cellStyle name="Normal 7 2 3 5 3" xfId="1806" xr:uid="{18D72708-A7A4-498A-8F71-14DCA870B686}"/>
    <cellStyle name="Normal 7 2 3 5 4" xfId="3437" xr:uid="{A1BDB119-389E-461E-AF30-5349C39FC5AA}"/>
    <cellStyle name="Normal 7 2 3 6" xfId="1807" xr:uid="{20C3BB30-D2C0-4B00-A257-A1265E54F1CE}"/>
    <cellStyle name="Normal 7 2 3 6 2" xfId="1808" xr:uid="{A88BA6ED-FF20-443E-B1C8-290AFC0D3CE7}"/>
    <cellStyle name="Normal 7 2 3 7" xfId="1809" xr:uid="{3A4B77F0-4242-4679-92C4-BDE0733FA2D4}"/>
    <cellStyle name="Normal 7 2 3 8" xfId="3438" xr:uid="{D4622C69-4C88-477C-BE52-DA79E76CCD8E}"/>
    <cellStyle name="Normal 7 2 4" xfId="134" xr:uid="{111D856D-DFBE-46E7-A729-D541A5D4D13E}"/>
    <cellStyle name="Normal 7 2 4 2" xfId="448" xr:uid="{FC2D1C31-7327-4D5B-B647-5EB0AE3A142A}"/>
    <cellStyle name="Normal 7 2 4 2 2" xfId="702" xr:uid="{0443E3EE-1A94-4DE3-AAD6-4BE2774E2CFE}"/>
    <cellStyle name="Normal 7 2 4 2 2 2" xfId="1810" xr:uid="{1E0CA3E0-C15A-470D-AB90-6ACD3399731B}"/>
    <cellStyle name="Normal 7 2 4 2 2 2 2" xfId="1811" xr:uid="{B263F4C2-FFA4-4FEB-9C24-DB9AE38B74F5}"/>
    <cellStyle name="Normal 7 2 4 2 2 3" xfId="1812" xr:uid="{C6120D4F-A511-49F1-AA87-863C2984ABCA}"/>
    <cellStyle name="Normal 7 2 4 2 2 4" xfId="3439" xr:uid="{14FB34D1-4BFE-405F-8370-AC52BF8C2E09}"/>
    <cellStyle name="Normal 7 2 4 2 3" xfId="1813" xr:uid="{A2DDC56E-C73B-4AFD-924B-D4FC34C71B6F}"/>
    <cellStyle name="Normal 7 2 4 2 3 2" xfId="1814" xr:uid="{03A45710-4C51-4E1E-8B3B-D8A2BFA30FE3}"/>
    <cellStyle name="Normal 7 2 4 2 4" xfId="1815" xr:uid="{DB2F75EE-4C24-4C7B-9E54-84B516B888F4}"/>
    <cellStyle name="Normal 7 2 4 2 5" xfId="3440" xr:uid="{6FCD9AE7-E683-4705-961B-54DE7E6FCA60}"/>
    <cellStyle name="Normal 7 2 4 3" xfId="703" xr:uid="{598612AF-5F26-49AA-ACDC-D2EBEF24C5E0}"/>
    <cellStyle name="Normal 7 2 4 3 2" xfId="1816" xr:uid="{DF3F4186-ECBF-4C56-8C9A-F0C3E49DB4F6}"/>
    <cellStyle name="Normal 7 2 4 3 2 2" xfId="1817" xr:uid="{5C882355-8B4E-463D-A37C-BF9AD21631B4}"/>
    <cellStyle name="Normal 7 2 4 3 3" xfId="1818" xr:uid="{CCD63B57-4BB7-48E8-ADA1-100EA5A274EE}"/>
    <cellStyle name="Normal 7 2 4 3 4" xfId="3441" xr:uid="{847A221A-A4FB-49CF-AD0C-065809EDBEBD}"/>
    <cellStyle name="Normal 7 2 4 4" xfId="1819" xr:uid="{88C1030C-7292-4E18-91EA-109ABDD305A5}"/>
    <cellStyle name="Normal 7 2 4 4 2" xfId="1820" xr:uid="{F5C4658F-5AF5-4CF8-8EA5-AD5DE77025CC}"/>
    <cellStyle name="Normal 7 2 4 4 3" xfId="3442" xr:uid="{BCCFB27D-3F1A-49F2-A798-BB6EBB39B84C}"/>
    <cellStyle name="Normal 7 2 4 4 4" xfId="3443" xr:uid="{B435DE6D-31FC-4C87-B9D3-9BC1A6D4193D}"/>
    <cellStyle name="Normal 7 2 4 5" xfId="1821" xr:uid="{D0A7E27C-5302-4315-9C0F-3F777EB0D37C}"/>
    <cellStyle name="Normal 7 2 4 6" xfId="3444" xr:uid="{46517005-A8D8-4D5D-B673-AF70D956C9B1}"/>
    <cellStyle name="Normal 7 2 4 7" xfId="3445" xr:uid="{8FBB13F3-D106-44B7-96D5-CB3F6DD66EA9}"/>
    <cellStyle name="Normal 7 2 5" xfId="354" xr:uid="{76D10BFE-B7B7-44C4-BF14-AC9007311C1E}"/>
    <cellStyle name="Normal 7 2 5 2" xfId="704" xr:uid="{95036643-1D52-43C5-AFA1-0AB0EB6AC2ED}"/>
    <cellStyle name="Normal 7 2 5 2 2" xfId="705" xr:uid="{6437251F-2864-4D9D-BFB4-08EF24179C7F}"/>
    <cellStyle name="Normal 7 2 5 2 2 2" xfId="1822" xr:uid="{7731285D-4BCC-41BD-8EA1-BFAC5E6A8313}"/>
    <cellStyle name="Normal 7 2 5 2 2 2 2" xfId="1823" xr:uid="{7B2F6E98-5111-4477-A3DE-40D4F76DF6F8}"/>
    <cellStyle name="Normal 7 2 5 2 2 3" xfId="1824" xr:uid="{9F07CFC1-93AE-443B-AECE-D65D9D14566C}"/>
    <cellStyle name="Normal 7 2 5 2 3" xfId="1825" xr:uid="{EBBEE41B-7B69-4443-ABBF-CA8EE0CAC166}"/>
    <cellStyle name="Normal 7 2 5 2 3 2" xfId="1826" xr:uid="{9D18259E-51A6-4E68-B6B5-02B90E3DFF95}"/>
    <cellStyle name="Normal 7 2 5 2 4" xfId="1827" xr:uid="{C4128B69-E3C9-4390-BE84-3B452FABCDDC}"/>
    <cellStyle name="Normal 7 2 5 3" xfId="706" xr:uid="{C932B73F-BC9A-4D92-860A-729B2CDBDDC5}"/>
    <cellStyle name="Normal 7 2 5 3 2" xfId="1828" xr:uid="{517872A5-4E5A-4C3F-8DB3-A6FCEFF907B0}"/>
    <cellStyle name="Normal 7 2 5 3 2 2" xfId="1829" xr:uid="{636AB24A-53CD-4D85-90FC-0AB5A8B4BBE2}"/>
    <cellStyle name="Normal 7 2 5 3 3" xfId="1830" xr:uid="{931AA0FE-6EFE-4790-89E2-8C26F6C7DBC0}"/>
    <cellStyle name="Normal 7 2 5 3 4" xfId="3446" xr:uid="{83F44DB0-CC29-41FF-B837-0BE2B4B90ED2}"/>
    <cellStyle name="Normal 7 2 5 4" xfId="1831" xr:uid="{308ECD0B-61C1-4754-BD79-61C8B1169AB1}"/>
    <cellStyle name="Normal 7 2 5 4 2" xfId="1832" xr:uid="{740B2175-79ED-4C17-ADFD-71522A7CC61C}"/>
    <cellStyle name="Normal 7 2 5 5" xfId="1833" xr:uid="{390906A9-4675-4A45-8AAA-964CB0706EB3}"/>
    <cellStyle name="Normal 7 2 5 6" xfId="3447" xr:uid="{BA024952-FC41-4B82-9289-F63F7714658F}"/>
    <cellStyle name="Normal 7 2 6" xfId="355" xr:uid="{0FC0267C-B47B-403E-9E52-E4F35268033A}"/>
    <cellStyle name="Normal 7 2 6 2" xfId="707" xr:uid="{23BF82E4-24BC-428B-ABBC-366E1C177CCB}"/>
    <cellStyle name="Normal 7 2 6 2 2" xfId="1834" xr:uid="{A98C3EC7-45FF-4F9A-BAA8-21019F0A37D0}"/>
    <cellStyle name="Normal 7 2 6 2 2 2" xfId="1835" xr:uid="{BE4E1E4F-DD48-4B06-ACE8-8D8106695EED}"/>
    <cellStyle name="Normal 7 2 6 2 3" xfId="1836" xr:uid="{2F539CF6-1596-4D54-AAD1-AC41CC003C0E}"/>
    <cellStyle name="Normal 7 2 6 2 4" xfId="3448" xr:uid="{C69D945B-C50C-4190-80D7-3853FA377E9B}"/>
    <cellStyle name="Normal 7 2 6 3" xfId="1837" xr:uid="{982CAACB-D53E-401C-8098-D557672796DB}"/>
    <cellStyle name="Normal 7 2 6 3 2" xfId="1838" xr:uid="{CFD4A8F9-FA29-4B76-A186-2C649DF6E410}"/>
    <cellStyle name="Normal 7 2 6 4" xfId="1839" xr:uid="{43B5997A-954F-44ED-AB67-8CFBC911BE86}"/>
    <cellStyle name="Normal 7 2 6 5" xfId="3449" xr:uid="{D0C80309-6A6B-4CDB-A255-30AC4B083FAB}"/>
    <cellStyle name="Normal 7 2 7" xfId="708" xr:uid="{D03791FF-091A-4D12-9A89-C97D4B8EE36F}"/>
    <cellStyle name="Normal 7 2 7 2" xfId="1840" xr:uid="{9834D6E6-3BFF-49A7-BAD4-B7118C1A116E}"/>
    <cellStyle name="Normal 7 2 7 2 2" xfId="1841" xr:uid="{0AAE3CB4-7BD9-47C6-AF24-D04DDF350C44}"/>
    <cellStyle name="Normal 7 2 7 2 3" xfId="4409" xr:uid="{656954EA-C779-4ED2-AEA2-F1B52C63C541}"/>
    <cellStyle name="Normal 7 2 7 3" xfId="1842" xr:uid="{D0A1C03B-9CAD-4367-BEA6-36B95B481735}"/>
    <cellStyle name="Normal 7 2 7 4" xfId="3450" xr:uid="{09A50776-A208-4059-95D5-23E5D36C67CF}"/>
    <cellStyle name="Normal 7 2 7 4 2" xfId="4579" xr:uid="{BA13F332-5425-4FAD-9E92-46A6A26EBD7F}"/>
    <cellStyle name="Normal 7 2 7 4 3" xfId="4686" xr:uid="{2D2F0AD2-3880-4F20-BD2D-1334C10E0C1C}"/>
    <cellStyle name="Normal 7 2 7 4 4" xfId="4608" xr:uid="{275340DF-470A-4930-B398-DD7169534015}"/>
    <cellStyle name="Normal 7 2 8" xfId="1843" xr:uid="{A82A70C8-3B3A-4E03-9560-0575F60D860B}"/>
    <cellStyle name="Normal 7 2 8 2" xfId="1844" xr:uid="{83ED8083-25AC-4BED-A5F1-A612903AC14A}"/>
    <cellStyle name="Normal 7 2 8 3" xfId="3451" xr:uid="{EDC7B90F-B3DB-4B97-BF3C-41E4BCA5DF7A}"/>
    <cellStyle name="Normal 7 2 8 4" xfId="3452" xr:uid="{A4FE04F8-DA80-4431-BDAA-6AE86DABF7E5}"/>
    <cellStyle name="Normal 7 2 9" xfId="1845" xr:uid="{6A458927-4D14-449C-9320-D155DF0B80B4}"/>
    <cellStyle name="Normal 7 3" xfId="135" xr:uid="{C6D7BDF4-C13F-4F3C-8BB8-3761F969FBDB}"/>
    <cellStyle name="Normal 7 3 10" xfId="3453" xr:uid="{48D71543-A687-485F-A109-4A403F721CBD}"/>
    <cellStyle name="Normal 7 3 11" xfId="3454" xr:uid="{B8CB5E16-13E0-4097-8CC3-050641944D57}"/>
    <cellStyle name="Normal 7 3 2" xfId="136" xr:uid="{2A0804B2-B905-45A4-9258-6A627E4A4B96}"/>
    <cellStyle name="Normal 7 3 2 2" xfId="137" xr:uid="{3A0F7270-2A13-448E-810B-DBD161D0A3E2}"/>
    <cellStyle name="Normal 7 3 2 2 2" xfId="356" xr:uid="{E45B030E-D91B-4623-B4FB-C0327B6D100E}"/>
    <cellStyle name="Normal 7 3 2 2 2 2" xfId="709" xr:uid="{8BFE192A-2F10-4DAE-B979-A68B19F4AAAF}"/>
    <cellStyle name="Normal 7 3 2 2 2 2 2" xfId="1846" xr:uid="{85E0C871-8754-4553-9DCC-DD1A44F3B4AE}"/>
    <cellStyle name="Normal 7 3 2 2 2 2 2 2" xfId="1847" xr:uid="{6E63F358-B1CD-4B70-B010-60D45417103B}"/>
    <cellStyle name="Normal 7 3 2 2 2 2 3" xfId="1848" xr:uid="{B74F7162-4F16-4E07-9EC9-1E435EF0D1C2}"/>
    <cellStyle name="Normal 7 3 2 2 2 2 4" xfId="3455" xr:uid="{1448E3D2-F194-4AAA-8DBA-048CE5B99139}"/>
    <cellStyle name="Normal 7 3 2 2 2 3" xfId="1849" xr:uid="{AE9ADAB0-E6A8-4754-844F-961965496ACD}"/>
    <cellStyle name="Normal 7 3 2 2 2 3 2" xfId="1850" xr:uid="{42BF8687-84EF-43EE-A6B6-683386BA1F66}"/>
    <cellStyle name="Normal 7 3 2 2 2 3 3" xfId="3456" xr:uid="{4DC6DEFE-22B6-4032-B25C-7934454D42FC}"/>
    <cellStyle name="Normal 7 3 2 2 2 3 4" xfId="3457" xr:uid="{D97B453B-2256-4A97-B87E-F9117686C366}"/>
    <cellStyle name="Normal 7 3 2 2 2 4" xfId="1851" xr:uid="{9A6A91BB-0215-475E-A6B9-00E378D1E2A6}"/>
    <cellStyle name="Normal 7 3 2 2 2 5" xfId="3458" xr:uid="{75DF9AE0-7849-4155-809A-C44F8DC67F80}"/>
    <cellStyle name="Normal 7 3 2 2 2 6" xfId="3459" xr:uid="{F82E4025-2EA9-4338-B963-5DE6C1CC7166}"/>
    <cellStyle name="Normal 7 3 2 2 3" xfId="710" xr:uid="{C686E113-AC2F-49C4-801C-F191DFCC838D}"/>
    <cellStyle name="Normal 7 3 2 2 3 2" xfId="1852" xr:uid="{54129F23-C6D6-4155-8734-8BE70043BC56}"/>
    <cellStyle name="Normal 7 3 2 2 3 2 2" xfId="1853" xr:uid="{25D4934A-B1BB-430D-9F40-A0FFE91A5083}"/>
    <cellStyle name="Normal 7 3 2 2 3 2 3" xfId="3460" xr:uid="{5B6AD4DE-F37B-4BA8-B1F9-AACA9C137705}"/>
    <cellStyle name="Normal 7 3 2 2 3 2 4" xfId="3461" xr:uid="{21DCCF21-A4E9-49FD-98A4-71CF224C3CF4}"/>
    <cellStyle name="Normal 7 3 2 2 3 3" xfId="1854" xr:uid="{FE9B8DAE-F342-4729-9906-63695F536A0C}"/>
    <cellStyle name="Normal 7 3 2 2 3 4" xfId="3462" xr:uid="{5F943C26-FE32-4D85-B88A-111EBCBBF8D7}"/>
    <cellStyle name="Normal 7 3 2 2 3 5" xfId="3463" xr:uid="{E0999FD3-33B2-4C87-A5D1-FA47969BB725}"/>
    <cellStyle name="Normal 7 3 2 2 4" xfId="1855" xr:uid="{D7FA9A1F-026D-43B7-8AA3-C6D223AE9F62}"/>
    <cellStyle name="Normal 7 3 2 2 4 2" xfId="1856" xr:uid="{79D50C9F-EC15-4A1F-92AF-23FA23C5C16E}"/>
    <cellStyle name="Normal 7 3 2 2 4 3" xfId="3464" xr:uid="{262BCA69-F9B0-49CA-B46B-8C5AA409B832}"/>
    <cellStyle name="Normal 7 3 2 2 4 4" xfId="3465" xr:uid="{AA7AFD88-72CE-4A36-B717-96973DE10AAA}"/>
    <cellStyle name="Normal 7 3 2 2 5" xfId="1857" xr:uid="{79154B6E-3C6E-434B-8B6A-CA32B1EC4EFB}"/>
    <cellStyle name="Normal 7 3 2 2 5 2" xfId="3466" xr:uid="{7EC3E591-4FB9-4E73-A7AC-C54A54252BF2}"/>
    <cellStyle name="Normal 7 3 2 2 5 3" xfId="3467" xr:uid="{27F9D592-D5A7-4AB5-A06C-B92B0D8132A3}"/>
    <cellStyle name="Normal 7 3 2 2 5 4" xfId="3468" xr:uid="{39BE0F5C-1944-47F9-A4B2-864CB50540EF}"/>
    <cellStyle name="Normal 7 3 2 2 6" xfId="3469" xr:uid="{29AE41CA-4112-48BC-8432-F10BE44EEAEF}"/>
    <cellStyle name="Normal 7 3 2 2 7" xfId="3470" xr:uid="{F006A6D1-FB76-4016-A8B2-799FC84885C5}"/>
    <cellStyle name="Normal 7 3 2 2 8" xfId="3471" xr:uid="{B00259D3-CC24-44E0-9E27-B01F9487CED6}"/>
    <cellStyle name="Normal 7 3 2 3" xfId="357" xr:uid="{42CC0B14-4C5F-4EC1-8F46-9AC8B90C4E3C}"/>
    <cellStyle name="Normal 7 3 2 3 2" xfId="711" xr:uid="{03742F90-07CE-424A-A130-2AA6D47002EE}"/>
    <cellStyle name="Normal 7 3 2 3 2 2" xfId="712" xr:uid="{1090E84F-2884-40D4-9AD4-D14463C29A93}"/>
    <cellStyle name="Normal 7 3 2 3 2 2 2" xfId="1858" xr:uid="{290F73FC-535C-47C3-BD4C-2B768FE53FB4}"/>
    <cellStyle name="Normal 7 3 2 3 2 2 2 2" xfId="1859" xr:uid="{F97A8D39-2C19-43AB-9B99-125B3757C088}"/>
    <cellStyle name="Normal 7 3 2 3 2 2 3" xfId="1860" xr:uid="{A59814A8-C920-4EC0-9A95-83114723C89A}"/>
    <cellStyle name="Normal 7 3 2 3 2 3" xfId="1861" xr:uid="{A39B6A51-9BA3-4E5F-9942-FCA0EC050AE7}"/>
    <cellStyle name="Normal 7 3 2 3 2 3 2" xfId="1862" xr:uid="{287A1F4F-D63D-4C67-91F0-554FC7A8C694}"/>
    <cellStyle name="Normal 7 3 2 3 2 4" xfId="1863" xr:uid="{95C3515D-155D-4A23-A25E-71FE0BD5A078}"/>
    <cellStyle name="Normal 7 3 2 3 3" xfId="713" xr:uid="{F08602BA-AECD-49F7-90DD-D450CBB514EA}"/>
    <cellStyle name="Normal 7 3 2 3 3 2" xfId="1864" xr:uid="{B9BBFBAB-78DF-4980-9D72-DF0CA1F0C1E2}"/>
    <cellStyle name="Normal 7 3 2 3 3 2 2" xfId="1865" xr:uid="{9A636E71-3D70-4F6C-B01E-5E511B8FDC7F}"/>
    <cellStyle name="Normal 7 3 2 3 3 3" xfId="1866" xr:uid="{980EF3D5-2D93-496C-B4A6-9911746671EA}"/>
    <cellStyle name="Normal 7 3 2 3 3 4" xfId="3472" xr:uid="{E571666B-9EA6-410B-8CCC-BF0B40356EA9}"/>
    <cellStyle name="Normal 7 3 2 3 4" xfId="1867" xr:uid="{470EA41E-5440-41D9-8B31-AB576FA69B44}"/>
    <cellStyle name="Normal 7 3 2 3 4 2" xfId="1868" xr:uid="{97DFB7D1-C4AB-4867-97AC-D2465DF8F8F4}"/>
    <cellStyle name="Normal 7 3 2 3 5" xfId="1869" xr:uid="{A29BA51E-7562-4848-B890-B244DF48D983}"/>
    <cellStyle name="Normal 7 3 2 3 6" xfId="3473" xr:uid="{6DC22E11-FC34-4C3C-88FC-113D56D165CB}"/>
    <cellStyle name="Normal 7 3 2 4" xfId="358" xr:uid="{8B2BEC1F-C67E-41EE-8AA6-8EA7596B06C5}"/>
    <cellStyle name="Normal 7 3 2 4 2" xfId="714" xr:uid="{2F3F1A91-9412-46EA-96CE-9B81173094CE}"/>
    <cellStyle name="Normal 7 3 2 4 2 2" xfId="1870" xr:uid="{97DB9428-10B2-4860-B9B9-E7B662C273F0}"/>
    <cellStyle name="Normal 7 3 2 4 2 2 2" xfId="1871" xr:uid="{69F8B5AB-DD97-4DF1-8AE5-A577B83B2970}"/>
    <cellStyle name="Normal 7 3 2 4 2 3" xfId="1872" xr:uid="{64E268BD-298D-4DA7-ACB7-78FB9A9C8FD3}"/>
    <cellStyle name="Normal 7 3 2 4 2 4" xfId="3474" xr:uid="{B72EA829-162B-4F4A-B8F3-B13C6CAA8F94}"/>
    <cellStyle name="Normal 7 3 2 4 3" xfId="1873" xr:uid="{B5E925B9-63FC-48BA-AD63-AB543F181E8D}"/>
    <cellStyle name="Normal 7 3 2 4 3 2" xfId="1874" xr:uid="{7B621C6C-C8C9-4038-BDCB-B7A28EFF03F0}"/>
    <cellStyle name="Normal 7 3 2 4 4" xfId="1875" xr:uid="{421CB29A-45B9-499F-BCB4-68E488FC144C}"/>
    <cellStyle name="Normal 7 3 2 4 5" xfId="3475" xr:uid="{9F9CE282-D773-4C70-BB4B-677F2CDC631F}"/>
    <cellStyle name="Normal 7 3 2 5" xfId="359" xr:uid="{47AE74E5-04C2-4C2A-9B8F-7361843BEA87}"/>
    <cellStyle name="Normal 7 3 2 5 2" xfId="1876" xr:uid="{043C41A4-F01D-42AD-96A4-716D5B5AAAFC}"/>
    <cellStyle name="Normal 7 3 2 5 2 2" xfId="1877" xr:uid="{F7A39133-859D-4926-8E21-1587DAF2EB6A}"/>
    <cellStyle name="Normal 7 3 2 5 3" xfId="1878" xr:uid="{B7EC0751-72AE-4CCC-8E60-2708A5FAC820}"/>
    <cellStyle name="Normal 7 3 2 5 4" xfId="3476" xr:uid="{E1E46B9F-FD0E-4387-9592-5BDC89069BC9}"/>
    <cellStyle name="Normal 7 3 2 6" xfId="1879" xr:uid="{3C935415-8241-47DA-9037-CDF36FD63849}"/>
    <cellStyle name="Normal 7 3 2 6 2" xfId="1880" xr:uid="{5565E774-79A8-4179-95C5-A9538BD0AE4A}"/>
    <cellStyle name="Normal 7 3 2 6 3" xfId="3477" xr:uid="{69525639-97B1-4312-881F-3FBACFD8BEBD}"/>
    <cellStyle name="Normal 7 3 2 6 4" xfId="3478" xr:uid="{D87393E0-3D81-4D4C-AD9E-3CF8C5CF148E}"/>
    <cellStyle name="Normal 7 3 2 7" xfId="1881" xr:uid="{60655F61-6221-47F9-9E64-DA5EFC11B500}"/>
    <cellStyle name="Normal 7 3 2 8" xfId="3479" xr:uid="{E17F3D84-49C3-41EE-BC3B-51CC36BAED14}"/>
    <cellStyle name="Normal 7 3 2 9" xfId="3480" xr:uid="{714A3574-BF28-4AF1-8763-36D79239390E}"/>
    <cellStyle name="Normal 7 3 3" xfId="138" xr:uid="{322D0687-2617-4FD3-82D5-9A6E47B927D7}"/>
    <cellStyle name="Normal 7 3 3 2" xfId="139" xr:uid="{DAF11142-78AF-4DC9-87AA-FC3D97FC56FB}"/>
    <cellStyle name="Normal 7 3 3 2 2" xfId="715" xr:uid="{81BFE0C4-8331-4BF2-B457-A31C3B01331E}"/>
    <cellStyle name="Normal 7 3 3 2 2 2" xfId="1882" xr:uid="{ACFAD812-06D3-467C-BE98-BA4930517DE4}"/>
    <cellStyle name="Normal 7 3 3 2 2 2 2" xfId="1883" xr:uid="{616E48F5-C65E-43A7-9401-1CC8BE4E8952}"/>
    <cellStyle name="Normal 7 3 3 2 2 2 2 2" xfId="4484" xr:uid="{6F572F7D-D95B-4F6D-9CAE-982C9C92F7BF}"/>
    <cellStyle name="Normal 7 3 3 2 2 2 3" xfId="4485" xr:uid="{44F94AB1-FC5D-45EF-B413-85323BCBAB03}"/>
    <cellStyle name="Normal 7 3 3 2 2 3" xfId="1884" xr:uid="{D874621B-3FD7-4FE9-A58D-5658D50A70AE}"/>
    <cellStyle name="Normal 7 3 3 2 2 3 2" xfId="4486" xr:uid="{96B97316-A47E-4D1C-B87D-44833D4CD98C}"/>
    <cellStyle name="Normal 7 3 3 2 2 4" xfId="3481" xr:uid="{48DDC266-FD7E-4B6E-A1C7-62E5B68EC850}"/>
    <cellStyle name="Normal 7 3 3 2 3" xfId="1885" xr:uid="{6C4FC0C2-31AF-402F-B147-B4556338A186}"/>
    <cellStyle name="Normal 7 3 3 2 3 2" xfId="1886" xr:uid="{F67D77E2-DC29-4728-A4EE-CFF7ED06261B}"/>
    <cellStyle name="Normal 7 3 3 2 3 2 2" xfId="4487" xr:uid="{899C01D5-AF1B-4CA9-810A-B41010B00F59}"/>
    <cellStyle name="Normal 7 3 3 2 3 3" xfId="3482" xr:uid="{93491A34-C537-49EA-838D-474547E92E5A}"/>
    <cellStyle name="Normal 7 3 3 2 3 4" xfId="3483" xr:uid="{97D4EB25-10E9-4923-BA9A-A3CDCB6BF2AE}"/>
    <cellStyle name="Normal 7 3 3 2 4" xfId="1887" xr:uid="{9B919789-C30C-4997-B29D-6697FBB80BA1}"/>
    <cellStyle name="Normal 7 3 3 2 4 2" xfId="4488" xr:uid="{CC139790-E076-4118-A656-965C6BE9AC30}"/>
    <cellStyle name="Normal 7 3 3 2 5" xfId="3484" xr:uid="{AA81C0B9-25BE-4305-B537-C7C62010EC35}"/>
    <cellStyle name="Normal 7 3 3 2 6" xfId="3485" xr:uid="{94E47F23-792F-455C-A51B-C2F7BCFEA14C}"/>
    <cellStyle name="Normal 7 3 3 3" xfId="360" xr:uid="{7D6BD05A-B0F3-427B-8181-172273A3BF5F}"/>
    <cellStyle name="Normal 7 3 3 3 2" xfId="1888" xr:uid="{FD1363C2-3331-4022-9083-39A3FF8F9F43}"/>
    <cellStyle name="Normal 7 3 3 3 2 2" xfId="1889" xr:uid="{E9A20BCF-0BBA-4040-A704-39470B58E47F}"/>
    <cellStyle name="Normal 7 3 3 3 2 2 2" xfId="4489" xr:uid="{74D2B6FA-C367-41CF-BDCC-9A5B6164BBC9}"/>
    <cellStyle name="Normal 7 3 3 3 2 3" xfId="3486" xr:uid="{4B3A19F1-1D73-4587-A92B-72D601E8EBD7}"/>
    <cellStyle name="Normal 7 3 3 3 2 4" xfId="3487" xr:uid="{93248B42-882A-47B4-B5AE-4AC0E35333D7}"/>
    <cellStyle name="Normal 7 3 3 3 3" xfId="1890" xr:uid="{59A753E8-A063-46E5-9E9B-5AEECB96B1F8}"/>
    <cellStyle name="Normal 7 3 3 3 3 2" xfId="4490" xr:uid="{34AD8247-68C6-4155-BB12-ED06AEB63664}"/>
    <cellStyle name="Normal 7 3 3 3 4" xfId="3488" xr:uid="{B6A73979-0F4B-46CE-8F41-7C20C322D711}"/>
    <cellStyle name="Normal 7 3 3 3 5" xfId="3489" xr:uid="{C51DC7EC-8CB3-4613-A332-D59FF192351D}"/>
    <cellStyle name="Normal 7 3 3 4" xfId="1891" xr:uid="{53AFECA7-0A2D-47F9-91D9-4BFC1ED51E9B}"/>
    <cellStyle name="Normal 7 3 3 4 2" xfId="1892" xr:uid="{B36177C3-B2A7-4EAF-A24E-6231E1D13BA8}"/>
    <cellStyle name="Normal 7 3 3 4 2 2" xfId="4491" xr:uid="{B4C86B33-03DE-47DF-82DC-5CB356A07FB1}"/>
    <cellStyle name="Normal 7 3 3 4 3" xfId="3490" xr:uid="{BBDA98FF-CFAA-41A9-B542-CEF56E5DB729}"/>
    <cellStyle name="Normal 7 3 3 4 4" xfId="3491" xr:uid="{B13EBAC2-3730-4E7F-A2BE-714D4BD38A6D}"/>
    <cellStyle name="Normal 7 3 3 5" xfId="1893" xr:uid="{DD4254FC-C86C-49DC-98F6-F25A25DC2FF5}"/>
    <cellStyle name="Normal 7 3 3 5 2" xfId="3492" xr:uid="{08E81318-9027-471C-9D46-3ED63C272DE0}"/>
    <cellStyle name="Normal 7 3 3 5 3" xfId="3493" xr:uid="{9E13D94D-D994-4967-AE4B-804786D3F1C3}"/>
    <cellStyle name="Normal 7 3 3 5 4" xfId="3494" xr:uid="{662B9553-A35F-4596-863B-6D920CF1E58C}"/>
    <cellStyle name="Normal 7 3 3 6" xfId="3495" xr:uid="{96B2CE4E-BA70-4EA8-A823-40A68DFBD034}"/>
    <cellStyle name="Normal 7 3 3 7" xfId="3496" xr:uid="{62370144-2D89-4200-A7F2-7E2F57E856FD}"/>
    <cellStyle name="Normal 7 3 3 8" xfId="3497" xr:uid="{AD4EE993-98FC-4A0F-B857-9AE67248612B}"/>
    <cellStyle name="Normal 7 3 4" xfId="140" xr:uid="{1FBB5E30-0E8E-42EB-AC27-4A02029B2FD9}"/>
    <cellStyle name="Normal 7 3 4 2" xfId="716" xr:uid="{3B6310CC-1B4C-4D6C-A4FA-3069CF9E055C}"/>
    <cellStyle name="Normal 7 3 4 2 2" xfId="717" xr:uid="{60B2017C-6924-431A-941D-3621A0BC7D43}"/>
    <cellStyle name="Normal 7 3 4 2 2 2" xfId="1894" xr:uid="{F6BE2607-BFC0-4263-9174-3AB680667727}"/>
    <cellStyle name="Normal 7 3 4 2 2 2 2" xfId="1895" xr:uid="{7B401EF6-A4F1-4456-BB0F-3A4ABA60E7DF}"/>
    <cellStyle name="Normal 7 3 4 2 2 3" xfId="1896" xr:uid="{EF4887C7-D719-45A9-AE88-5F4D82A9FDBC}"/>
    <cellStyle name="Normal 7 3 4 2 2 4" xfId="3498" xr:uid="{AC471B53-6133-48D5-9252-9D3E1E762045}"/>
    <cellStyle name="Normal 7 3 4 2 3" xfId="1897" xr:uid="{7023FA9D-26D9-40FD-8DF4-501631B9F53D}"/>
    <cellStyle name="Normal 7 3 4 2 3 2" xfId="1898" xr:uid="{7FA9DD3C-62E0-4D0A-B48D-AEF658D6DDEE}"/>
    <cellStyle name="Normal 7 3 4 2 4" xfId="1899" xr:uid="{8FD27344-28AC-47DC-8CFA-FEC0A54A0524}"/>
    <cellStyle name="Normal 7 3 4 2 5" xfId="3499" xr:uid="{2B99A419-6BC8-43C7-9D64-3F2AC962EBA4}"/>
    <cellStyle name="Normal 7 3 4 3" xfId="718" xr:uid="{E53DEF06-866C-41E0-9796-EE598EA8A54D}"/>
    <cellStyle name="Normal 7 3 4 3 2" xfId="1900" xr:uid="{38B75194-E654-43BC-9EE5-2AC1F412C5DA}"/>
    <cellStyle name="Normal 7 3 4 3 2 2" xfId="1901" xr:uid="{1A53C1B2-6FE0-4F9D-BCD7-58508D5FA146}"/>
    <cellStyle name="Normal 7 3 4 3 3" xfId="1902" xr:uid="{D677BBAD-91ED-48E8-A9CC-19764AA105D1}"/>
    <cellStyle name="Normal 7 3 4 3 4" xfId="3500" xr:uid="{D943AAD7-DE1A-4B3B-B305-7D2151B25AAE}"/>
    <cellStyle name="Normal 7 3 4 4" xfId="1903" xr:uid="{88BC668D-42C1-41B1-A68E-0E0840C5F8D3}"/>
    <cellStyle name="Normal 7 3 4 4 2" xfId="1904" xr:uid="{7A7A0CB7-4F31-46EF-89AA-E8C024EBB4A1}"/>
    <cellStyle name="Normal 7 3 4 4 3" xfId="3501" xr:uid="{5330EA55-0953-4F62-920A-A0AE6BB0A6AC}"/>
    <cellStyle name="Normal 7 3 4 4 4" xfId="3502" xr:uid="{A65D2E09-6B01-4F2E-9F99-F7FFAE14E706}"/>
    <cellStyle name="Normal 7 3 4 5" xfId="1905" xr:uid="{0CA9EC74-ADC3-4835-BF4D-E1849D7E1DCE}"/>
    <cellStyle name="Normal 7 3 4 6" xfId="3503" xr:uid="{0D2F70C6-7DF5-4B80-BF30-79D706E61981}"/>
    <cellStyle name="Normal 7 3 4 7" xfId="3504" xr:uid="{C2589587-7F9E-4893-97A1-8BFF50D88B5B}"/>
    <cellStyle name="Normal 7 3 5" xfId="361" xr:uid="{838FC0E3-AA6F-4E22-9709-3FE05F3F9FBB}"/>
    <cellStyle name="Normal 7 3 5 2" xfId="719" xr:uid="{CC985E46-F2C6-4072-925A-69D93F1F1114}"/>
    <cellStyle name="Normal 7 3 5 2 2" xfId="1906" xr:uid="{FEFF49A3-7B28-48E7-B69F-968075E5E653}"/>
    <cellStyle name="Normal 7 3 5 2 2 2" xfId="1907" xr:uid="{EBF603DB-23AA-4BBD-9759-6559FA7756B4}"/>
    <cellStyle name="Normal 7 3 5 2 3" xfId="1908" xr:uid="{5C6E548C-4F70-4FE2-88D0-62B45E8CC585}"/>
    <cellStyle name="Normal 7 3 5 2 4" xfId="3505" xr:uid="{9E02D8E0-324C-4F69-AFF7-CC9C0F2A2CA5}"/>
    <cellStyle name="Normal 7 3 5 3" xfId="1909" xr:uid="{D8B01C96-E664-44D7-8011-EDC2152D322F}"/>
    <cellStyle name="Normal 7 3 5 3 2" xfId="1910" xr:uid="{396C051D-B74E-4B93-9594-079037012167}"/>
    <cellStyle name="Normal 7 3 5 3 3" xfId="3506" xr:uid="{CBE5EDC1-F6EA-460B-B189-2ACAB697F596}"/>
    <cellStyle name="Normal 7 3 5 3 4" xfId="3507" xr:uid="{E84A2233-0523-4D0C-A6AF-D7CE797E9CB6}"/>
    <cellStyle name="Normal 7 3 5 4" xfId="1911" xr:uid="{C7E0E7FF-FFE3-499E-B143-E2181CE3CD4A}"/>
    <cellStyle name="Normal 7 3 5 5" xfId="3508" xr:uid="{88331E88-6B2E-4C78-A07D-01BFA403525E}"/>
    <cellStyle name="Normal 7 3 5 6" xfId="3509" xr:uid="{9F51525C-E929-418C-8713-BEAF94995B96}"/>
    <cellStyle name="Normal 7 3 6" xfId="362" xr:uid="{62AAD7DE-6E80-40B0-A50C-B3EF779C6AA1}"/>
    <cellStyle name="Normal 7 3 6 2" xfId="1912" xr:uid="{AD760B26-2D17-4929-9A2C-D16B2043A3E3}"/>
    <cellStyle name="Normal 7 3 6 2 2" xfId="1913" xr:uid="{320A6462-67CD-4852-B088-A5C58A8E6594}"/>
    <cellStyle name="Normal 7 3 6 2 3" xfId="3510" xr:uid="{A68B5818-3941-4B5B-ABD7-AB38EDDCA236}"/>
    <cellStyle name="Normal 7 3 6 2 4" xfId="3511" xr:uid="{9DE5FB1F-4BBD-4FB6-8642-F99D65252497}"/>
    <cellStyle name="Normal 7 3 6 3" xfId="1914" xr:uid="{CF47089D-1825-4264-BCFA-630BEA7DA85D}"/>
    <cellStyle name="Normal 7 3 6 4" xfId="3512" xr:uid="{DF0552E6-E008-4DE3-B25B-7A83FAFB0B68}"/>
    <cellStyle name="Normal 7 3 6 5" xfId="3513" xr:uid="{1BB690BB-786B-4768-9045-16EC1D67CD41}"/>
    <cellStyle name="Normal 7 3 7" xfId="1915" xr:uid="{8FE21595-862B-4A1A-AA80-5920B9A4D636}"/>
    <cellStyle name="Normal 7 3 7 2" xfId="1916" xr:uid="{8A3E0828-8499-4FE7-9774-4D7659052C64}"/>
    <cellStyle name="Normal 7 3 7 3" xfId="3514" xr:uid="{9A554268-0952-4825-BB50-01861BEF6D65}"/>
    <cellStyle name="Normal 7 3 7 4" xfId="3515" xr:uid="{0465A97C-D584-41A8-A450-B3D986725EBC}"/>
    <cellStyle name="Normal 7 3 8" xfId="1917" xr:uid="{7605A798-AC4E-48BA-B23A-4AB9A62B8F1C}"/>
    <cellStyle name="Normal 7 3 8 2" xfId="3516" xr:uid="{93E99EA2-0A44-49CD-A23D-3043775C50F4}"/>
    <cellStyle name="Normal 7 3 8 3" xfId="3517" xr:uid="{9AF67BDE-FD5F-4A35-B029-0BA87B0F3C42}"/>
    <cellStyle name="Normal 7 3 8 4" xfId="3518" xr:uid="{E4EDC66B-628E-4752-B51C-A95A7AACE478}"/>
    <cellStyle name="Normal 7 3 9" xfId="3519" xr:uid="{EA56EEB4-D336-41BF-B8E4-E2E77BC60C7C}"/>
    <cellStyle name="Normal 7 4" xfId="141" xr:uid="{614FB4DE-C989-45E5-99F0-AD2F03D97B87}"/>
    <cellStyle name="Normal 7 4 10" xfId="3520" xr:uid="{2156628A-5C17-41DE-8A80-FA22A2AB68F9}"/>
    <cellStyle name="Normal 7 4 11" xfId="3521" xr:uid="{91E7105B-1DDF-4252-B036-7DD55988B2D6}"/>
    <cellStyle name="Normal 7 4 2" xfId="142" xr:uid="{BF5EED43-67DF-4EAF-9A3C-E2635397B0F9}"/>
    <cellStyle name="Normal 7 4 2 2" xfId="363" xr:uid="{155148AD-BF9D-4E5F-85BC-B9FBDC1FD40C}"/>
    <cellStyle name="Normal 7 4 2 2 2" xfId="720" xr:uid="{67D57D82-1F58-4BE4-B5C9-5BDD53E35E7C}"/>
    <cellStyle name="Normal 7 4 2 2 2 2" xfId="721" xr:uid="{6A90F152-6EFF-432F-8F60-E1CBF9876E85}"/>
    <cellStyle name="Normal 7 4 2 2 2 2 2" xfId="1918" xr:uid="{5F00B6E3-E9A6-4D0A-B307-1C9E3D6F7965}"/>
    <cellStyle name="Normal 7 4 2 2 2 2 3" xfId="3522" xr:uid="{ADA89183-BB6E-4A75-BFB7-50321910AED7}"/>
    <cellStyle name="Normal 7 4 2 2 2 2 4" xfId="3523" xr:uid="{1B2AC9FA-965C-4425-B2A2-A90A254FBBFF}"/>
    <cellStyle name="Normal 7 4 2 2 2 3" xfId="1919" xr:uid="{C5164C84-484C-443B-9B79-85E80D7643A2}"/>
    <cellStyle name="Normal 7 4 2 2 2 3 2" xfId="3524" xr:uid="{9FF6F3D1-EB71-4CF6-A8A3-EDB997B0CDDF}"/>
    <cellStyle name="Normal 7 4 2 2 2 3 3" xfId="3525" xr:uid="{16B54406-D085-40E5-BAB9-8EA929102D1E}"/>
    <cellStyle name="Normal 7 4 2 2 2 3 4" xfId="3526" xr:uid="{2F5D8ED9-8F6D-49D9-8CE2-D028918F4DEE}"/>
    <cellStyle name="Normal 7 4 2 2 2 4" xfId="3527" xr:uid="{4F982B88-3C34-4806-8AE3-E894AFEA2216}"/>
    <cellStyle name="Normal 7 4 2 2 2 5" xfId="3528" xr:uid="{8982871D-B449-4418-98FB-3D3AE42B52A6}"/>
    <cellStyle name="Normal 7 4 2 2 2 6" xfId="3529" xr:uid="{17B8BE45-1046-4F17-8EB3-A97D0A39A4C9}"/>
    <cellStyle name="Normal 7 4 2 2 3" xfId="722" xr:uid="{A45A4A96-6338-4FF1-9158-AF9B0E72ED19}"/>
    <cellStyle name="Normal 7 4 2 2 3 2" xfId="1920" xr:uid="{1B1B6F82-A533-4D6F-8038-CFD9ED3172F3}"/>
    <cellStyle name="Normal 7 4 2 2 3 2 2" xfId="3530" xr:uid="{D3DDD007-8168-4EB4-8BAD-793420C946E8}"/>
    <cellStyle name="Normal 7 4 2 2 3 2 3" xfId="3531" xr:uid="{1A3C4DE3-419C-4B18-8D47-50B8BE40B64E}"/>
    <cellStyle name="Normal 7 4 2 2 3 2 4" xfId="3532" xr:uid="{04CC9C6D-5C2E-454C-AEAB-0C178C242417}"/>
    <cellStyle name="Normal 7 4 2 2 3 3" xfId="3533" xr:uid="{ECF68E5E-DA6A-46E1-9864-EEB938B163AF}"/>
    <cellStyle name="Normal 7 4 2 2 3 4" xfId="3534" xr:uid="{B37EC810-6BC6-4947-96E6-39076B6B3F92}"/>
    <cellStyle name="Normal 7 4 2 2 3 5" xfId="3535" xr:uid="{3A55E939-D2A3-46CE-9B6A-738902347048}"/>
    <cellStyle name="Normal 7 4 2 2 4" xfId="1921" xr:uid="{BEC63DF0-0C85-45B5-AA39-BCD47A80E515}"/>
    <cellStyle name="Normal 7 4 2 2 4 2" xfId="3536" xr:uid="{AF26A27C-742D-48A9-8A16-2F8C60679C69}"/>
    <cellStyle name="Normal 7 4 2 2 4 3" xfId="3537" xr:uid="{A0CA7C09-D8BE-4A11-A883-F833703577F3}"/>
    <cellStyle name="Normal 7 4 2 2 4 4" xfId="3538" xr:uid="{FC061B4A-7E38-423B-A4DC-F270D966BB56}"/>
    <cellStyle name="Normal 7 4 2 2 5" xfId="3539" xr:uid="{E048F726-D5D8-489F-93DB-9DCDC08605B3}"/>
    <cellStyle name="Normal 7 4 2 2 5 2" xfId="3540" xr:uid="{3969E037-094D-48E1-A73B-5DA88EE2DD9B}"/>
    <cellStyle name="Normal 7 4 2 2 5 3" xfId="3541" xr:uid="{2A9548CB-BED7-4C73-911B-8DC9F8890928}"/>
    <cellStyle name="Normal 7 4 2 2 5 4" xfId="3542" xr:uid="{B38905A7-6918-401F-B51C-25995D727C88}"/>
    <cellStyle name="Normal 7 4 2 2 6" xfId="3543" xr:uid="{5B4E6D57-93C4-45F6-A8D3-24E8C47F9F9B}"/>
    <cellStyle name="Normal 7 4 2 2 7" xfId="3544" xr:uid="{5DF451DC-6F90-430D-A25B-138EC7722794}"/>
    <cellStyle name="Normal 7 4 2 2 8" xfId="3545" xr:uid="{45BC7F67-C510-4279-ACE2-CBDF3A7EC8BE}"/>
    <cellStyle name="Normal 7 4 2 3" xfId="723" xr:uid="{21285391-5064-4668-96CC-9F67AFF4C87B}"/>
    <cellStyle name="Normal 7 4 2 3 2" xfId="724" xr:uid="{7F42D085-664A-488B-A162-F0C09C48634B}"/>
    <cellStyle name="Normal 7 4 2 3 2 2" xfId="725" xr:uid="{9B6F6BE1-6768-4341-94CC-7C8999A1A699}"/>
    <cellStyle name="Normal 7 4 2 3 2 3" xfId="3546" xr:uid="{5D427521-C595-4C1F-A1A5-1F26186B0D05}"/>
    <cellStyle name="Normal 7 4 2 3 2 4" xfId="3547" xr:uid="{24628CAC-6458-4ECF-9353-03B0E870E978}"/>
    <cellStyle name="Normal 7 4 2 3 3" xfId="726" xr:uid="{9275D152-89FC-4DC2-B2F6-60FE02B74F10}"/>
    <cellStyle name="Normal 7 4 2 3 3 2" xfId="3548" xr:uid="{2EEAA0AE-6B7F-4670-8A83-C9F4699E9F8E}"/>
    <cellStyle name="Normal 7 4 2 3 3 3" xfId="3549" xr:uid="{1492733E-25EB-45EA-B555-CB1AA674A7A8}"/>
    <cellStyle name="Normal 7 4 2 3 3 4" xfId="3550" xr:uid="{30F531F5-DE41-4828-AB16-45B2B69FC82D}"/>
    <cellStyle name="Normal 7 4 2 3 4" xfId="3551" xr:uid="{2A515121-E6EF-4025-ADBA-6BF12132E227}"/>
    <cellStyle name="Normal 7 4 2 3 5" xfId="3552" xr:uid="{431AD7AC-0824-4E97-BDCE-0912742969C5}"/>
    <cellStyle name="Normal 7 4 2 3 6" xfId="3553" xr:uid="{D5FE3F67-E874-4051-A22F-F7212A8E7B40}"/>
    <cellStyle name="Normal 7 4 2 4" xfId="727" xr:uid="{7530E773-69D5-4DF0-9DEC-BCEF6AD8EE42}"/>
    <cellStyle name="Normal 7 4 2 4 2" xfId="728" xr:uid="{E148C41B-6399-4046-A2F1-E903F324298E}"/>
    <cellStyle name="Normal 7 4 2 4 2 2" xfId="3554" xr:uid="{3F493EB2-831D-463B-8A46-6674EF98B434}"/>
    <cellStyle name="Normal 7 4 2 4 2 3" xfId="3555" xr:uid="{DD80CBC6-7E4F-4ABD-A5E7-FC1F805BACD4}"/>
    <cellStyle name="Normal 7 4 2 4 2 4" xfId="3556" xr:uid="{98CECD67-7E76-467B-9119-FE02D8048F66}"/>
    <cellStyle name="Normal 7 4 2 4 3" xfId="3557" xr:uid="{5E14F490-6517-4A9D-8382-DBAFE3788D03}"/>
    <cellStyle name="Normal 7 4 2 4 4" xfId="3558" xr:uid="{B37B75C1-A22C-4F99-A9E7-258B4E064553}"/>
    <cellStyle name="Normal 7 4 2 4 5" xfId="3559" xr:uid="{A31F0D1A-0841-46AD-9352-F2C26B2A8F8A}"/>
    <cellStyle name="Normal 7 4 2 5" xfId="729" xr:uid="{3BCE5B73-638D-499F-BD6A-263E5AFF9296}"/>
    <cellStyle name="Normal 7 4 2 5 2" xfId="3560" xr:uid="{F3AC0E9C-E915-4C70-A47A-9F38F9D62BB0}"/>
    <cellStyle name="Normal 7 4 2 5 3" xfId="3561" xr:uid="{365BDA0C-7CEE-4450-B78B-4EAF80A3C6F0}"/>
    <cellStyle name="Normal 7 4 2 5 4" xfId="3562" xr:uid="{C53AD1D1-1757-497C-9113-1A3AFB06C9A1}"/>
    <cellStyle name="Normal 7 4 2 6" xfId="3563" xr:uid="{BB4BAFF1-7C29-4790-AF65-E4280B95101F}"/>
    <cellStyle name="Normal 7 4 2 6 2" xfId="3564" xr:uid="{F297CCA1-9867-469B-A999-4B79BCFF6DE1}"/>
    <cellStyle name="Normal 7 4 2 6 3" xfId="3565" xr:uid="{531B3749-DA87-4EBD-B66D-5F26BF962F5E}"/>
    <cellStyle name="Normal 7 4 2 6 4" xfId="3566" xr:uid="{6B4825C8-3C7A-4754-B2A1-F82870646690}"/>
    <cellStyle name="Normal 7 4 2 7" xfId="3567" xr:uid="{A26C251D-08A6-46F8-B256-027B808B6E13}"/>
    <cellStyle name="Normal 7 4 2 8" xfId="3568" xr:uid="{E206F3C9-0359-4E0E-8459-AE624EC6B267}"/>
    <cellStyle name="Normal 7 4 2 9" xfId="3569" xr:uid="{07FC41B9-00D7-45CA-A2D3-2A00D279ACF8}"/>
    <cellStyle name="Normal 7 4 3" xfId="364" xr:uid="{0F0C7FE5-A7C0-4DD7-8DA1-23F5297320BE}"/>
    <cellStyle name="Normal 7 4 3 2" xfId="730" xr:uid="{101939BF-AAD8-4367-8CB1-FB360493E1E0}"/>
    <cellStyle name="Normal 7 4 3 2 2" xfId="731" xr:uid="{67910AC5-4454-4DF5-9D0B-8AE6DC609EE4}"/>
    <cellStyle name="Normal 7 4 3 2 2 2" xfId="1922" xr:uid="{CA98A030-5D60-4A8E-B220-0672F10E7EC3}"/>
    <cellStyle name="Normal 7 4 3 2 2 2 2" xfId="1923" xr:uid="{8A27D19C-40F6-46A5-84FF-4EA4E37E523D}"/>
    <cellStyle name="Normal 7 4 3 2 2 3" xfId="1924" xr:uid="{AAB120B4-F325-4E4F-AF6A-F1BD194A691D}"/>
    <cellStyle name="Normal 7 4 3 2 2 4" xfId="3570" xr:uid="{CE532443-FDA7-4045-BE6B-4F92C1CE5AAB}"/>
    <cellStyle name="Normal 7 4 3 2 3" xfId="1925" xr:uid="{F85BB27D-1B2C-4F63-BC8F-58B3DFE71A9F}"/>
    <cellStyle name="Normal 7 4 3 2 3 2" xfId="1926" xr:uid="{5D8D9902-E58D-468C-A32F-F2C18B8A35B3}"/>
    <cellStyle name="Normal 7 4 3 2 3 3" xfId="3571" xr:uid="{19AF642D-C97A-4900-91FF-97CC3725EF53}"/>
    <cellStyle name="Normal 7 4 3 2 3 4" xfId="3572" xr:uid="{140C3065-F524-4C91-A8C4-B53506C6FF19}"/>
    <cellStyle name="Normal 7 4 3 2 4" xfId="1927" xr:uid="{870D9D75-B870-4CA7-AE28-17AC385A2ABC}"/>
    <cellStyle name="Normal 7 4 3 2 5" xfId="3573" xr:uid="{170EBFCE-C076-446D-8998-F357FA8BFBD5}"/>
    <cellStyle name="Normal 7 4 3 2 6" xfId="3574" xr:uid="{8477BDE4-24DA-47BB-A1B7-0E57C441B876}"/>
    <cellStyle name="Normal 7 4 3 3" xfId="732" xr:uid="{5F8EBF74-BDCD-4AEB-87BD-7269674D1272}"/>
    <cellStyle name="Normal 7 4 3 3 2" xfId="1928" xr:uid="{A553686B-CFB5-466B-B1BE-D8DE97F09914}"/>
    <cellStyle name="Normal 7 4 3 3 2 2" xfId="1929" xr:uid="{7BB66C5A-FD65-46B1-B883-519E5FCBECA0}"/>
    <cellStyle name="Normal 7 4 3 3 2 3" xfId="3575" xr:uid="{0B13E7A3-704C-452F-A378-0F29555F4168}"/>
    <cellStyle name="Normal 7 4 3 3 2 4" xfId="3576" xr:uid="{EE83C770-D8BC-4B8A-8E4A-8C1DF1AEEF1C}"/>
    <cellStyle name="Normal 7 4 3 3 3" xfId="1930" xr:uid="{9B6E844F-C6AE-405B-AD8F-B26B2E05DB01}"/>
    <cellStyle name="Normal 7 4 3 3 4" xfId="3577" xr:uid="{F8F3DCF2-0A7C-4F70-9F12-E43F17490BDB}"/>
    <cellStyle name="Normal 7 4 3 3 5" xfId="3578" xr:uid="{C0A806C8-0786-4F64-8865-CB5F3C057B8F}"/>
    <cellStyle name="Normal 7 4 3 4" xfId="1931" xr:uid="{2809E712-ABCB-4198-B624-6C0111EEBE9F}"/>
    <cellStyle name="Normal 7 4 3 4 2" xfId="1932" xr:uid="{E12A2CDB-7A4E-42DB-845D-F8702BDB33A9}"/>
    <cellStyle name="Normal 7 4 3 4 3" xfId="3579" xr:uid="{1E6A86DC-20A4-4F6B-8900-EA0E277FF2F7}"/>
    <cellStyle name="Normal 7 4 3 4 4" xfId="3580" xr:uid="{DA12482D-2973-42A6-A676-D92AAFC4949F}"/>
    <cellStyle name="Normal 7 4 3 5" xfId="1933" xr:uid="{9BD49C1E-7111-4F65-887A-B01EE4BAA948}"/>
    <cellStyle name="Normal 7 4 3 5 2" xfId="3581" xr:uid="{7ACA1F6C-0CB4-461D-9E8C-B7F7A60B2E90}"/>
    <cellStyle name="Normal 7 4 3 5 3" xfId="3582" xr:uid="{78292F24-6658-4EAE-8929-BE3A806E6E14}"/>
    <cellStyle name="Normal 7 4 3 5 4" xfId="3583" xr:uid="{2B884B73-3D67-4403-A83D-211F2F29D742}"/>
    <cellStyle name="Normal 7 4 3 6" xfId="3584" xr:uid="{509C60D8-0AA2-491E-84A5-920B51C3FE49}"/>
    <cellStyle name="Normal 7 4 3 7" xfId="3585" xr:uid="{BA7DE375-2943-47C8-8B10-EE44318C745D}"/>
    <cellStyle name="Normal 7 4 3 8" xfId="3586" xr:uid="{DC789A9F-9B02-422A-A77A-03EF2DF53EDF}"/>
    <cellStyle name="Normal 7 4 4" xfId="365" xr:uid="{73709FBE-336A-4BA0-84E2-8EE3AD7B7168}"/>
    <cellStyle name="Normal 7 4 4 2" xfId="733" xr:uid="{5ED91893-44C0-445B-B6DE-23CC05E7FD72}"/>
    <cellStyle name="Normal 7 4 4 2 2" xfId="734" xr:uid="{66F029AF-414A-48B6-99F4-8222A40D5C5A}"/>
    <cellStyle name="Normal 7 4 4 2 2 2" xfId="1934" xr:uid="{E644E607-55C7-4B33-864B-7381905A3E4D}"/>
    <cellStyle name="Normal 7 4 4 2 2 3" xfId="3587" xr:uid="{9D2C39F8-A26D-468F-9597-49ACC0C52999}"/>
    <cellStyle name="Normal 7 4 4 2 2 4" xfId="3588" xr:uid="{70CE33D0-1BC8-485F-B1E6-03CEBB49AC26}"/>
    <cellStyle name="Normal 7 4 4 2 3" xfId="1935" xr:uid="{42B09871-C23B-4FE3-ABC6-7C8FAA2229F5}"/>
    <cellStyle name="Normal 7 4 4 2 4" xfId="3589" xr:uid="{53D62430-CE76-4630-A585-F5BEB2D3056D}"/>
    <cellStyle name="Normal 7 4 4 2 5" xfId="3590" xr:uid="{EB5AB639-EA8B-4DB9-8E64-958384A05BA7}"/>
    <cellStyle name="Normal 7 4 4 3" xfId="735" xr:uid="{55F67CC1-68C1-4412-AEBD-8286D10CADD6}"/>
    <cellStyle name="Normal 7 4 4 3 2" xfId="1936" xr:uid="{0E7D923D-59A6-4066-9D36-5D76495D28C5}"/>
    <cellStyle name="Normal 7 4 4 3 3" xfId="3591" xr:uid="{6A0B5A1C-1272-4D10-9BF3-02B88534A48D}"/>
    <cellStyle name="Normal 7 4 4 3 4" xfId="3592" xr:uid="{F49F2E25-9064-478F-BD1E-2AC34AE4341B}"/>
    <cellStyle name="Normal 7 4 4 4" xfId="1937" xr:uid="{720E83CE-03B4-458A-8236-19B7F87E0628}"/>
    <cellStyle name="Normal 7 4 4 4 2" xfId="3593" xr:uid="{4393BEEA-BE48-40EC-B3B7-BB5E73CEC64B}"/>
    <cellStyle name="Normal 7 4 4 4 3" xfId="3594" xr:uid="{696B73CD-4EFF-447D-8ACA-5DF79E8FE204}"/>
    <cellStyle name="Normal 7 4 4 4 4" xfId="3595" xr:uid="{19EFC75E-A4F4-4826-B6D2-741EA420A20A}"/>
    <cellStyle name="Normal 7 4 4 5" xfId="3596" xr:uid="{4BCE6CCD-FED1-43B7-B8C0-D2F8BEEBCA07}"/>
    <cellStyle name="Normal 7 4 4 6" xfId="3597" xr:uid="{768E5AC8-2240-4A8B-AC0E-539484F1B183}"/>
    <cellStyle name="Normal 7 4 4 7" xfId="3598" xr:uid="{D49EFAA0-E204-496E-8D20-C3F5B7EC5149}"/>
    <cellStyle name="Normal 7 4 5" xfId="366" xr:uid="{49BD17CA-15F2-4D12-AAB5-EC83DBA6288B}"/>
    <cellStyle name="Normal 7 4 5 2" xfId="736" xr:uid="{929C7BB9-DBDB-4C9C-B3DB-434AF0F0F4D2}"/>
    <cellStyle name="Normal 7 4 5 2 2" xfId="1938" xr:uid="{03638A1E-B6CA-45C4-B629-8383E8264915}"/>
    <cellStyle name="Normal 7 4 5 2 3" xfId="3599" xr:uid="{23805B11-790B-48AD-BBE0-5103F5957FC0}"/>
    <cellStyle name="Normal 7 4 5 2 4" xfId="3600" xr:uid="{F68D31C0-9E75-46EA-BEC5-09F2B1CA88E9}"/>
    <cellStyle name="Normal 7 4 5 3" xfId="1939" xr:uid="{EA2BFDB0-43BC-46F2-B64E-6F6D000038B9}"/>
    <cellStyle name="Normal 7 4 5 3 2" xfId="3601" xr:uid="{6EBF0FEA-C9FB-4A49-B1A1-81C9BC97FA04}"/>
    <cellStyle name="Normal 7 4 5 3 3" xfId="3602" xr:uid="{67C3A31F-78EC-46DB-B4D1-8233EFEB9C3C}"/>
    <cellStyle name="Normal 7 4 5 3 4" xfId="3603" xr:uid="{A8CD72F7-7E44-40FE-857B-A6241EC70549}"/>
    <cellStyle name="Normal 7 4 5 4" xfId="3604" xr:uid="{2F2EA987-3FC5-488E-864A-371F1E5EE782}"/>
    <cellStyle name="Normal 7 4 5 5" xfId="3605" xr:uid="{9C84791F-9D1B-4F13-B92A-53C244236460}"/>
    <cellStyle name="Normal 7 4 5 6" xfId="3606" xr:uid="{2B655346-A922-4A3C-87AF-91B020D80189}"/>
    <cellStyle name="Normal 7 4 6" xfId="737" xr:uid="{3D14405D-92F0-4491-8FB5-81042C697AD2}"/>
    <cellStyle name="Normal 7 4 6 2" xfId="1940" xr:uid="{783151F5-02BF-4D6A-9CBC-660245DCB527}"/>
    <cellStyle name="Normal 7 4 6 2 2" xfId="3607" xr:uid="{94BB66EF-6295-46BE-A335-F96C4D9E2C64}"/>
    <cellStyle name="Normal 7 4 6 2 3" xfId="3608" xr:uid="{ED3424DE-362A-4972-8BAC-65637A07EA25}"/>
    <cellStyle name="Normal 7 4 6 2 4" xfId="3609" xr:uid="{3E7E03C1-98A4-497C-90D1-DE5544C15ADA}"/>
    <cellStyle name="Normal 7 4 6 3" xfId="3610" xr:uid="{EBA67F27-CA81-4CF2-B4F7-0C7E63A04175}"/>
    <cellStyle name="Normal 7 4 6 4" xfId="3611" xr:uid="{774E7692-96B9-481D-BA72-576B0DE817B2}"/>
    <cellStyle name="Normal 7 4 6 5" xfId="3612" xr:uid="{FF91A62B-B3D9-45A1-A8DA-C6FB320E5C7E}"/>
    <cellStyle name="Normal 7 4 7" xfId="1941" xr:uid="{2FD6CA10-593C-4C2A-B87F-FF1E97C8B37F}"/>
    <cellStyle name="Normal 7 4 7 2" xfId="3613" xr:uid="{299AAE11-61CE-4CB2-A223-4EF53242DDC9}"/>
    <cellStyle name="Normal 7 4 7 3" xfId="3614" xr:uid="{6BAD6029-F682-47EF-973E-FE23A2A514A2}"/>
    <cellStyle name="Normal 7 4 7 4" xfId="3615" xr:uid="{2FDB5396-22B8-4FBA-B631-DF5185CD1155}"/>
    <cellStyle name="Normal 7 4 8" xfId="3616" xr:uid="{6F4B8A3D-9169-4ADE-BE17-15FC44462899}"/>
    <cellStyle name="Normal 7 4 8 2" xfId="3617" xr:uid="{E2EF0F93-1684-4422-AFC6-38EF56B035E9}"/>
    <cellStyle name="Normal 7 4 8 3" xfId="3618" xr:uid="{BF155CC2-B857-4768-809E-378EFBBAE53A}"/>
    <cellStyle name="Normal 7 4 8 4" xfId="3619" xr:uid="{9D5A5C54-4DBD-475A-A7B8-43152055930B}"/>
    <cellStyle name="Normal 7 4 9" xfId="3620" xr:uid="{EF4059AF-9CB2-4086-9CA5-43E791C72B4A}"/>
    <cellStyle name="Normal 7 5" xfId="143" xr:uid="{410181F0-7CD2-4A09-8435-B9530AC1C4E9}"/>
    <cellStyle name="Normal 7 5 2" xfId="144" xr:uid="{93221A3A-A9A9-44CD-A7C8-623CB18925BC}"/>
    <cellStyle name="Normal 7 5 2 2" xfId="367" xr:uid="{3FB8C005-CE4D-4875-8A76-F6A381CB769C}"/>
    <cellStyle name="Normal 7 5 2 2 2" xfId="738" xr:uid="{301D531D-FE91-4EB7-87DB-28FD7E42A1E4}"/>
    <cellStyle name="Normal 7 5 2 2 2 2" xfId="1942" xr:uid="{486D5890-11C9-415F-8050-607AA4EAFF72}"/>
    <cellStyle name="Normal 7 5 2 2 2 3" xfId="3621" xr:uid="{B421299B-29B6-46EA-B90C-C59FDA4133B1}"/>
    <cellStyle name="Normal 7 5 2 2 2 4" xfId="3622" xr:uid="{72A3B763-5A23-40A0-9FFD-B599EC8DC9A7}"/>
    <cellStyle name="Normal 7 5 2 2 3" xfId="1943" xr:uid="{ACC891EE-70E0-4CA9-AD48-9DEF08081FDA}"/>
    <cellStyle name="Normal 7 5 2 2 3 2" xfId="3623" xr:uid="{946640C3-1A5A-47A1-9583-94054B9FF23E}"/>
    <cellStyle name="Normal 7 5 2 2 3 3" xfId="3624" xr:uid="{40F82637-E291-4865-9CA0-8E785FE74E4B}"/>
    <cellStyle name="Normal 7 5 2 2 3 4" xfId="3625" xr:uid="{DD5C990C-AD4F-4936-9F33-132E818D6E76}"/>
    <cellStyle name="Normal 7 5 2 2 4" xfId="3626" xr:uid="{07B26A2F-5B57-4AF0-8101-7F305E617CA2}"/>
    <cellStyle name="Normal 7 5 2 2 5" xfId="3627" xr:uid="{65AED6E8-A8D3-45BF-AA1E-7FD3D5A596B4}"/>
    <cellStyle name="Normal 7 5 2 2 6" xfId="3628" xr:uid="{A69E966D-9836-4BDD-9F31-55359857CB72}"/>
    <cellStyle name="Normal 7 5 2 3" xfId="739" xr:uid="{A568115B-A4B3-4D44-8847-102067276863}"/>
    <cellStyle name="Normal 7 5 2 3 2" xfId="1944" xr:uid="{C7A06BF2-0953-4DD7-81ED-2D21109209F9}"/>
    <cellStyle name="Normal 7 5 2 3 2 2" xfId="3629" xr:uid="{C7394FFD-9108-47DC-9469-933CB836B952}"/>
    <cellStyle name="Normal 7 5 2 3 2 3" xfId="3630" xr:uid="{A3C11F63-8D3F-49D6-86BA-BE4A601B1197}"/>
    <cellStyle name="Normal 7 5 2 3 2 4" xfId="3631" xr:uid="{CC9F8EE6-E995-4C13-9BBB-9436428122BC}"/>
    <cellStyle name="Normal 7 5 2 3 3" xfId="3632" xr:uid="{DD3A2989-2B3F-48B5-B73F-8C6256A9D031}"/>
    <cellStyle name="Normal 7 5 2 3 4" xfId="3633" xr:uid="{2F966B0C-A9E5-46AE-8458-23897583E488}"/>
    <cellStyle name="Normal 7 5 2 3 5" xfId="3634" xr:uid="{E69FCA7E-835F-4792-B666-8D19F3CBC9D9}"/>
    <cellStyle name="Normal 7 5 2 4" xfId="1945" xr:uid="{75AEFA52-E802-4250-AD4E-0F96BBED7B54}"/>
    <cellStyle name="Normal 7 5 2 4 2" xfId="3635" xr:uid="{99FF7873-8379-4828-B937-2252896C32B9}"/>
    <cellStyle name="Normal 7 5 2 4 3" xfId="3636" xr:uid="{C8DFCC7E-93B1-4BED-A8A2-2D463B4FBBCB}"/>
    <cellStyle name="Normal 7 5 2 4 4" xfId="3637" xr:uid="{D237DC36-FC48-49E9-8BB4-360C65F46F6C}"/>
    <cellStyle name="Normal 7 5 2 5" xfId="3638" xr:uid="{DA0BF836-0B9E-409A-85DF-D81EA4175330}"/>
    <cellStyle name="Normal 7 5 2 5 2" xfId="3639" xr:uid="{7AF5BD8B-552B-494B-A60B-96088F2E86F3}"/>
    <cellStyle name="Normal 7 5 2 5 3" xfId="3640" xr:uid="{93DDA424-C6D4-4C7E-AAC7-AAEC2403B966}"/>
    <cellStyle name="Normal 7 5 2 5 4" xfId="3641" xr:uid="{53E1B6A0-D048-43B4-9CC0-02617CACF6BA}"/>
    <cellStyle name="Normal 7 5 2 6" xfId="3642" xr:uid="{0EC201EA-6DB2-4B15-8B1B-ACBF00DBBF6F}"/>
    <cellStyle name="Normal 7 5 2 7" xfId="3643" xr:uid="{0C1F440C-3D08-4242-BC90-A4667C4DC9E0}"/>
    <cellStyle name="Normal 7 5 2 8" xfId="3644" xr:uid="{7D9BD684-4F35-4E42-97F6-3FCDD44AB8E6}"/>
    <cellStyle name="Normal 7 5 3" xfId="368" xr:uid="{8123407A-414B-4E75-87F0-DD5D4EBD9568}"/>
    <cellStyle name="Normal 7 5 3 2" xfId="740" xr:uid="{90436B14-56FF-48F1-AFCA-5A1C3AFC110D}"/>
    <cellStyle name="Normal 7 5 3 2 2" xfId="741" xr:uid="{7B7C960C-96EE-4D2A-A96B-4ED3F3836868}"/>
    <cellStyle name="Normal 7 5 3 2 3" xfId="3645" xr:uid="{59601AD7-2BF6-4289-A332-C6A23947384E}"/>
    <cellStyle name="Normal 7 5 3 2 4" xfId="3646" xr:uid="{E25A3DDD-519F-4893-8818-9FAC1AD14828}"/>
    <cellStyle name="Normal 7 5 3 3" xfId="742" xr:uid="{1782B43F-B0D2-41AA-BC86-4D3F531800E8}"/>
    <cellStyle name="Normal 7 5 3 3 2" xfId="3647" xr:uid="{2BC55AA8-EB67-4E37-8F36-FDA406A57A0E}"/>
    <cellStyle name="Normal 7 5 3 3 3" xfId="3648" xr:uid="{C675AFBC-8888-49EF-ACE5-7EF32D65EF9A}"/>
    <cellStyle name="Normal 7 5 3 3 4" xfId="3649" xr:uid="{D3BC8322-1A64-46F9-8ABB-9ADF04CC8599}"/>
    <cellStyle name="Normal 7 5 3 4" xfId="3650" xr:uid="{EDE1B50B-0E49-4FBC-979B-13618B4E5808}"/>
    <cellStyle name="Normal 7 5 3 5" xfId="3651" xr:uid="{50F278BE-9E10-4E83-9893-C2A76BF99882}"/>
    <cellStyle name="Normal 7 5 3 6" xfId="3652" xr:uid="{941CCF42-C42F-480B-9DD7-F5C16D78E1B2}"/>
    <cellStyle name="Normal 7 5 4" xfId="369" xr:uid="{5C58368A-2070-4D99-99AB-D810FEF5DF34}"/>
    <cellStyle name="Normal 7 5 4 2" xfId="743" xr:uid="{F77D0FCB-7379-4B92-9038-9324E8CFA322}"/>
    <cellStyle name="Normal 7 5 4 2 2" xfId="3653" xr:uid="{59316767-3BFB-4603-9F22-FBFFA65197DC}"/>
    <cellStyle name="Normal 7 5 4 2 3" xfId="3654" xr:uid="{87D54921-87DA-4449-BAC1-1D151796A131}"/>
    <cellStyle name="Normal 7 5 4 2 4" xfId="3655" xr:uid="{D4A909A1-A0A4-4120-AA06-2331B62F4F42}"/>
    <cellStyle name="Normal 7 5 4 3" xfId="3656" xr:uid="{1A118C24-7F96-41E8-8356-BE67838B0E2C}"/>
    <cellStyle name="Normal 7 5 4 4" xfId="3657" xr:uid="{C8230BCC-233D-424F-8B8B-D1BF37ACCC5C}"/>
    <cellStyle name="Normal 7 5 4 5" xfId="3658" xr:uid="{46D0B012-4112-4BE7-9248-81F7083FBEB3}"/>
    <cellStyle name="Normal 7 5 5" xfId="744" xr:uid="{867BB696-56B9-426A-93D4-E0D1E175556C}"/>
    <cellStyle name="Normal 7 5 5 2" xfId="3659" xr:uid="{8E10E905-6D2D-4A51-98E5-189475175610}"/>
    <cellStyle name="Normal 7 5 5 3" xfId="3660" xr:uid="{91CFB9A1-3AD9-4F19-A8EE-FCBD4AF5E90F}"/>
    <cellStyle name="Normal 7 5 5 4" xfId="3661" xr:uid="{39DA6B59-4E16-4EAD-B9F8-15B3836BA3BE}"/>
    <cellStyle name="Normal 7 5 6" xfId="3662" xr:uid="{28EE3530-A4B2-4F5D-9B82-097A5172C852}"/>
    <cellStyle name="Normal 7 5 6 2" xfId="3663" xr:uid="{377BCE21-611F-40D6-94E0-49CFE0534D43}"/>
    <cellStyle name="Normal 7 5 6 3" xfId="3664" xr:uid="{A5B76715-8F3D-471A-97DD-3BE5ED3BEFFD}"/>
    <cellStyle name="Normal 7 5 6 4" xfId="3665" xr:uid="{990D6468-F2E4-4F5C-9EBB-520C5E624905}"/>
    <cellStyle name="Normal 7 5 7" xfId="3666" xr:uid="{A2013FA8-4452-4B83-95FF-7E06EB0F1B3C}"/>
    <cellStyle name="Normal 7 5 8" xfId="3667" xr:uid="{70D39B4F-78DE-41DF-AC5A-B644C0C5EEBD}"/>
    <cellStyle name="Normal 7 5 9" xfId="3668" xr:uid="{A3F0E106-2489-440E-AC54-BB6DD9D5C3A6}"/>
    <cellStyle name="Normal 7 6" xfId="145" xr:uid="{23CF7EF5-5830-4FC0-98FA-125F4CBAC889}"/>
    <cellStyle name="Normal 7 6 2" xfId="370" xr:uid="{ABDAFA28-590F-4E15-894B-2758762E95A0}"/>
    <cellStyle name="Normal 7 6 2 2" xfId="745" xr:uid="{1C95071D-B091-4F42-A14F-CE55B2C2F1A5}"/>
    <cellStyle name="Normal 7 6 2 2 2" xfId="1946" xr:uid="{82CB28B8-F0FD-4BE9-9B14-EC3A3133C664}"/>
    <cellStyle name="Normal 7 6 2 2 2 2" xfId="1947" xr:uid="{0C802367-4E3B-455D-BC2A-5B86EF26BF13}"/>
    <cellStyle name="Normal 7 6 2 2 3" xfId="1948" xr:uid="{3D46B4FD-E87C-40F2-AE65-263C5964B5C1}"/>
    <cellStyle name="Normal 7 6 2 2 4" xfId="3669" xr:uid="{1036DBFE-A707-4445-B379-D3EA5891F72D}"/>
    <cellStyle name="Normal 7 6 2 3" xfId="1949" xr:uid="{AACCB778-CE39-4FF6-929B-06CFCB5E44B8}"/>
    <cellStyle name="Normal 7 6 2 3 2" xfId="1950" xr:uid="{328FCCC2-74C5-4824-936C-3684EC252163}"/>
    <cellStyle name="Normal 7 6 2 3 3" xfId="3670" xr:uid="{63ACB657-B031-4BBF-B631-C6F2E53EA027}"/>
    <cellStyle name="Normal 7 6 2 3 4" xfId="3671" xr:uid="{ECBEC2EE-0FCC-4D07-A77E-EE1B49A13C16}"/>
    <cellStyle name="Normal 7 6 2 4" xfId="1951" xr:uid="{6BBE1BB4-3A28-457D-A917-1AD5D87B982F}"/>
    <cellStyle name="Normal 7 6 2 5" xfId="3672" xr:uid="{6565AA5F-D18E-48E2-8506-595FC55389F9}"/>
    <cellStyle name="Normal 7 6 2 6" xfId="3673" xr:uid="{2621C745-2EA8-4818-9620-1EDD12CD32EB}"/>
    <cellStyle name="Normal 7 6 3" xfId="746" xr:uid="{620754A6-7AF7-4190-9749-1B9752E677F2}"/>
    <cellStyle name="Normal 7 6 3 2" xfId="1952" xr:uid="{664FB46A-FB6E-4607-9F69-B7B5D7B927CF}"/>
    <cellStyle name="Normal 7 6 3 2 2" xfId="1953" xr:uid="{C41D55CD-9BAB-4430-856D-81F3EBD79165}"/>
    <cellStyle name="Normal 7 6 3 2 3" xfId="3674" xr:uid="{6035E60F-5020-46B6-8649-493E796B8D3F}"/>
    <cellStyle name="Normal 7 6 3 2 4" xfId="3675" xr:uid="{7788B0A0-B640-4598-8EDA-28BDDAF97F30}"/>
    <cellStyle name="Normal 7 6 3 3" xfId="1954" xr:uid="{F75393B6-8A32-4DF7-A34B-DA514961EC45}"/>
    <cellStyle name="Normal 7 6 3 4" xfId="3676" xr:uid="{4A7B0F24-A96C-442F-8828-04054BB7428A}"/>
    <cellStyle name="Normal 7 6 3 5" xfId="3677" xr:uid="{81D72914-94BC-4267-A98C-A8AD575AB27A}"/>
    <cellStyle name="Normal 7 6 4" xfId="1955" xr:uid="{1757DAE3-B04B-4479-84A1-ED4C45499748}"/>
    <cellStyle name="Normal 7 6 4 2" xfId="1956" xr:uid="{AEDCD09E-2992-401B-AB36-A00B802AD062}"/>
    <cellStyle name="Normal 7 6 4 3" xfId="3678" xr:uid="{3E51A5D7-4F02-4A1F-81F4-EA6FE89B4871}"/>
    <cellStyle name="Normal 7 6 4 4" xfId="3679" xr:uid="{AC45E0D9-AAF5-44FC-859E-88983347EDC0}"/>
    <cellStyle name="Normal 7 6 5" xfId="1957" xr:uid="{6890B4B0-0F94-47D8-B5E4-35BFE6F8A45A}"/>
    <cellStyle name="Normal 7 6 5 2" xfId="3680" xr:uid="{CBF2A122-8136-4CCE-BDD5-A921C3B3CB8A}"/>
    <cellStyle name="Normal 7 6 5 3" xfId="3681" xr:uid="{378956FA-D567-4F15-ADF2-91C0156026A4}"/>
    <cellStyle name="Normal 7 6 5 4" xfId="3682" xr:uid="{E92A0AD1-EBB6-478D-94CF-5F196569604E}"/>
    <cellStyle name="Normal 7 6 6" xfId="3683" xr:uid="{BAC39BF3-CFF5-4697-9F35-99A66F976088}"/>
    <cellStyle name="Normal 7 6 7" xfId="3684" xr:uid="{B19EB522-8A76-42A8-AB7B-8CEB716CBDE5}"/>
    <cellStyle name="Normal 7 6 8" xfId="3685" xr:uid="{A37CB7CE-CA61-4B4B-B5BC-998158676C6C}"/>
    <cellStyle name="Normal 7 7" xfId="371" xr:uid="{14F77C9B-3BB5-47C3-B6CC-4A3E6AA5253E}"/>
    <cellStyle name="Normal 7 7 2" xfId="747" xr:uid="{FD774A50-D432-4718-965C-7A5E66CD14D7}"/>
    <cellStyle name="Normal 7 7 2 2" xfId="748" xr:uid="{AFBB6CA2-F91D-4CE0-8CFA-600E2DDA6F32}"/>
    <cellStyle name="Normal 7 7 2 2 2" xfId="1958" xr:uid="{7BCD60A3-B801-4086-967F-562DA94EED5D}"/>
    <cellStyle name="Normal 7 7 2 2 3" xfId="3686" xr:uid="{CE172F82-4A21-4544-869B-FAF47E7BAD49}"/>
    <cellStyle name="Normal 7 7 2 2 4" xfId="3687" xr:uid="{5675B591-D41D-4769-A454-ABFEA705D5C7}"/>
    <cellStyle name="Normal 7 7 2 3" xfId="1959" xr:uid="{7A5E8650-4422-407A-8A2C-D1EC432DB741}"/>
    <cellStyle name="Normal 7 7 2 4" xfId="3688" xr:uid="{382D6BD7-4CB7-4C18-A847-0FB53C461CBD}"/>
    <cellStyle name="Normal 7 7 2 5" xfId="3689" xr:uid="{50EF604C-C778-44A5-B2AA-332269455ACB}"/>
    <cellStyle name="Normal 7 7 3" xfId="749" xr:uid="{1B04250A-98BF-4A7B-B0F1-B2377429BE02}"/>
    <cellStyle name="Normal 7 7 3 2" xfId="1960" xr:uid="{00AAC664-9843-41E1-9A64-A8B0D3F43407}"/>
    <cellStyle name="Normal 7 7 3 3" xfId="3690" xr:uid="{F43DAC90-53F4-49E5-AD92-9780025776DB}"/>
    <cellStyle name="Normal 7 7 3 4" xfId="3691" xr:uid="{571E2597-2FFE-4685-893C-5C7B2C097A55}"/>
    <cellStyle name="Normal 7 7 4" xfId="1961" xr:uid="{26954D6E-4F78-4FB4-A744-A8B6D1434CC1}"/>
    <cellStyle name="Normal 7 7 4 2" xfId="3692" xr:uid="{06E0AF06-164D-45C6-9F9C-121C867A0A84}"/>
    <cellStyle name="Normal 7 7 4 3" xfId="3693" xr:uid="{566D61DB-5C62-4B69-A935-4166453F2D80}"/>
    <cellStyle name="Normal 7 7 4 4" xfId="3694" xr:uid="{C354C966-25F0-44BB-905B-C39D9B4F291E}"/>
    <cellStyle name="Normal 7 7 5" xfId="3695" xr:uid="{E9230B70-15FF-4298-B97C-B641F2D2ED54}"/>
    <cellStyle name="Normal 7 7 6" xfId="3696" xr:uid="{F459F5AC-9E2E-4E92-BADA-896A6FE28721}"/>
    <cellStyle name="Normal 7 7 7" xfId="3697" xr:uid="{97A11C15-1E39-47EC-A593-9429C06CAEAC}"/>
    <cellStyle name="Normal 7 8" xfId="372" xr:uid="{849E5BAF-EB54-47E6-AF3F-CF624812FAFF}"/>
    <cellStyle name="Normal 7 8 2" xfId="750" xr:uid="{9DF89AE1-217E-4396-9307-92412C6058CD}"/>
    <cellStyle name="Normal 7 8 2 2" xfId="1962" xr:uid="{7F3F62C6-1976-402E-B628-2C5C9A336771}"/>
    <cellStyle name="Normal 7 8 2 3" xfId="3698" xr:uid="{681BD89A-99B9-4AFF-ADDA-48C089715EE9}"/>
    <cellStyle name="Normal 7 8 2 4" xfId="3699" xr:uid="{0BC52C00-88C2-4E2A-9DBE-1DC7F5132103}"/>
    <cellStyle name="Normal 7 8 3" xfId="1963" xr:uid="{730E4A9B-1B3B-46A5-B8EC-19F0BC5B0C1A}"/>
    <cellStyle name="Normal 7 8 3 2" xfId="3700" xr:uid="{5FD6D67A-B006-467A-A53E-ED2758791087}"/>
    <cellStyle name="Normal 7 8 3 3" xfId="3701" xr:uid="{75F80004-D0B7-47E9-BE60-C3FEEC6179D3}"/>
    <cellStyle name="Normal 7 8 3 4" xfId="3702" xr:uid="{7CAD1973-266A-46AF-A62C-123545180D19}"/>
    <cellStyle name="Normal 7 8 4" xfId="3703" xr:uid="{A4806211-5E16-48C9-88DC-56C869289DA6}"/>
    <cellStyle name="Normal 7 8 5" xfId="3704" xr:uid="{F7DF05FA-5614-4371-9449-B0B507500A36}"/>
    <cellStyle name="Normal 7 8 6" xfId="3705" xr:uid="{11B48328-5DED-4705-B433-1B759C4F8D16}"/>
    <cellStyle name="Normal 7 9" xfId="373" xr:uid="{C4F32D45-E6E9-45A0-89B6-684B62797CB4}"/>
    <cellStyle name="Normal 7 9 2" xfId="1964" xr:uid="{F7FE0FD4-06E4-4E80-B59C-462D98F88FF4}"/>
    <cellStyle name="Normal 7 9 2 2" xfId="3706" xr:uid="{8E80A759-9434-4FB1-841A-449612F0E832}"/>
    <cellStyle name="Normal 7 9 2 2 2" xfId="4408" xr:uid="{F072C435-E8CC-4FAF-8180-9FC8C79B7D61}"/>
    <cellStyle name="Normal 7 9 2 2 3" xfId="4687" xr:uid="{9C92D6C4-5043-43C0-A712-D7E535C6F1D3}"/>
    <cellStyle name="Normal 7 9 2 3" xfId="3707" xr:uid="{505EF27C-582F-41DF-A438-1019D9F0FE62}"/>
    <cellStyle name="Normal 7 9 2 4" xfId="3708" xr:uid="{B6259435-31E1-49CC-94A9-823715253CE8}"/>
    <cellStyle name="Normal 7 9 3" xfId="3709" xr:uid="{CB0D929C-B011-42BE-ADA5-73D217A19210}"/>
    <cellStyle name="Normal 7 9 4" xfId="3710" xr:uid="{23278323-0AE7-4D84-B308-6F6FCA383964}"/>
    <cellStyle name="Normal 7 9 4 2" xfId="4578" xr:uid="{60C9E88F-847B-42F9-A6E5-15D15B51F0E0}"/>
    <cellStyle name="Normal 7 9 4 3" xfId="4688" xr:uid="{ED837C34-44B0-4BC1-A039-164F8D7E52D9}"/>
    <cellStyle name="Normal 7 9 4 4" xfId="4607" xr:uid="{428C4A23-D343-4E54-A10C-4E94E8A70A72}"/>
    <cellStyle name="Normal 7 9 5" xfId="3711" xr:uid="{6759CBD3-B801-4707-BCC9-9542300753A3}"/>
    <cellStyle name="Normal 8" xfId="146" xr:uid="{1FDA5EBF-D910-48E2-AFFD-C7EA5C095970}"/>
    <cellStyle name="Normal 8 10" xfId="1965" xr:uid="{2F2A96CE-4C61-40E3-AEA7-42381AD4628D}"/>
    <cellStyle name="Normal 8 10 2" xfId="3712" xr:uid="{3CED0063-ACD5-4FB5-88A4-927062880D04}"/>
    <cellStyle name="Normal 8 10 3" xfId="3713" xr:uid="{E5558933-A246-4A27-BF69-EFDA32F5D3E8}"/>
    <cellStyle name="Normal 8 10 4" xfId="3714" xr:uid="{7D22B5A2-9048-4392-944B-7880D6244EC9}"/>
    <cellStyle name="Normal 8 11" xfId="3715" xr:uid="{FDB4FE0E-4CF5-43A1-BDC8-DF26DCAE3128}"/>
    <cellStyle name="Normal 8 11 2" xfId="3716" xr:uid="{EF692874-4BD3-48D4-B93F-4B8C215C40AA}"/>
    <cellStyle name="Normal 8 11 3" xfId="3717" xr:uid="{C6AE0D8C-DE24-46C4-891A-9CC5A3BBC4F0}"/>
    <cellStyle name="Normal 8 11 4" xfId="3718" xr:uid="{F700CD58-0C4C-47D0-8C7F-321C32A549D0}"/>
    <cellStyle name="Normal 8 12" xfId="3719" xr:uid="{AFC8B803-984B-4D77-994A-E1580F5544A3}"/>
    <cellStyle name="Normal 8 12 2" xfId="3720" xr:uid="{D50A7094-A86C-42C9-864B-95423422456F}"/>
    <cellStyle name="Normal 8 13" xfId="3721" xr:uid="{4A740DE5-D0E6-4A79-A194-B2B830C92DF2}"/>
    <cellStyle name="Normal 8 14" xfId="3722" xr:uid="{FE9D05F3-55C9-4411-B14F-8CB637202A59}"/>
    <cellStyle name="Normal 8 15" xfId="3723" xr:uid="{7B12EEAC-3970-4B7A-8A0F-D6CFF5E0F668}"/>
    <cellStyle name="Normal 8 2" xfId="147" xr:uid="{5809C0EE-A17B-4AA4-A8F9-A3F6C8F00F74}"/>
    <cellStyle name="Normal 8 2 10" xfId="3724" xr:uid="{7A4BC0DF-3549-492D-B7D6-219D0981AC79}"/>
    <cellStyle name="Normal 8 2 11" xfId="3725" xr:uid="{6385FBC4-061D-47B4-B25A-CD73952C170E}"/>
    <cellStyle name="Normal 8 2 2" xfId="148" xr:uid="{0E7C5A4B-90A0-403A-8469-BD472AC7B5C0}"/>
    <cellStyle name="Normal 8 2 2 2" xfId="149" xr:uid="{346928D4-09EF-4EB1-9413-EF4075A25C46}"/>
    <cellStyle name="Normal 8 2 2 2 2" xfId="374" xr:uid="{4C3583EE-9EF6-4243-8749-DCEDE0BDA607}"/>
    <cellStyle name="Normal 8 2 2 2 2 2" xfId="751" xr:uid="{8FE35512-8906-4DFF-9DFE-CAC0F34116A6}"/>
    <cellStyle name="Normal 8 2 2 2 2 2 2" xfId="752" xr:uid="{4FFE5C93-7B0A-4688-8A75-17CFDD97968E}"/>
    <cellStyle name="Normal 8 2 2 2 2 2 2 2" xfId="1966" xr:uid="{83E1432D-86A4-4587-9EDF-B168E574A60F}"/>
    <cellStyle name="Normal 8 2 2 2 2 2 2 2 2" xfId="1967" xr:uid="{4A779F29-C4C6-44FF-9CB1-17D32FBD420B}"/>
    <cellStyle name="Normal 8 2 2 2 2 2 2 3" xfId="1968" xr:uid="{A5943589-A2A0-495F-863C-64835A32A716}"/>
    <cellStyle name="Normal 8 2 2 2 2 2 3" xfId="1969" xr:uid="{BE9C46EC-0BEE-4ECA-8DDF-A23A5BCF6AB5}"/>
    <cellStyle name="Normal 8 2 2 2 2 2 3 2" xfId="1970" xr:uid="{7C037A0B-8331-4002-BD01-94C38E90CF20}"/>
    <cellStyle name="Normal 8 2 2 2 2 2 4" xfId="1971" xr:uid="{DA414C03-677B-4CBF-8B6C-EC06CC6A1909}"/>
    <cellStyle name="Normal 8 2 2 2 2 3" xfId="753" xr:uid="{1EB1636F-ED62-4B45-955C-55B6A535803A}"/>
    <cellStyle name="Normal 8 2 2 2 2 3 2" xfId="1972" xr:uid="{1DF649EB-824B-4DCC-AD6F-C4737FF08001}"/>
    <cellStyle name="Normal 8 2 2 2 2 3 2 2" xfId="1973" xr:uid="{1CE3262C-1C69-4A23-9FBB-3F52675E3B81}"/>
    <cellStyle name="Normal 8 2 2 2 2 3 3" xfId="1974" xr:uid="{4CCC9F8C-3DCD-40E7-A09D-DA51CA058F1B}"/>
    <cellStyle name="Normal 8 2 2 2 2 3 4" xfId="3726" xr:uid="{4139B81D-6CFE-4DC1-9457-E00D563509A8}"/>
    <cellStyle name="Normal 8 2 2 2 2 4" xfId="1975" xr:uid="{D02281B8-A6DF-441A-A640-8C6B0D4360BC}"/>
    <cellStyle name="Normal 8 2 2 2 2 4 2" xfId="1976" xr:uid="{66F0FDC3-8C27-456E-8BAA-38E461BBFA40}"/>
    <cellStyle name="Normal 8 2 2 2 2 5" xfId="1977" xr:uid="{42B71DDB-CB23-42A7-8C67-DCFC6AC519E7}"/>
    <cellStyle name="Normal 8 2 2 2 2 6" xfId="3727" xr:uid="{45140DEF-2570-441E-99F5-0C8B94E104A3}"/>
    <cellStyle name="Normal 8 2 2 2 3" xfId="375" xr:uid="{D8A27BFC-0D35-4692-BBF2-760B21F37080}"/>
    <cellStyle name="Normal 8 2 2 2 3 2" xfId="754" xr:uid="{66800E95-894C-4786-84F8-5E6F66864FB0}"/>
    <cellStyle name="Normal 8 2 2 2 3 2 2" xfId="755" xr:uid="{7B0D0B74-4233-407A-84BA-B00F10D2A52C}"/>
    <cellStyle name="Normal 8 2 2 2 3 2 2 2" xfId="1978" xr:uid="{11CE959C-64C9-49F0-B652-8C428691AE55}"/>
    <cellStyle name="Normal 8 2 2 2 3 2 2 2 2" xfId="1979" xr:uid="{BF66CB55-0880-42A2-8D1A-DD675FE4FC13}"/>
    <cellStyle name="Normal 8 2 2 2 3 2 2 3" xfId="1980" xr:uid="{C9FD5A10-A792-440C-8995-3F0CFBE149F4}"/>
    <cellStyle name="Normal 8 2 2 2 3 2 3" xfId="1981" xr:uid="{B47A8EA4-C752-4253-8DCE-FC91B1D7EA06}"/>
    <cellStyle name="Normal 8 2 2 2 3 2 3 2" xfId="1982" xr:uid="{0A9B5E2D-E5C3-4CFE-B031-E8F7B46B71DC}"/>
    <cellStyle name="Normal 8 2 2 2 3 2 4" xfId="1983" xr:uid="{5C1746E0-FD82-4689-AC7F-F49053A05E4B}"/>
    <cellStyle name="Normal 8 2 2 2 3 3" xfId="756" xr:uid="{5B411AD2-A7AF-42C2-B6ED-880024D3EE0A}"/>
    <cellStyle name="Normal 8 2 2 2 3 3 2" xfId="1984" xr:uid="{9356AB76-0EDB-47CA-BC0E-9EA0CF6CA4AE}"/>
    <cellStyle name="Normal 8 2 2 2 3 3 2 2" xfId="1985" xr:uid="{BB97FF92-F59E-4F08-92AB-DE3B4F215A4F}"/>
    <cellStyle name="Normal 8 2 2 2 3 3 3" xfId="1986" xr:uid="{34A3193C-6454-4C1C-8324-B06173B38782}"/>
    <cellStyle name="Normal 8 2 2 2 3 4" xfId="1987" xr:uid="{F81635EC-B2BE-4181-82D5-B58D469FBB2D}"/>
    <cellStyle name="Normal 8 2 2 2 3 4 2" xfId="1988" xr:uid="{1ABA2135-6DFC-4F17-A52D-4867C3568B49}"/>
    <cellStyle name="Normal 8 2 2 2 3 5" xfId="1989" xr:uid="{EA800A3C-CD6B-4196-BE68-31093B8D7B15}"/>
    <cellStyle name="Normal 8 2 2 2 4" xfId="757" xr:uid="{7015CA8E-0E6E-45CC-B3F1-ADD3B1CEC291}"/>
    <cellStyle name="Normal 8 2 2 2 4 2" xfId="758" xr:uid="{09FC3C6F-B17C-4920-BB31-6AA8EFC88F9F}"/>
    <cellStyle name="Normal 8 2 2 2 4 2 2" xfId="1990" xr:uid="{C2A46A1D-F62D-4252-AE31-87E11D865519}"/>
    <cellStyle name="Normal 8 2 2 2 4 2 2 2" xfId="1991" xr:uid="{C2C7EB84-87DE-47D7-B26F-C96FE4DF512C}"/>
    <cellStyle name="Normal 8 2 2 2 4 2 3" xfId="1992" xr:uid="{7F9489AB-9267-4D14-9655-E6C63C9C58BC}"/>
    <cellStyle name="Normal 8 2 2 2 4 3" xfId="1993" xr:uid="{09C61F62-91D4-4ABE-B4D3-B87A6ECB324C}"/>
    <cellStyle name="Normal 8 2 2 2 4 3 2" xfId="1994" xr:uid="{94D6E3C7-DBEF-4E00-BCEC-6DBB7D4AB57B}"/>
    <cellStyle name="Normal 8 2 2 2 4 4" xfId="1995" xr:uid="{84676888-ACEE-4828-AEE3-2DEB80646E18}"/>
    <cellStyle name="Normal 8 2 2 2 5" xfId="759" xr:uid="{214D01E2-BAB1-4837-A66F-2AE3DD073DC9}"/>
    <cellStyle name="Normal 8 2 2 2 5 2" xfId="1996" xr:uid="{C54569A0-58E8-4462-97DF-79380100057E}"/>
    <cellStyle name="Normal 8 2 2 2 5 2 2" xfId="1997" xr:uid="{96033FFE-0816-4F02-B9D6-7D47A125F458}"/>
    <cellStyle name="Normal 8 2 2 2 5 3" xfId="1998" xr:uid="{0001E4FF-B6CC-494A-AACF-D8956F5F3069}"/>
    <cellStyle name="Normal 8 2 2 2 5 4" xfId="3728" xr:uid="{01EEB96D-28B9-4FFB-AD94-73C6BDB13FB3}"/>
    <cellStyle name="Normal 8 2 2 2 6" xfId="1999" xr:uid="{63A39C43-174C-4401-A92A-968739F03F1B}"/>
    <cellStyle name="Normal 8 2 2 2 6 2" xfId="2000" xr:uid="{E638B9BA-C416-47B9-9610-E3BE4E475643}"/>
    <cellStyle name="Normal 8 2 2 2 7" xfId="2001" xr:uid="{731722EC-5602-48EF-8231-12571BCF31A2}"/>
    <cellStyle name="Normal 8 2 2 2 8" xfId="3729" xr:uid="{0CD06D93-CA16-4D94-AEE0-C845B4A3F5E0}"/>
    <cellStyle name="Normal 8 2 2 3" xfId="376" xr:uid="{1692C5B2-8FA9-4995-803B-AFD85BA37C34}"/>
    <cellStyle name="Normal 8 2 2 3 2" xfId="760" xr:uid="{34E79B4E-36E8-4B36-807E-C0045BA0387D}"/>
    <cellStyle name="Normal 8 2 2 3 2 2" xfId="761" xr:uid="{192BE3F2-82AC-4405-8F03-BFEC0B50106D}"/>
    <cellStyle name="Normal 8 2 2 3 2 2 2" xfId="2002" xr:uid="{1AE6CDB6-5807-47EE-A7C7-28998AE1E59A}"/>
    <cellStyle name="Normal 8 2 2 3 2 2 2 2" xfId="2003" xr:uid="{83C341F9-AE91-48F0-8CE7-773F3476B655}"/>
    <cellStyle name="Normal 8 2 2 3 2 2 3" xfId="2004" xr:uid="{4446929B-C5F6-46A8-AE32-D4D5A9CC2866}"/>
    <cellStyle name="Normal 8 2 2 3 2 3" xfId="2005" xr:uid="{4AB566BA-5F0A-4E25-9270-87E0268F5A83}"/>
    <cellStyle name="Normal 8 2 2 3 2 3 2" xfId="2006" xr:uid="{CDC1E3CD-F7E5-43B3-A640-C92864EE1FC8}"/>
    <cellStyle name="Normal 8 2 2 3 2 4" xfId="2007" xr:uid="{214A10D6-CEED-42D1-BC4E-0FE350BBBD95}"/>
    <cellStyle name="Normal 8 2 2 3 3" xfId="762" xr:uid="{6728F051-69C7-41DB-8577-BB12EE10AA61}"/>
    <cellStyle name="Normal 8 2 2 3 3 2" xfId="2008" xr:uid="{3B7CFF47-C0DD-4CC2-9500-26D407C0A870}"/>
    <cellStyle name="Normal 8 2 2 3 3 2 2" xfId="2009" xr:uid="{1060BE89-C958-49DE-B58B-56A09AE561EE}"/>
    <cellStyle name="Normal 8 2 2 3 3 3" xfId="2010" xr:uid="{9A0F057B-3B16-4B50-A70D-E4A67D3B6010}"/>
    <cellStyle name="Normal 8 2 2 3 3 4" xfId="3730" xr:uid="{DFACF272-05E2-4970-85B2-95CA7351C5C5}"/>
    <cellStyle name="Normal 8 2 2 3 4" xfId="2011" xr:uid="{1B32628E-D561-40B0-870E-B6D642B0B17A}"/>
    <cellStyle name="Normal 8 2 2 3 4 2" xfId="2012" xr:uid="{948641A4-F2A9-4C4E-AFAC-871FFC900213}"/>
    <cellStyle name="Normal 8 2 2 3 5" xfId="2013" xr:uid="{335343A7-7506-4364-B507-C946F2346BD2}"/>
    <cellStyle name="Normal 8 2 2 3 6" xfId="3731" xr:uid="{906F2940-A19E-4BA3-8E3F-DCAA51F75763}"/>
    <cellStyle name="Normal 8 2 2 4" xfId="377" xr:uid="{5E360FD6-0A0C-4141-83B4-0CE6432FF522}"/>
    <cellStyle name="Normal 8 2 2 4 2" xfId="763" xr:uid="{CBCF66D7-CD91-4E2F-BE45-240869335691}"/>
    <cellStyle name="Normal 8 2 2 4 2 2" xfId="764" xr:uid="{01E6237D-1E63-4252-BC61-6A7D15090264}"/>
    <cellStyle name="Normal 8 2 2 4 2 2 2" xfId="2014" xr:uid="{E52E7491-ADD2-4D42-9679-BD421AF414AA}"/>
    <cellStyle name="Normal 8 2 2 4 2 2 2 2" xfId="2015" xr:uid="{E30AC222-A102-49B8-B32A-9A9937ACCCB3}"/>
    <cellStyle name="Normal 8 2 2 4 2 2 3" xfId="2016" xr:uid="{7F88252D-7533-4675-BDD7-DDE0A4309859}"/>
    <cellStyle name="Normal 8 2 2 4 2 3" xfId="2017" xr:uid="{05D50144-DDF3-4AB1-AC09-D110C592432D}"/>
    <cellStyle name="Normal 8 2 2 4 2 3 2" xfId="2018" xr:uid="{882F8088-5BC0-40FF-A738-AFA43D3490C4}"/>
    <cellStyle name="Normal 8 2 2 4 2 4" xfId="2019" xr:uid="{8B4EC865-37CB-4C3B-98EA-3B709F692877}"/>
    <cellStyle name="Normal 8 2 2 4 3" xfId="765" xr:uid="{29CE306A-38D3-45AD-877A-E16F1EBEA2DD}"/>
    <cellStyle name="Normal 8 2 2 4 3 2" xfId="2020" xr:uid="{247ABC64-AEB7-40B0-BD46-FF2A99413AFE}"/>
    <cellStyle name="Normal 8 2 2 4 3 2 2" xfId="2021" xr:uid="{BC67FC58-A392-4BB3-BD1A-24702B4CEBB4}"/>
    <cellStyle name="Normal 8 2 2 4 3 3" xfId="2022" xr:uid="{DE91704E-2EC6-4B1C-A484-D3BD2DA7A9A2}"/>
    <cellStyle name="Normal 8 2 2 4 4" xfId="2023" xr:uid="{571AE6AB-E13C-4165-9232-E1795F8A89D7}"/>
    <cellStyle name="Normal 8 2 2 4 4 2" xfId="2024" xr:uid="{9897A08D-B3D0-46AA-9CC9-F366DCFC7FCE}"/>
    <cellStyle name="Normal 8 2 2 4 5" xfId="2025" xr:uid="{2CAE9F69-4D5C-469F-89F5-E0B363C76715}"/>
    <cellStyle name="Normal 8 2 2 5" xfId="378" xr:uid="{EB06E299-6FFA-43A2-B939-E9B9D59F256B}"/>
    <cellStyle name="Normal 8 2 2 5 2" xfId="766" xr:uid="{89368F67-CD5B-4808-B461-7062EFA5BFB1}"/>
    <cellStyle name="Normal 8 2 2 5 2 2" xfId="2026" xr:uid="{FC684D0B-3392-420C-9C86-D1BC98A5F50C}"/>
    <cellStyle name="Normal 8 2 2 5 2 2 2" xfId="2027" xr:uid="{5754F38B-42CF-4B51-AF14-C12CDF43CBD2}"/>
    <cellStyle name="Normal 8 2 2 5 2 3" xfId="2028" xr:uid="{3CC57E09-D6B9-4DC4-B6D0-103F33079A1B}"/>
    <cellStyle name="Normal 8 2 2 5 3" xfId="2029" xr:uid="{0FAAC026-DD98-4C0B-88FE-0B3ABDB73557}"/>
    <cellStyle name="Normal 8 2 2 5 3 2" xfId="2030" xr:uid="{53D29DD0-D828-43B1-9CE8-8C0AD5481959}"/>
    <cellStyle name="Normal 8 2 2 5 4" xfId="2031" xr:uid="{6A5F3330-ACA9-4519-8E3D-393907DCB98D}"/>
    <cellStyle name="Normal 8 2 2 6" xfId="767" xr:uid="{FE8B352F-D757-4F88-B184-0E58679BADF2}"/>
    <cellStyle name="Normal 8 2 2 6 2" xfId="2032" xr:uid="{66D443FB-59A8-4F37-B466-12A91081CB56}"/>
    <cellStyle name="Normal 8 2 2 6 2 2" xfId="2033" xr:uid="{CBCB4CCD-D0FA-475A-B729-7CCDD9A26227}"/>
    <cellStyle name="Normal 8 2 2 6 3" xfId="2034" xr:uid="{0AF667A9-9AE9-408A-9C18-24C43ED54C73}"/>
    <cellStyle name="Normal 8 2 2 6 4" xfId="3732" xr:uid="{D51EA2EC-059B-4CCC-837A-291D329C8C79}"/>
    <cellStyle name="Normal 8 2 2 7" xfId="2035" xr:uid="{ECC8E367-FB21-4305-B264-626F8E509696}"/>
    <cellStyle name="Normal 8 2 2 7 2" xfId="2036" xr:uid="{23330D0C-C261-49F5-89AE-915890CF1B71}"/>
    <cellStyle name="Normal 8 2 2 8" xfId="2037" xr:uid="{A284CC52-764C-4E2C-80B8-576C9129782F}"/>
    <cellStyle name="Normal 8 2 2 9" xfId="3733" xr:uid="{0AFD5A24-DA9D-4430-A0B7-10ACF87623EB}"/>
    <cellStyle name="Normal 8 2 3" xfId="150" xr:uid="{653AB9D6-3DB1-4015-8079-09BEBBE256DF}"/>
    <cellStyle name="Normal 8 2 3 2" xfId="151" xr:uid="{511FA8A2-85FC-4D46-B0BE-50249D70AA16}"/>
    <cellStyle name="Normal 8 2 3 2 2" xfId="768" xr:uid="{228CE43C-85CC-4223-A50D-8106E35CE8BD}"/>
    <cellStyle name="Normal 8 2 3 2 2 2" xfId="769" xr:uid="{352CB43D-A181-4F4C-B8B6-F0C9ABAFD1B1}"/>
    <cellStyle name="Normal 8 2 3 2 2 2 2" xfId="2038" xr:uid="{A4E69AE1-D1F0-4FFB-91C8-C4E101D23C87}"/>
    <cellStyle name="Normal 8 2 3 2 2 2 2 2" xfId="2039" xr:uid="{E18748F1-FF6F-4196-BA1E-90D6EFE0DAD6}"/>
    <cellStyle name="Normal 8 2 3 2 2 2 3" xfId="2040" xr:uid="{3D7CFDD2-92C2-44AD-A44F-AC713B89BB96}"/>
    <cellStyle name="Normal 8 2 3 2 2 3" xfId="2041" xr:uid="{BE9E6852-6ECD-426D-95E9-987C2930B571}"/>
    <cellStyle name="Normal 8 2 3 2 2 3 2" xfId="2042" xr:uid="{3EC8D52C-1403-4F63-BF9B-7B97E81E0690}"/>
    <cellStyle name="Normal 8 2 3 2 2 4" xfId="2043" xr:uid="{9AF7E0DA-56FA-405B-AE75-4DD82368848B}"/>
    <cellStyle name="Normal 8 2 3 2 3" xfId="770" xr:uid="{984CC9FE-655F-468B-9C90-8E473CCB53FC}"/>
    <cellStyle name="Normal 8 2 3 2 3 2" xfId="2044" xr:uid="{F5AD0F83-FEC1-458A-8E66-E17EAC3ADBF1}"/>
    <cellStyle name="Normal 8 2 3 2 3 2 2" xfId="2045" xr:uid="{7C7B8914-BF23-4847-878C-DE65E85F35D1}"/>
    <cellStyle name="Normal 8 2 3 2 3 3" xfId="2046" xr:uid="{A32D862E-B66E-4140-98B9-38A9B15E9682}"/>
    <cellStyle name="Normal 8 2 3 2 3 4" xfId="3734" xr:uid="{3F5D82D9-1782-449F-92B0-43BED17DEB03}"/>
    <cellStyle name="Normal 8 2 3 2 4" xfId="2047" xr:uid="{071BCDA1-AE6D-4142-9E6D-1A123FD941E2}"/>
    <cellStyle name="Normal 8 2 3 2 4 2" xfId="2048" xr:uid="{47073C9A-EF83-495E-8139-CD7A37C478A7}"/>
    <cellStyle name="Normal 8 2 3 2 5" xfId="2049" xr:uid="{93325B89-7B66-4AD5-9971-3ED334DBE957}"/>
    <cellStyle name="Normal 8 2 3 2 6" xfId="3735" xr:uid="{68B2EEB3-D322-4B33-B1AC-E38A76EF58DD}"/>
    <cellStyle name="Normal 8 2 3 3" xfId="379" xr:uid="{2D7FFE38-1AD4-40BA-A656-B9CD871F869D}"/>
    <cellStyle name="Normal 8 2 3 3 2" xfId="771" xr:uid="{617FF40C-2C7E-4B88-ABF7-DA9A043238ED}"/>
    <cellStyle name="Normal 8 2 3 3 2 2" xfId="772" xr:uid="{77B90723-72D1-4D25-B0E6-836D30EA28F1}"/>
    <cellStyle name="Normal 8 2 3 3 2 2 2" xfId="2050" xr:uid="{07E03578-B547-48BF-A9EB-DA7D271F0170}"/>
    <cellStyle name="Normal 8 2 3 3 2 2 2 2" xfId="2051" xr:uid="{E68E498F-66EB-4DE5-9B0C-077A5A1D5FE3}"/>
    <cellStyle name="Normal 8 2 3 3 2 2 3" xfId="2052" xr:uid="{1C14FE86-2065-4267-A915-5972D36FAA9E}"/>
    <cellStyle name="Normal 8 2 3 3 2 3" xfId="2053" xr:uid="{A37CB0B6-F422-4454-B99B-593E8F3DADDF}"/>
    <cellStyle name="Normal 8 2 3 3 2 3 2" xfId="2054" xr:uid="{7AF7926A-A7F7-46A7-9F5E-66D8A5E84FE5}"/>
    <cellStyle name="Normal 8 2 3 3 2 4" xfId="2055" xr:uid="{B1A63E1E-2A8D-451F-8A4E-1DB77F0A3ADB}"/>
    <cellStyle name="Normal 8 2 3 3 3" xfId="773" xr:uid="{1733DD47-32E5-4C26-AB07-1E4BECA43C03}"/>
    <cellStyle name="Normal 8 2 3 3 3 2" xfId="2056" xr:uid="{66EBF5FF-AB00-4419-A8BA-8A1590F4DB27}"/>
    <cellStyle name="Normal 8 2 3 3 3 2 2" xfId="2057" xr:uid="{5E780533-55B3-4EA1-BC82-A8513EDC07FB}"/>
    <cellStyle name="Normal 8 2 3 3 3 3" xfId="2058" xr:uid="{F349046A-97F7-4DC9-AF27-0684B98380E6}"/>
    <cellStyle name="Normal 8 2 3 3 4" xfId="2059" xr:uid="{B0E61DA6-7F09-4A32-BDD0-5C164DFFE62A}"/>
    <cellStyle name="Normal 8 2 3 3 4 2" xfId="2060" xr:uid="{28E7774A-AD91-4147-B4FF-0159F307E521}"/>
    <cellStyle name="Normal 8 2 3 3 5" xfId="2061" xr:uid="{5C6465F9-D71E-452A-9244-A31DE34E5722}"/>
    <cellStyle name="Normal 8 2 3 4" xfId="380" xr:uid="{A024E3AE-747D-4647-94CA-F3F899AE9CD7}"/>
    <cellStyle name="Normal 8 2 3 4 2" xfId="774" xr:uid="{504C529F-EC9F-4DAB-8965-1D339A4EEB95}"/>
    <cellStyle name="Normal 8 2 3 4 2 2" xfId="2062" xr:uid="{000D134D-B450-4179-8FFC-B1C293331EE6}"/>
    <cellStyle name="Normal 8 2 3 4 2 2 2" xfId="2063" xr:uid="{5AA6C6B0-63AA-4738-BF24-E9AE0E095A33}"/>
    <cellStyle name="Normal 8 2 3 4 2 3" xfId="2064" xr:uid="{1248E7A3-9ADA-40C0-BF5C-7FBAED1DCF0D}"/>
    <cellStyle name="Normal 8 2 3 4 3" xfId="2065" xr:uid="{25394E30-0A12-4101-8408-4C6CDA7C1F33}"/>
    <cellStyle name="Normal 8 2 3 4 3 2" xfId="2066" xr:uid="{9293A7E0-58B7-4792-9A8C-385C991EA5D6}"/>
    <cellStyle name="Normal 8 2 3 4 4" xfId="2067" xr:uid="{877991D0-53E5-426A-B78C-0B4FA21A47B3}"/>
    <cellStyle name="Normal 8 2 3 5" xfId="775" xr:uid="{1E39313C-5395-4290-818B-DB6C2AD2C5B1}"/>
    <cellStyle name="Normal 8 2 3 5 2" xfId="2068" xr:uid="{78BAA19F-D2BF-4FAE-A98D-696F27A648A6}"/>
    <cellStyle name="Normal 8 2 3 5 2 2" xfId="2069" xr:uid="{B8C35D5D-49D5-4F48-B089-CCE649A47C64}"/>
    <cellStyle name="Normal 8 2 3 5 3" xfId="2070" xr:uid="{72DB9A98-1F2C-4766-9F2D-462F02FDCEBE}"/>
    <cellStyle name="Normal 8 2 3 5 4" xfId="3736" xr:uid="{C68FEAAF-818A-4A5E-BBEE-D8617904E28D}"/>
    <cellStyle name="Normal 8 2 3 6" xfId="2071" xr:uid="{89D2A1F8-46D7-4983-AC6D-9A83F38707FB}"/>
    <cellStyle name="Normal 8 2 3 6 2" xfId="2072" xr:uid="{F8F45649-2A9E-4025-9BC5-4E22E37140D4}"/>
    <cellStyle name="Normal 8 2 3 7" xfId="2073" xr:uid="{B6B129FE-8B8F-4586-B752-A165645882EA}"/>
    <cellStyle name="Normal 8 2 3 8" xfId="3737" xr:uid="{7E58FBC7-027E-4D35-B2D5-BFA979570ED0}"/>
    <cellStyle name="Normal 8 2 4" xfId="152" xr:uid="{2D285220-DB07-47E2-B224-205B02F53AB5}"/>
    <cellStyle name="Normal 8 2 4 2" xfId="449" xr:uid="{24DEE6A5-5E22-4B95-B1B5-D2BCCEEE9A10}"/>
    <cellStyle name="Normal 8 2 4 2 2" xfId="776" xr:uid="{6928748D-D0B5-45A5-A2AC-573AACEC5371}"/>
    <cellStyle name="Normal 8 2 4 2 2 2" xfId="2074" xr:uid="{91F09399-5B6F-41C8-854A-8C4BF7944FE8}"/>
    <cellStyle name="Normal 8 2 4 2 2 2 2" xfId="2075" xr:uid="{2A297918-B521-489B-805C-22DDEA9710AA}"/>
    <cellStyle name="Normal 8 2 4 2 2 3" xfId="2076" xr:uid="{342C8F2D-C5B9-44FC-8931-6E29BEC22757}"/>
    <cellStyle name="Normal 8 2 4 2 2 4" xfId="3738" xr:uid="{405460A7-3589-4740-B686-B9375D362995}"/>
    <cellStyle name="Normal 8 2 4 2 3" xfId="2077" xr:uid="{D3FD7796-FE87-4C4C-A4E9-2050A2A83752}"/>
    <cellStyle name="Normal 8 2 4 2 3 2" xfId="2078" xr:uid="{D9A7CB04-5D2E-4AD7-B18D-ECF217AE5E1B}"/>
    <cellStyle name="Normal 8 2 4 2 4" xfId="2079" xr:uid="{D4026693-2233-4BAC-8ED3-FC86E2076BDC}"/>
    <cellStyle name="Normal 8 2 4 2 5" xfId="3739" xr:uid="{BAB30C9B-DBCA-478D-8FB4-B369DBE6BB6A}"/>
    <cellStyle name="Normal 8 2 4 3" xfId="777" xr:uid="{6744035B-1C49-4897-852A-DDE247E539F2}"/>
    <cellStyle name="Normal 8 2 4 3 2" xfId="2080" xr:uid="{D83B815C-5C66-4BA1-87F1-FD053ECD126F}"/>
    <cellStyle name="Normal 8 2 4 3 2 2" xfId="2081" xr:uid="{547449D9-A92D-4B5F-A2FC-E171E4CCB1FC}"/>
    <cellStyle name="Normal 8 2 4 3 3" xfId="2082" xr:uid="{9165E675-3AB0-456E-A444-14AD70DEF2C8}"/>
    <cellStyle name="Normal 8 2 4 3 4" xfId="3740" xr:uid="{82224E72-B22D-4885-BBBE-9BEB34E5E330}"/>
    <cellStyle name="Normal 8 2 4 4" xfId="2083" xr:uid="{2477EEF7-D8E5-4C67-B276-6FB57687CE77}"/>
    <cellStyle name="Normal 8 2 4 4 2" xfId="2084" xr:uid="{2DBB77D8-3CFF-45B4-820C-CA3669C230D5}"/>
    <cellStyle name="Normal 8 2 4 4 3" xfId="3741" xr:uid="{6023BFFF-7930-47FB-9AD4-255DACD0176C}"/>
    <cellStyle name="Normal 8 2 4 4 4" xfId="3742" xr:uid="{3558D6D1-0586-46E9-A031-E39AD3C7ADC6}"/>
    <cellStyle name="Normal 8 2 4 5" xfId="2085" xr:uid="{F4B5E171-5EA0-459F-93DE-366DC43596C7}"/>
    <cellStyle name="Normal 8 2 4 6" xfId="3743" xr:uid="{9B071BA5-377D-47E9-8810-FEC9AF78996B}"/>
    <cellStyle name="Normal 8 2 4 7" xfId="3744" xr:uid="{844ACED2-2DE3-4024-94C2-13661CA8A6E1}"/>
    <cellStyle name="Normal 8 2 5" xfId="381" xr:uid="{320DDE66-AA9D-4E87-A573-D66C413F27AD}"/>
    <cellStyle name="Normal 8 2 5 2" xfId="778" xr:uid="{8934C60E-6348-48B0-8EA3-C258EA3C3EAF}"/>
    <cellStyle name="Normal 8 2 5 2 2" xfId="779" xr:uid="{B50B93A5-31BC-436F-B7E9-74191CD8EA70}"/>
    <cellStyle name="Normal 8 2 5 2 2 2" xfId="2086" xr:uid="{8D88510B-4D9B-42CC-A874-3AFCBB918EDD}"/>
    <cellStyle name="Normal 8 2 5 2 2 2 2" xfId="2087" xr:uid="{5B69A5C0-AF20-4700-A067-B0382BB61CB1}"/>
    <cellStyle name="Normal 8 2 5 2 2 3" xfId="2088" xr:uid="{CB6C842C-61CF-4929-975B-B45686F6BB4D}"/>
    <cellStyle name="Normal 8 2 5 2 3" xfId="2089" xr:uid="{2A7951A2-538F-461C-91EE-E82243B07BBA}"/>
    <cellStyle name="Normal 8 2 5 2 3 2" xfId="2090" xr:uid="{D5D0D06C-5C92-42D6-8533-9FB125449AF1}"/>
    <cellStyle name="Normal 8 2 5 2 4" xfId="2091" xr:uid="{50D693A0-D329-4E11-86EE-32690471114F}"/>
    <cellStyle name="Normal 8 2 5 3" xfId="780" xr:uid="{5A55519B-5C9E-4EF8-AA35-181BB6DD72C6}"/>
    <cellStyle name="Normal 8 2 5 3 2" xfId="2092" xr:uid="{C95F477D-F147-4D0E-9CC2-88F6211D3A4E}"/>
    <cellStyle name="Normal 8 2 5 3 2 2" xfId="2093" xr:uid="{8C685668-78E1-49AC-956B-840306820F5D}"/>
    <cellStyle name="Normal 8 2 5 3 3" xfId="2094" xr:uid="{F9E027F8-F7F3-4626-9475-BF31DF16069F}"/>
    <cellStyle name="Normal 8 2 5 3 4" xfId="3745" xr:uid="{1B0118AC-6618-4041-9B06-569ABFEBF240}"/>
    <cellStyle name="Normal 8 2 5 4" xfId="2095" xr:uid="{4FB4B897-15BF-4A6E-8912-F86AE4F28C8A}"/>
    <cellStyle name="Normal 8 2 5 4 2" xfId="2096" xr:uid="{B2E290F6-8844-4F38-92EB-46153971F89B}"/>
    <cellStyle name="Normal 8 2 5 5" xfId="2097" xr:uid="{52DE12AE-5633-4452-A0AC-4D999943D0D9}"/>
    <cellStyle name="Normal 8 2 5 6" xfId="3746" xr:uid="{E1982409-4A28-488B-ADBE-A5D72CAA7079}"/>
    <cellStyle name="Normal 8 2 6" xfId="382" xr:uid="{CB8F5C01-606E-4364-B205-D76699062B7E}"/>
    <cellStyle name="Normal 8 2 6 2" xfId="781" xr:uid="{676BD42B-4A36-4DD9-A666-C1C9566BA293}"/>
    <cellStyle name="Normal 8 2 6 2 2" xfId="2098" xr:uid="{436CA296-A717-4240-A9A4-87531EF7EEC3}"/>
    <cellStyle name="Normal 8 2 6 2 2 2" xfId="2099" xr:uid="{78FFBAA9-A219-402C-B6CA-D102D27F6EE3}"/>
    <cellStyle name="Normal 8 2 6 2 3" xfId="2100" xr:uid="{F8B839B8-AC03-4E64-93A7-13C639EE330B}"/>
    <cellStyle name="Normal 8 2 6 2 4" xfId="3747" xr:uid="{D9685735-AC75-4E14-B15F-E58C305E408E}"/>
    <cellStyle name="Normal 8 2 6 3" xfId="2101" xr:uid="{CDF02FF9-DAC9-4B93-913E-B82BDC7D5260}"/>
    <cellStyle name="Normal 8 2 6 3 2" xfId="2102" xr:uid="{4DD03DE7-E6DB-47B1-A8C6-92CB77EC6587}"/>
    <cellStyle name="Normal 8 2 6 4" xfId="2103" xr:uid="{7D856D58-C647-4E0E-8CDD-05A474C7555C}"/>
    <cellStyle name="Normal 8 2 6 5" xfId="3748" xr:uid="{83E7088B-068C-4491-972F-CA1E0FABE967}"/>
    <cellStyle name="Normal 8 2 7" xfId="782" xr:uid="{922F5E39-BFB8-4918-8941-9A3229D295FA}"/>
    <cellStyle name="Normal 8 2 7 2" xfId="2104" xr:uid="{98612E51-937D-4C39-858C-C8793F3FB304}"/>
    <cellStyle name="Normal 8 2 7 2 2" xfId="2105" xr:uid="{DB21AD46-81AA-448C-965B-B8D1AA664201}"/>
    <cellStyle name="Normal 8 2 7 3" xfId="2106" xr:uid="{ED664211-0781-4273-847F-99DB952E17FC}"/>
    <cellStyle name="Normal 8 2 7 4" xfId="3749" xr:uid="{69313DA3-02FE-4587-841F-9F982BA5EF54}"/>
    <cellStyle name="Normal 8 2 8" xfId="2107" xr:uid="{EA5700CB-3965-4A35-ADAB-E3EC3F1CC26D}"/>
    <cellStyle name="Normal 8 2 8 2" xfId="2108" xr:uid="{FC396971-4196-4853-AB02-EF6DCCD780DD}"/>
    <cellStyle name="Normal 8 2 8 3" xfId="3750" xr:uid="{E86FE9C8-AD63-4814-B64A-61D0D173D5A9}"/>
    <cellStyle name="Normal 8 2 8 4" xfId="3751" xr:uid="{806C5F31-8C19-4519-A837-9A0969A84C24}"/>
    <cellStyle name="Normal 8 2 9" xfId="2109" xr:uid="{B3B70ED0-383C-4CC3-A87F-7E7AE418F33A}"/>
    <cellStyle name="Normal 8 3" xfId="153" xr:uid="{D8DD2FF8-5603-49E5-8DC2-0DE248ED3303}"/>
    <cellStyle name="Normal 8 3 10" xfId="3752" xr:uid="{8B5672EA-B0E7-4364-AF0D-380DC518086D}"/>
    <cellStyle name="Normal 8 3 11" xfId="3753" xr:uid="{5419A4C8-BBFF-4B29-9220-2168704D5E14}"/>
    <cellStyle name="Normal 8 3 2" xfId="154" xr:uid="{699618F4-1FA2-4B60-87E5-73766F280F13}"/>
    <cellStyle name="Normal 8 3 2 2" xfId="155" xr:uid="{D3285A93-DDF0-431A-A4A8-A2F12CA87FA6}"/>
    <cellStyle name="Normal 8 3 2 2 2" xfId="383" xr:uid="{D3E2306B-F9CA-4724-9BDE-C1310BCA356A}"/>
    <cellStyle name="Normal 8 3 2 2 2 2" xfId="783" xr:uid="{E1A50B14-1DB6-4DAB-A975-0BCE7FF5A9D8}"/>
    <cellStyle name="Normal 8 3 2 2 2 2 2" xfId="2110" xr:uid="{AE9DDF01-9DBE-42E2-9388-8821C530EDF6}"/>
    <cellStyle name="Normal 8 3 2 2 2 2 2 2" xfId="2111" xr:uid="{96FC83B7-1B03-4A01-8289-36CDBC5B9C3E}"/>
    <cellStyle name="Normal 8 3 2 2 2 2 3" xfId="2112" xr:uid="{F140CB8A-FB77-41FC-8260-72F9E585FB46}"/>
    <cellStyle name="Normal 8 3 2 2 2 2 4" xfId="3754" xr:uid="{E1D0E91D-5E23-4D9B-A12D-4BD119FB5444}"/>
    <cellStyle name="Normal 8 3 2 2 2 3" xfId="2113" xr:uid="{5F626C1D-FDDE-41CF-BA5E-9DF38C4E3E2F}"/>
    <cellStyle name="Normal 8 3 2 2 2 3 2" xfId="2114" xr:uid="{20FC1468-70F4-4679-AD85-5828C7173278}"/>
    <cellStyle name="Normal 8 3 2 2 2 3 3" xfId="3755" xr:uid="{10F081EB-BA31-403E-A56C-C3E88A602E76}"/>
    <cellStyle name="Normal 8 3 2 2 2 3 4" xfId="3756" xr:uid="{09C48EB2-E293-4402-A948-E9F96948D765}"/>
    <cellStyle name="Normal 8 3 2 2 2 4" xfId="2115" xr:uid="{12972676-FD89-4344-B952-D2FD5B9B04CE}"/>
    <cellStyle name="Normal 8 3 2 2 2 5" xfId="3757" xr:uid="{0A07C554-4619-4FF0-84E3-DCB3B6F0CA3D}"/>
    <cellStyle name="Normal 8 3 2 2 2 6" xfId="3758" xr:uid="{83559EE0-8188-450A-B454-C250D6FEBACA}"/>
    <cellStyle name="Normal 8 3 2 2 3" xfId="784" xr:uid="{708D8295-7A98-45EF-9A2F-D0809A4EFCA4}"/>
    <cellStyle name="Normal 8 3 2 2 3 2" xfId="2116" xr:uid="{7D92E948-0CE8-4376-A565-999B1F66EE8F}"/>
    <cellStyle name="Normal 8 3 2 2 3 2 2" xfId="2117" xr:uid="{7BE8C12F-442F-4738-BC5D-3167B230A8E1}"/>
    <cellStyle name="Normal 8 3 2 2 3 2 3" xfId="3759" xr:uid="{AB3370F3-0424-488E-9ED3-853365DBE1FF}"/>
    <cellStyle name="Normal 8 3 2 2 3 2 4" xfId="3760" xr:uid="{98ED5E6C-D46F-4BCB-A715-F99037C45F2E}"/>
    <cellStyle name="Normal 8 3 2 2 3 3" xfId="2118" xr:uid="{6001471B-23BD-44F5-956C-00B2E6C6DF52}"/>
    <cellStyle name="Normal 8 3 2 2 3 4" xfId="3761" xr:uid="{8633B8BF-F712-43CC-9CD9-D60C2489890A}"/>
    <cellStyle name="Normal 8 3 2 2 3 5" xfId="3762" xr:uid="{C86E9FB7-70EB-4884-8790-215357575B82}"/>
    <cellStyle name="Normal 8 3 2 2 4" xfId="2119" xr:uid="{017AA417-4646-4712-8D55-2C76F9437D0C}"/>
    <cellStyle name="Normal 8 3 2 2 4 2" xfId="2120" xr:uid="{1869DA58-1B65-4C0E-90C2-12A9A45638BE}"/>
    <cellStyle name="Normal 8 3 2 2 4 3" xfId="3763" xr:uid="{955EDF68-73FA-4EA6-B189-57A3AA68D1EA}"/>
    <cellStyle name="Normal 8 3 2 2 4 4" xfId="3764" xr:uid="{3E2EF0B1-3310-41ED-BDB8-7DAABF0F5018}"/>
    <cellStyle name="Normal 8 3 2 2 5" xfId="2121" xr:uid="{EB66F35F-08F2-4333-9A50-179DC348850F}"/>
    <cellStyle name="Normal 8 3 2 2 5 2" xfId="3765" xr:uid="{AB677AEF-CC4E-4A31-8727-4F9386CEF59D}"/>
    <cellStyle name="Normal 8 3 2 2 5 3" xfId="3766" xr:uid="{D47D9F4C-A14D-4DB0-95E0-C4452D9AAE2D}"/>
    <cellStyle name="Normal 8 3 2 2 5 4" xfId="3767" xr:uid="{8DA1EA61-6D09-4E92-B13A-211F9423A5E0}"/>
    <cellStyle name="Normal 8 3 2 2 6" xfId="3768" xr:uid="{E70E54D2-AD87-4DBA-A521-C72D16F50BFB}"/>
    <cellStyle name="Normal 8 3 2 2 7" xfId="3769" xr:uid="{B923A989-91BB-4192-BD61-063A17DB9FB9}"/>
    <cellStyle name="Normal 8 3 2 2 8" xfId="3770" xr:uid="{B004C0FD-B2BE-4462-9C34-E6DB76EEA36C}"/>
    <cellStyle name="Normal 8 3 2 3" xfId="384" xr:uid="{3132EAB9-EF50-4E06-99FE-0A56964CC445}"/>
    <cellStyle name="Normal 8 3 2 3 2" xfId="785" xr:uid="{A08B1B29-054B-4E0E-9746-BEDD3FFF18DA}"/>
    <cellStyle name="Normal 8 3 2 3 2 2" xfId="786" xr:uid="{82B9B6F7-802C-405D-813C-F4F6EE29EE40}"/>
    <cellStyle name="Normal 8 3 2 3 2 2 2" xfId="2122" xr:uid="{014C2BD8-6928-4731-94B5-E1875BBD8A47}"/>
    <cellStyle name="Normal 8 3 2 3 2 2 2 2" xfId="2123" xr:uid="{493D2B10-D437-4A65-91D3-EBAD18512F3C}"/>
    <cellStyle name="Normal 8 3 2 3 2 2 3" xfId="2124" xr:uid="{80B41F2D-C9B6-4C65-B5F8-764C83910B15}"/>
    <cellStyle name="Normal 8 3 2 3 2 3" xfId="2125" xr:uid="{66658BBD-4B6D-4179-91EB-7ADB338ACD7D}"/>
    <cellStyle name="Normal 8 3 2 3 2 3 2" xfId="2126" xr:uid="{78FCC60D-9481-4D65-9BFC-D57D44F83C42}"/>
    <cellStyle name="Normal 8 3 2 3 2 4" xfId="2127" xr:uid="{BE0A0506-5BA7-4186-869F-9FC4D89D59D8}"/>
    <cellStyle name="Normal 8 3 2 3 3" xfId="787" xr:uid="{CF46F2DE-B600-486C-8460-10F0AFA5E164}"/>
    <cellStyle name="Normal 8 3 2 3 3 2" xfId="2128" xr:uid="{4B3D6387-14DF-43C8-B40F-AABB9220F03B}"/>
    <cellStyle name="Normal 8 3 2 3 3 2 2" xfId="2129" xr:uid="{499BE2DA-B5BB-4D5D-B9AF-18C0861AFA24}"/>
    <cellStyle name="Normal 8 3 2 3 3 3" xfId="2130" xr:uid="{9D6005C8-CE25-4528-8733-A580DCB214C3}"/>
    <cellStyle name="Normal 8 3 2 3 3 4" xfId="3771" xr:uid="{B6A44FA0-4B54-4033-B72E-9BBB7FC5BAA5}"/>
    <cellStyle name="Normal 8 3 2 3 4" xfId="2131" xr:uid="{E42F7F48-2F8A-46B0-8FEA-B1CDCCB7221F}"/>
    <cellStyle name="Normal 8 3 2 3 4 2" xfId="2132" xr:uid="{8393D208-60BE-431E-ADBF-CB2E1F18E50F}"/>
    <cellStyle name="Normal 8 3 2 3 5" xfId="2133" xr:uid="{4711C305-3790-432A-AC87-FB263702D40A}"/>
    <cellStyle name="Normal 8 3 2 3 6" xfId="3772" xr:uid="{64B115BA-F9D0-4D57-99C6-F84E86DC4D14}"/>
    <cellStyle name="Normal 8 3 2 4" xfId="385" xr:uid="{A7CA6A1B-7FE6-48BA-BC5F-6A02DEF6CC7E}"/>
    <cellStyle name="Normal 8 3 2 4 2" xfId="788" xr:uid="{43099594-C799-4C9B-A623-755CAFA26C27}"/>
    <cellStyle name="Normal 8 3 2 4 2 2" xfId="2134" xr:uid="{0E416578-EC9D-4316-B765-4A301F85467F}"/>
    <cellStyle name="Normal 8 3 2 4 2 2 2" xfId="2135" xr:uid="{A84F983E-85D2-4F83-A2FD-84C0F25AD48D}"/>
    <cellStyle name="Normal 8 3 2 4 2 3" xfId="2136" xr:uid="{C48E7D2F-9532-42B5-897E-4822B088E8DE}"/>
    <cellStyle name="Normal 8 3 2 4 2 4" xfId="3773" xr:uid="{F33E3BC3-4F1C-498C-AE82-A476B533AA95}"/>
    <cellStyle name="Normal 8 3 2 4 3" xfId="2137" xr:uid="{71F691F8-94AD-456F-9FA3-F80869FF39FA}"/>
    <cellStyle name="Normal 8 3 2 4 3 2" xfId="2138" xr:uid="{C851F517-9587-44D6-A72A-9DFE6956A415}"/>
    <cellStyle name="Normal 8 3 2 4 4" xfId="2139" xr:uid="{37D66C84-73DC-4ECA-99B3-43B3459290D0}"/>
    <cellStyle name="Normal 8 3 2 4 5" xfId="3774" xr:uid="{34629EA4-ED6A-4E6F-9C07-B3C3A53822EF}"/>
    <cellStyle name="Normal 8 3 2 5" xfId="386" xr:uid="{A64D4096-21D3-4C72-8178-C1FA0D9E79C4}"/>
    <cellStyle name="Normal 8 3 2 5 2" xfId="2140" xr:uid="{79A8C6D1-AE40-440D-BB81-B93341831C73}"/>
    <cellStyle name="Normal 8 3 2 5 2 2" xfId="2141" xr:uid="{89363F76-6722-4959-BEFA-DCB06C47BB7F}"/>
    <cellStyle name="Normal 8 3 2 5 3" xfId="2142" xr:uid="{620C7D04-6C3D-4E28-87C6-E1034922185D}"/>
    <cellStyle name="Normal 8 3 2 5 4" xfId="3775" xr:uid="{3DB1E675-2C99-4110-BD04-5D7B00432874}"/>
    <cellStyle name="Normal 8 3 2 6" xfId="2143" xr:uid="{67CB7FD9-A503-4642-8059-8226AA5C8F28}"/>
    <cellStyle name="Normal 8 3 2 6 2" xfId="2144" xr:uid="{A82AD55C-5624-413A-B943-FED0DEE6299B}"/>
    <cellStyle name="Normal 8 3 2 6 3" xfId="3776" xr:uid="{649678C2-464F-431F-B500-B93B73E84649}"/>
    <cellStyle name="Normal 8 3 2 6 4" xfId="3777" xr:uid="{2CC7DA76-ED86-4FD7-A7A4-F515B8F592FB}"/>
    <cellStyle name="Normal 8 3 2 7" xfId="2145" xr:uid="{E39625B0-80E1-4E2E-95F7-88EE50D37581}"/>
    <cellStyle name="Normal 8 3 2 8" xfId="3778" xr:uid="{2B688D8E-3B8B-4D1B-BF63-FCCE507D55BD}"/>
    <cellStyle name="Normal 8 3 2 9" xfId="3779" xr:uid="{4AF5683D-C5B2-4D73-8C18-CB3912340669}"/>
    <cellStyle name="Normal 8 3 3" xfId="156" xr:uid="{AE109FEA-F43F-4358-8449-268772A19E9F}"/>
    <cellStyle name="Normal 8 3 3 2" xfId="157" xr:uid="{04C8311A-CDA4-4C1E-9AF1-4AB84E2FF5FC}"/>
    <cellStyle name="Normal 8 3 3 2 2" xfId="789" xr:uid="{1A124530-3295-46CF-8CCB-BE337F6E8060}"/>
    <cellStyle name="Normal 8 3 3 2 2 2" xfId="2146" xr:uid="{B4D1A957-BA05-44C2-9B14-719E087CE5DD}"/>
    <cellStyle name="Normal 8 3 3 2 2 2 2" xfId="2147" xr:uid="{C4A9B57A-8004-4F87-8459-437B62485DF9}"/>
    <cellStyle name="Normal 8 3 3 2 2 2 2 2" xfId="4492" xr:uid="{167D9124-9B22-469E-959F-A2D8C404112C}"/>
    <cellStyle name="Normal 8 3 3 2 2 2 3" xfId="4493" xr:uid="{B5AD009B-A546-46D4-8960-6A8B2C35EE2E}"/>
    <cellStyle name="Normal 8 3 3 2 2 3" xfId="2148" xr:uid="{BA6F4E1F-51C6-4ED5-8D21-39940AAB83B8}"/>
    <cellStyle name="Normal 8 3 3 2 2 3 2" xfId="4494" xr:uid="{64CE5AAD-233C-457F-8317-C54F8BECB034}"/>
    <cellStyle name="Normal 8 3 3 2 2 4" xfId="3780" xr:uid="{893392C0-DE30-4EF8-9752-95FF9ABD64F1}"/>
    <cellStyle name="Normal 8 3 3 2 3" xfId="2149" xr:uid="{4C291DF3-9023-49BE-BA18-938EBA44616E}"/>
    <cellStyle name="Normal 8 3 3 2 3 2" xfId="2150" xr:uid="{6C48CADA-BC3F-4413-853F-F76869DF0E48}"/>
    <cellStyle name="Normal 8 3 3 2 3 2 2" xfId="4495" xr:uid="{991C6743-BC19-46A1-8E77-A39F3D12380E}"/>
    <cellStyle name="Normal 8 3 3 2 3 3" xfId="3781" xr:uid="{3DF4F620-0F14-4B54-98CC-7BDA0B12A267}"/>
    <cellStyle name="Normal 8 3 3 2 3 4" xfId="3782" xr:uid="{7E569717-185F-4A28-A845-68AFF17EC43D}"/>
    <cellStyle name="Normal 8 3 3 2 4" xfId="2151" xr:uid="{B3284709-91D9-4232-91D4-30D14E5CC23A}"/>
    <cellStyle name="Normal 8 3 3 2 4 2" xfId="4496" xr:uid="{F7F14D8D-B656-4EF1-A65E-3C4F087A2041}"/>
    <cellStyle name="Normal 8 3 3 2 5" xfId="3783" xr:uid="{84C63D22-ED3A-40D3-9A5C-5B9C494EB077}"/>
    <cellStyle name="Normal 8 3 3 2 6" xfId="3784" xr:uid="{F7F39F6E-999D-4FC0-BBC1-D6396BB4B77B}"/>
    <cellStyle name="Normal 8 3 3 3" xfId="387" xr:uid="{14FA7015-CAED-4330-A847-071C7F5A80E2}"/>
    <cellStyle name="Normal 8 3 3 3 2" xfId="2152" xr:uid="{12AE7584-C2A4-4624-A925-387B526883D2}"/>
    <cellStyle name="Normal 8 3 3 3 2 2" xfId="2153" xr:uid="{94587152-3B17-469E-ABE1-2AE65311FFE8}"/>
    <cellStyle name="Normal 8 3 3 3 2 2 2" xfId="4497" xr:uid="{ADAE3D38-38CC-4E81-9EA6-A8DE0B4A532E}"/>
    <cellStyle name="Normal 8 3 3 3 2 3" xfId="3785" xr:uid="{E0B4A3D3-6119-42B6-B839-7A99EDD31F37}"/>
    <cellStyle name="Normal 8 3 3 3 2 4" xfId="3786" xr:uid="{96B418EA-F4F2-41BC-9386-F1300980B4D5}"/>
    <cellStyle name="Normal 8 3 3 3 3" xfId="2154" xr:uid="{A960FC31-928B-473F-8825-1AF1B8A43EFF}"/>
    <cellStyle name="Normal 8 3 3 3 3 2" xfId="4498" xr:uid="{C3C50B1D-A343-40D5-8415-D9E3182C3D4D}"/>
    <cellStyle name="Normal 8 3 3 3 4" xfId="3787" xr:uid="{C93A1F62-BC48-4907-B358-0CCFB2A61A87}"/>
    <cellStyle name="Normal 8 3 3 3 5" xfId="3788" xr:uid="{B35CDFDE-9054-411A-B7DC-DB1D4BDDAF0B}"/>
    <cellStyle name="Normal 8 3 3 4" xfId="2155" xr:uid="{5EECF352-4270-4453-BAFD-8E705928F429}"/>
    <cellStyle name="Normal 8 3 3 4 2" xfId="2156" xr:uid="{F66BEE5F-6F99-4C49-A470-BC6AAB85EF98}"/>
    <cellStyle name="Normal 8 3 3 4 2 2" xfId="4499" xr:uid="{182454F4-E22D-45D0-A1CC-E0DFE310F93C}"/>
    <cellStyle name="Normal 8 3 3 4 3" xfId="3789" xr:uid="{6AF23331-10C8-4D95-B003-42FD7C7C5712}"/>
    <cellStyle name="Normal 8 3 3 4 4" xfId="3790" xr:uid="{7982B034-87F8-46F5-A02A-CABCAC62A181}"/>
    <cellStyle name="Normal 8 3 3 5" xfId="2157" xr:uid="{CAEA7B1C-765C-4490-893C-FF6DA4608DA6}"/>
    <cellStyle name="Normal 8 3 3 5 2" xfId="3791" xr:uid="{B459E0F6-3EB3-4678-BC91-1FBF1F8C0023}"/>
    <cellStyle name="Normal 8 3 3 5 3" xfId="3792" xr:uid="{F4C4297D-3823-4B13-A3DC-B7E1F0275369}"/>
    <cellStyle name="Normal 8 3 3 5 4" xfId="3793" xr:uid="{4C053D7A-BE64-4BFA-89FD-B174C81ABFAC}"/>
    <cellStyle name="Normal 8 3 3 6" xfId="3794" xr:uid="{E5779039-06A1-43EA-A43C-B11EB7FCE703}"/>
    <cellStyle name="Normal 8 3 3 7" xfId="3795" xr:uid="{552A49A8-77FF-4B0C-9F24-84AB5E5EB66F}"/>
    <cellStyle name="Normal 8 3 3 8" xfId="3796" xr:uid="{4CD90D3E-FEEC-44AB-9C27-838D1986A38E}"/>
    <cellStyle name="Normal 8 3 4" xfId="158" xr:uid="{29648180-3440-4EBF-AF4E-6D35C0CDC17F}"/>
    <cellStyle name="Normal 8 3 4 2" xfId="790" xr:uid="{4CBB6AC1-C947-4540-9739-90137AC26E6D}"/>
    <cellStyle name="Normal 8 3 4 2 2" xfId="791" xr:uid="{A40B0324-ADBA-43DA-9486-5BC520C0460A}"/>
    <cellStyle name="Normal 8 3 4 2 2 2" xfId="2158" xr:uid="{9C53FC5F-76B5-4D0E-9440-F48417E2950E}"/>
    <cellStyle name="Normal 8 3 4 2 2 2 2" xfId="2159" xr:uid="{4657E8E7-06A9-4EE2-9C69-F7EF699CA8FD}"/>
    <cellStyle name="Normal 8 3 4 2 2 3" xfId="2160" xr:uid="{DB61F19D-FAC6-4567-ADE3-5649563C764B}"/>
    <cellStyle name="Normal 8 3 4 2 2 4" xfId="3797" xr:uid="{21AB990B-99BA-47F6-901F-659F709EC7D9}"/>
    <cellStyle name="Normal 8 3 4 2 3" xfId="2161" xr:uid="{11CEB8B4-08B8-42C3-9BE8-5C2BC2ADEE70}"/>
    <cellStyle name="Normal 8 3 4 2 3 2" xfId="2162" xr:uid="{225D51EA-4355-481F-95C8-C4A0AF70280E}"/>
    <cellStyle name="Normal 8 3 4 2 4" xfId="2163" xr:uid="{60A92297-5385-4392-B4B5-84C5D7BF00F0}"/>
    <cellStyle name="Normal 8 3 4 2 5" xfId="3798" xr:uid="{06D834FC-5063-4E5E-B829-FF97499C05D4}"/>
    <cellStyle name="Normal 8 3 4 3" xfId="792" xr:uid="{8A7FFD6C-4DE2-4053-B44D-16B6B7B7895D}"/>
    <cellStyle name="Normal 8 3 4 3 2" xfId="2164" xr:uid="{52C94717-E365-4C35-8E6E-7E5C48E791AD}"/>
    <cellStyle name="Normal 8 3 4 3 2 2" xfId="2165" xr:uid="{27BB40FE-C45D-488C-8401-BD0BE4E5D776}"/>
    <cellStyle name="Normal 8 3 4 3 3" xfId="2166" xr:uid="{B90315E5-0ED4-48D4-9A53-674B5FFC8057}"/>
    <cellStyle name="Normal 8 3 4 3 4" xfId="3799" xr:uid="{34BC2EAA-6E58-47AE-8FC1-CD34EE6D7F6E}"/>
    <cellStyle name="Normal 8 3 4 4" xfId="2167" xr:uid="{D693DBCD-A51D-44BB-A2E6-5BB2BFEAAFF5}"/>
    <cellStyle name="Normal 8 3 4 4 2" xfId="2168" xr:uid="{961AD606-586E-446F-AC43-4895CDB55356}"/>
    <cellStyle name="Normal 8 3 4 4 3" xfId="3800" xr:uid="{F583D74D-AA2B-49D0-8A1F-82FC6AB735C1}"/>
    <cellStyle name="Normal 8 3 4 4 4" xfId="3801" xr:uid="{E31EAF19-BF4B-4E03-B40F-9C4FDB3BB2E8}"/>
    <cellStyle name="Normal 8 3 4 5" xfId="2169" xr:uid="{83A7E0E9-C2C5-4C40-8CC0-BF667B1C5990}"/>
    <cellStyle name="Normal 8 3 4 6" xfId="3802" xr:uid="{6BAAA5AD-586B-4409-8DC0-CAB1D04F2A3C}"/>
    <cellStyle name="Normal 8 3 4 7" xfId="3803" xr:uid="{71334D3D-D888-4C3E-AF04-4724F1A62647}"/>
    <cellStyle name="Normal 8 3 5" xfId="388" xr:uid="{BA351ECC-BEFE-43A7-A8E8-DF810B0FA418}"/>
    <cellStyle name="Normal 8 3 5 2" xfId="793" xr:uid="{AD9EBDB5-6696-488E-A39D-A7AFB532BD77}"/>
    <cellStyle name="Normal 8 3 5 2 2" xfId="2170" xr:uid="{29640020-9F95-4E7C-8AA6-A91B470A331E}"/>
    <cellStyle name="Normal 8 3 5 2 2 2" xfId="2171" xr:uid="{0679C386-199E-404E-942E-738D1BE2D12E}"/>
    <cellStyle name="Normal 8 3 5 2 3" xfId="2172" xr:uid="{E3436464-262C-44A1-B9D4-8FD2A982B770}"/>
    <cellStyle name="Normal 8 3 5 2 4" xfId="3804" xr:uid="{9E5DF3AC-4534-4AD2-80C6-1C731E2EE362}"/>
    <cellStyle name="Normal 8 3 5 3" xfId="2173" xr:uid="{61D5B0C1-8AB7-433C-94C6-65077947B8F9}"/>
    <cellStyle name="Normal 8 3 5 3 2" xfId="2174" xr:uid="{0A4B0C5B-97F3-4A7F-B071-7B645FF22C17}"/>
    <cellStyle name="Normal 8 3 5 3 3" xfId="3805" xr:uid="{983F42B4-CBD7-4C57-A5C3-C735159E64AB}"/>
    <cellStyle name="Normal 8 3 5 3 4" xfId="3806" xr:uid="{A0C2AC87-57E8-423F-B8C1-B2DCEBD4C9BC}"/>
    <cellStyle name="Normal 8 3 5 4" xfId="2175" xr:uid="{959BCB01-B397-49D8-8A88-8B7F6FB4C418}"/>
    <cellStyle name="Normal 8 3 5 5" xfId="3807" xr:uid="{54A43583-22C4-4664-BEFF-52E5B183A137}"/>
    <cellStyle name="Normal 8 3 5 6" xfId="3808" xr:uid="{50BBF037-FDFD-4588-B87F-1D0082749222}"/>
    <cellStyle name="Normal 8 3 6" xfId="389" xr:uid="{80FE31B5-2349-4317-B23D-3C6149EDBAC0}"/>
    <cellStyle name="Normal 8 3 6 2" xfId="2176" xr:uid="{62E9F627-E580-4549-A94C-F453E083765C}"/>
    <cellStyle name="Normal 8 3 6 2 2" xfId="2177" xr:uid="{DA8E473B-03A4-47F1-A748-B46BDC5BF26C}"/>
    <cellStyle name="Normal 8 3 6 2 3" xfId="3809" xr:uid="{C3F07ED4-CFE7-4A0B-9BC3-2A76A7CD6D1E}"/>
    <cellStyle name="Normal 8 3 6 2 4" xfId="3810" xr:uid="{5337E486-9498-4DED-8E69-55D7CA51F9A2}"/>
    <cellStyle name="Normal 8 3 6 3" xfId="2178" xr:uid="{E60BD689-3E47-4BD7-8DC8-32954B7E32AC}"/>
    <cellStyle name="Normal 8 3 6 4" xfId="3811" xr:uid="{BB634528-A4CE-4869-98A5-7D644CDBB2E4}"/>
    <cellStyle name="Normal 8 3 6 5" xfId="3812" xr:uid="{CBB93343-075A-453E-AE87-EF510DE784D8}"/>
    <cellStyle name="Normal 8 3 7" xfId="2179" xr:uid="{B182FCE8-4DDC-4A0D-8145-8EEEFC199405}"/>
    <cellStyle name="Normal 8 3 7 2" xfId="2180" xr:uid="{7734F10A-B412-4A0B-BB20-06112B4A7C86}"/>
    <cellStyle name="Normal 8 3 7 3" xfId="3813" xr:uid="{8BED5AC8-1308-49B7-8A3D-5D7789A3FD47}"/>
    <cellStyle name="Normal 8 3 7 4" xfId="3814" xr:uid="{258A93DA-791D-4AF0-8030-0127168A923B}"/>
    <cellStyle name="Normal 8 3 8" xfId="2181" xr:uid="{75687812-4C05-43FE-89D2-3018BD40DD42}"/>
    <cellStyle name="Normal 8 3 8 2" xfId="3815" xr:uid="{99404206-AC10-4B15-BE60-0B44FB5958F7}"/>
    <cellStyle name="Normal 8 3 8 3" xfId="3816" xr:uid="{814A531D-C68D-43CC-B10A-EE0049A092A6}"/>
    <cellStyle name="Normal 8 3 8 4" xfId="3817" xr:uid="{2392FF31-157A-453E-9ADE-734C7991464A}"/>
    <cellStyle name="Normal 8 3 9" xfId="3818" xr:uid="{81FE2076-0208-43EF-9DB0-EF141484589F}"/>
    <cellStyle name="Normal 8 4" xfId="159" xr:uid="{E35799A4-FDDD-4DD8-AE31-29F601B9D012}"/>
    <cellStyle name="Normal 8 4 10" xfId="3819" xr:uid="{CFE5D137-B681-44E5-B65E-D732825C92CD}"/>
    <cellStyle name="Normal 8 4 11" xfId="3820" xr:uid="{B40AB71A-9284-47B9-8386-A564F276A4D2}"/>
    <cellStyle name="Normal 8 4 2" xfId="160" xr:uid="{4572430C-7AD3-4A74-8315-0555E28F24B2}"/>
    <cellStyle name="Normal 8 4 2 2" xfId="390" xr:uid="{6A0D2141-ED12-48FA-A925-2610A55A7189}"/>
    <cellStyle name="Normal 8 4 2 2 2" xfId="794" xr:uid="{B0D876E9-1F58-432B-AAE8-77E1B3630233}"/>
    <cellStyle name="Normal 8 4 2 2 2 2" xfId="795" xr:uid="{14E56615-3E32-44C4-B505-ABF2CB80636E}"/>
    <cellStyle name="Normal 8 4 2 2 2 2 2" xfId="2182" xr:uid="{7D7F4775-2FFA-4F30-8FB6-7119B82B6F2D}"/>
    <cellStyle name="Normal 8 4 2 2 2 2 3" xfId="3821" xr:uid="{18898BE4-C462-4E72-801C-378341F56C59}"/>
    <cellStyle name="Normal 8 4 2 2 2 2 4" xfId="3822" xr:uid="{04EBFF6F-5852-4A8E-A1D3-BEB167A573C1}"/>
    <cellStyle name="Normal 8 4 2 2 2 3" xfId="2183" xr:uid="{90732DE4-964E-4E11-9B30-940059A5BE1B}"/>
    <cellStyle name="Normal 8 4 2 2 2 3 2" xfId="3823" xr:uid="{18A29F5D-8853-477D-A73B-9C30DE9FA5E2}"/>
    <cellStyle name="Normal 8 4 2 2 2 3 3" xfId="3824" xr:uid="{A22E72D4-F026-422F-A707-F2D2AD69D821}"/>
    <cellStyle name="Normal 8 4 2 2 2 3 4" xfId="3825" xr:uid="{595195A7-A540-49A7-9C00-08A1FFEABD4B}"/>
    <cellStyle name="Normal 8 4 2 2 2 4" xfId="3826" xr:uid="{1EA4AF17-DA09-4414-97FC-61E0D3039BC7}"/>
    <cellStyle name="Normal 8 4 2 2 2 5" xfId="3827" xr:uid="{0E43D276-17B7-40C6-97DA-0B7778700613}"/>
    <cellStyle name="Normal 8 4 2 2 2 6" xfId="3828" xr:uid="{741CE59C-702C-4CE9-903E-1D87EC8D4E78}"/>
    <cellStyle name="Normal 8 4 2 2 3" xfId="796" xr:uid="{556752A6-2B18-4847-97C3-C94517EB80B8}"/>
    <cellStyle name="Normal 8 4 2 2 3 2" xfId="2184" xr:uid="{EE9A347E-1449-4FE8-A76C-A2D38803BEB6}"/>
    <cellStyle name="Normal 8 4 2 2 3 2 2" xfId="3829" xr:uid="{04355C37-6431-4964-9A45-4D694EDA391A}"/>
    <cellStyle name="Normal 8 4 2 2 3 2 3" xfId="3830" xr:uid="{AF8AC70B-402A-4505-8B31-67B1E8175FAD}"/>
    <cellStyle name="Normal 8 4 2 2 3 2 4" xfId="3831" xr:uid="{99F256BD-DBC5-4C3A-A734-C329A11148DB}"/>
    <cellStyle name="Normal 8 4 2 2 3 3" xfId="3832" xr:uid="{C71B96C3-3351-4C2B-A99B-598F1CE674FB}"/>
    <cellStyle name="Normal 8 4 2 2 3 4" xfId="3833" xr:uid="{0A78F441-7A40-4B08-A459-5EDD9E19C136}"/>
    <cellStyle name="Normal 8 4 2 2 3 5" xfId="3834" xr:uid="{9A46F8A8-CB4E-4FAF-84BA-319C9C873158}"/>
    <cellStyle name="Normal 8 4 2 2 4" xfId="2185" xr:uid="{74436CE9-DE20-4D49-925E-33396D21B916}"/>
    <cellStyle name="Normal 8 4 2 2 4 2" xfId="3835" xr:uid="{DF40E4BD-6E14-4090-92E4-73F050825C8D}"/>
    <cellStyle name="Normal 8 4 2 2 4 3" xfId="3836" xr:uid="{A18EB182-AA02-447B-A4FB-4B3F81819277}"/>
    <cellStyle name="Normal 8 4 2 2 4 4" xfId="3837" xr:uid="{97CD2E7D-33F3-40CF-A829-6CD8ACD22D72}"/>
    <cellStyle name="Normal 8 4 2 2 5" xfId="3838" xr:uid="{7B2A2462-9E11-4D81-86D7-95BEA9B645CD}"/>
    <cellStyle name="Normal 8 4 2 2 5 2" xfId="3839" xr:uid="{7737FE8D-E748-4296-AC2F-DEC8732B4D97}"/>
    <cellStyle name="Normal 8 4 2 2 5 3" xfId="3840" xr:uid="{CDB9CCC1-B43C-4191-A7DC-6CB10978F8B9}"/>
    <cellStyle name="Normal 8 4 2 2 5 4" xfId="3841" xr:uid="{2FB9F685-6C61-470A-8995-5F0971DE51CB}"/>
    <cellStyle name="Normal 8 4 2 2 6" xfId="3842" xr:uid="{74D583E4-2452-491D-93C3-01C576CEA1D8}"/>
    <cellStyle name="Normal 8 4 2 2 7" xfId="3843" xr:uid="{A9720311-FAE1-4B8E-A5DC-A2F6FB5A7D7E}"/>
    <cellStyle name="Normal 8 4 2 2 8" xfId="3844" xr:uid="{F39C2612-1BA7-4AB0-86A3-422942686A66}"/>
    <cellStyle name="Normal 8 4 2 3" xfId="797" xr:uid="{9BBC9E55-A891-48C2-B816-B5929AF1425D}"/>
    <cellStyle name="Normal 8 4 2 3 2" xfId="798" xr:uid="{482AB64D-2B64-4CA9-8F91-3EC08A561CC3}"/>
    <cellStyle name="Normal 8 4 2 3 2 2" xfId="799" xr:uid="{6CB74AA3-6806-4101-B1B7-FB8987F6870B}"/>
    <cellStyle name="Normal 8 4 2 3 2 3" xfId="3845" xr:uid="{7E5A807E-5EEA-4062-AAD4-0E250D4F0880}"/>
    <cellStyle name="Normal 8 4 2 3 2 4" xfId="3846" xr:uid="{B86460B5-5BB4-4265-A739-164F21BA269C}"/>
    <cellStyle name="Normal 8 4 2 3 3" xfId="800" xr:uid="{D690814C-245A-4ADF-946D-888BB843B00A}"/>
    <cellStyle name="Normal 8 4 2 3 3 2" xfId="3847" xr:uid="{75C9A92B-3F01-4010-B907-C3210CD99F2F}"/>
    <cellStyle name="Normal 8 4 2 3 3 3" xfId="3848" xr:uid="{FD90DDEC-D96E-4587-8D4B-73D8A5625FB6}"/>
    <cellStyle name="Normal 8 4 2 3 3 4" xfId="3849" xr:uid="{9B20D479-8220-49AB-89EF-65E3C863A622}"/>
    <cellStyle name="Normal 8 4 2 3 4" xfId="3850" xr:uid="{C61FAC53-2A07-4DE2-A79D-99CDE36ADB79}"/>
    <cellStyle name="Normal 8 4 2 3 5" xfId="3851" xr:uid="{69C66C09-C575-416E-828B-0BDD150067CC}"/>
    <cellStyle name="Normal 8 4 2 3 6" xfId="3852" xr:uid="{F1112AEF-06FB-4D5F-9C01-1BC97EE85DDF}"/>
    <cellStyle name="Normal 8 4 2 4" xfId="801" xr:uid="{8BB2A726-3D06-4DBE-8F5D-E2E088F0B2D4}"/>
    <cellStyle name="Normal 8 4 2 4 2" xfId="802" xr:uid="{E8EC276F-9155-4404-88AB-10F3D192160A}"/>
    <cellStyle name="Normal 8 4 2 4 2 2" xfId="3853" xr:uid="{1F2B8997-CAE1-4724-81DA-B17EEA9756A6}"/>
    <cellStyle name="Normal 8 4 2 4 2 3" xfId="3854" xr:uid="{257E2991-53EF-4C61-B93B-96DBA4D5C4D3}"/>
    <cellStyle name="Normal 8 4 2 4 2 4" xfId="3855" xr:uid="{6514A3AE-FB45-420F-955D-E3D478FE96C4}"/>
    <cellStyle name="Normal 8 4 2 4 3" xfId="3856" xr:uid="{00045EF6-AB57-4465-B97F-06DE80BC88DF}"/>
    <cellStyle name="Normal 8 4 2 4 4" xfId="3857" xr:uid="{31E13FD1-8448-455C-BB2A-47E31108C76B}"/>
    <cellStyle name="Normal 8 4 2 4 5" xfId="3858" xr:uid="{BF8A0490-967E-4F51-9232-53298FEDFEF1}"/>
    <cellStyle name="Normal 8 4 2 5" xfId="803" xr:uid="{70713F1F-2FAD-4123-91E3-BD6F2D7B4226}"/>
    <cellStyle name="Normal 8 4 2 5 2" xfId="3859" xr:uid="{663DFB28-A086-41E4-A837-385832C73EA3}"/>
    <cellStyle name="Normal 8 4 2 5 3" xfId="3860" xr:uid="{AC743C70-A7C8-42F5-8C18-241D4778486D}"/>
    <cellStyle name="Normal 8 4 2 5 4" xfId="3861" xr:uid="{303D79AD-021A-4AAC-8CF3-70C3E6DD0EAC}"/>
    <cellStyle name="Normal 8 4 2 6" xfId="3862" xr:uid="{DA4907B7-3A34-4E58-8D6D-E585A1C13C2E}"/>
    <cellStyle name="Normal 8 4 2 6 2" xfId="3863" xr:uid="{760EFEBA-5407-4CCD-992A-7948A1A476E0}"/>
    <cellStyle name="Normal 8 4 2 6 3" xfId="3864" xr:uid="{749AD025-E836-4F6D-B7D1-7CD332729C17}"/>
    <cellStyle name="Normal 8 4 2 6 4" xfId="3865" xr:uid="{E9B1D47A-DBD8-49E8-AA65-328EB8F5917D}"/>
    <cellStyle name="Normal 8 4 2 7" xfId="3866" xr:uid="{E7B06375-0D41-4E96-AEFE-F80CF4C443E2}"/>
    <cellStyle name="Normal 8 4 2 8" xfId="3867" xr:uid="{B640F898-574C-448F-A872-30BCEFAE8F32}"/>
    <cellStyle name="Normal 8 4 2 9" xfId="3868" xr:uid="{D2C5CABE-F549-4F50-B925-CD87DD93E589}"/>
    <cellStyle name="Normal 8 4 3" xfId="391" xr:uid="{63738D80-C02B-4926-92BC-B8480EFA540B}"/>
    <cellStyle name="Normal 8 4 3 2" xfId="804" xr:uid="{69061B2D-0362-4CEB-8348-C8A9B23B0C03}"/>
    <cellStyle name="Normal 8 4 3 2 2" xfId="805" xr:uid="{4974A286-F58C-4D53-AAC6-7F2DA3815742}"/>
    <cellStyle name="Normal 8 4 3 2 2 2" xfId="2186" xr:uid="{067983F0-CF1B-4A84-81C5-B2E63BCA604E}"/>
    <cellStyle name="Normal 8 4 3 2 2 2 2" xfId="2187" xr:uid="{4EE9855C-6E2F-4347-8250-C12C900B3AD8}"/>
    <cellStyle name="Normal 8 4 3 2 2 3" xfId="2188" xr:uid="{F05FC2D7-1E92-4492-87A7-6DBF89B73340}"/>
    <cellStyle name="Normal 8 4 3 2 2 4" xfId="3869" xr:uid="{F5107D5E-49C7-4CE3-A9E6-4B3C6D178386}"/>
    <cellStyle name="Normal 8 4 3 2 3" xfId="2189" xr:uid="{005C78D2-653C-4386-9020-401FCB5C479A}"/>
    <cellStyle name="Normal 8 4 3 2 3 2" xfId="2190" xr:uid="{C6BE93AE-1BCD-42F4-9DC8-65045E70B3C7}"/>
    <cellStyle name="Normal 8 4 3 2 3 3" xfId="3870" xr:uid="{A5E9D470-2657-4E24-B4D6-B780D807DD95}"/>
    <cellStyle name="Normal 8 4 3 2 3 4" xfId="3871" xr:uid="{6DB06780-40BE-4A03-99AE-AF3369A18EAE}"/>
    <cellStyle name="Normal 8 4 3 2 4" xfId="2191" xr:uid="{5CCD7B54-FF60-42D7-975F-740BEAFC9C5B}"/>
    <cellStyle name="Normal 8 4 3 2 5" xfId="3872" xr:uid="{29557EA2-83E3-451F-A5FA-2DDF7D64709B}"/>
    <cellStyle name="Normal 8 4 3 2 6" xfId="3873" xr:uid="{2C98C1D4-AC11-4ED5-A677-936CA25CB4F4}"/>
    <cellStyle name="Normal 8 4 3 3" xfId="806" xr:uid="{820338CA-F235-4CF8-B20B-4B5AF7FA17C2}"/>
    <cellStyle name="Normal 8 4 3 3 2" xfId="2192" xr:uid="{1784EC28-779A-4726-A9DE-712A2D0F991A}"/>
    <cellStyle name="Normal 8 4 3 3 2 2" xfId="2193" xr:uid="{A309E114-3ED5-4BB5-9A56-983F413DC99B}"/>
    <cellStyle name="Normal 8 4 3 3 2 3" xfId="3874" xr:uid="{1740B3AC-2333-402F-8991-17E753E00B04}"/>
    <cellStyle name="Normal 8 4 3 3 2 4" xfId="3875" xr:uid="{61897DEC-AF25-4144-BFFB-C9DD23380F2A}"/>
    <cellStyle name="Normal 8 4 3 3 3" xfId="2194" xr:uid="{43C9730C-1F71-47F0-9BFC-2724CA37130B}"/>
    <cellStyle name="Normal 8 4 3 3 4" xfId="3876" xr:uid="{6B30658C-2143-470A-8FED-9E33756CE99A}"/>
    <cellStyle name="Normal 8 4 3 3 5" xfId="3877" xr:uid="{2DADB956-2981-4365-B86A-4466CA809D91}"/>
    <cellStyle name="Normal 8 4 3 4" xfId="2195" xr:uid="{B2E8B237-A6EA-40FC-A0F5-8AD3E3814110}"/>
    <cellStyle name="Normal 8 4 3 4 2" xfId="2196" xr:uid="{B2DF7DB5-E0E0-44FD-97E4-21AE72B6D3B6}"/>
    <cellStyle name="Normal 8 4 3 4 3" xfId="3878" xr:uid="{58311484-C593-4661-9EC5-4D91E12C9D6B}"/>
    <cellStyle name="Normal 8 4 3 4 4" xfId="3879" xr:uid="{FEE2978C-3F80-48B1-B6A7-C0AEAADA667F}"/>
    <cellStyle name="Normal 8 4 3 5" xfId="2197" xr:uid="{F534691A-2067-4B64-985A-A6B375703AA6}"/>
    <cellStyle name="Normal 8 4 3 5 2" xfId="3880" xr:uid="{A6AE964C-A55D-4143-B8DB-DB83EB6F8DFA}"/>
    <cellStyle name="Normal 8 4 3 5 3" xfId="3881" xr:uid="{28048071-1558-4C94-B8D0-7CE5982898C3}"/>
    <cellStyle name="Normal 8 4 3 5 4" xfId="3882" xr:uid="{3E12A0BF-83DB-455C-B707-738E10352A14}"/>
    <cellStyle name="Normal 8 4 3 6" xfId="3883" xr:uid="{08D76E55-01AC-48B2-B261-5D4B41EED7EC}"/>
    <cellStyle name="Normal 8 4 3 7" xfId="3884" xr:uid="{2BF2AD6E-528F-48F9-ACCE-118EBB8D2E39}"/>
    <cellStyle name="Normal 8 4 3 8" xfId="3885" xr:uid="{4A9932D9-07C6-41E2-85E8-5E0944D3F79C}"/>
    <cellStyle name="Normal 8 4 4" xfId="392" xr:uid="{7DE5C6F8-BA7B-4FAD-A8F4-A7FC04259BF0}"/>
    <cellStyle name="Normal 8 4 4 2" xfId="807" xr:uid="{4715227D-075C-4C66-8101-FAD6C1589DF8}"/>
    <cellStyle name="Normal 8 4 4 2 2" xfId="808" xr:uid="{8CF40001-706B-4EBD-BE61-729BCE76D2D4}"/>
    <cellStyle name="Normal 8 4 4 2 2 2" xfId="2198" xr:uid="{3D5C2EB3-9770-4057-9A07-B531D0A7AAE6}"/>
    <cellStyle name="Normal 8 4 4 2 2 3" xfId="3886" xr:uid="{F6EAA577-37BD-4FD9-A61A-88885C930DB7}"/>
    <cellStyle name="Normal 8 4 4 2 2 4" xfId="3887" xr:uid="{7E538569-1C74-49DB-8BDE-D74AD8AFD9FA}"/>
    <cellStyle name="Normal 8 4 4 2 3" xfId="2199" xr:uid="{956527CF-E8BA-4AE4-93A6-BDE2D25AC224}"/>
    <cellStyle name="Normal 8 4 4 2 4" xfId="3888" xr:uid="{05365102-4802-41AB-A5A7-B8705C04F607}"/>
    <cellStyle name="Normal 8 4 4 2 5" xfId="3889" xr:uid="{659571EF-6CC5-4776-9331-18769B97D19D}"/>
    <cellStyle name="Normal 8 4 4 3" xfId="809" xr:uid="{5D742F16-0F31-4AE5-8A02-1C6ECAC9E3AD}"/>
    <cellStyle name="Normal 8 4 4 3 2" xfId="2200" xr:uid="{6A3A5419-512C-44FA-92B8-9DEC0B5DF6D8}"/>
    <cellStyle name="Normal 8 4 4 3 3" xfId="3890" xr:uid="{F3621E62-9A7A-41A8-B3C9-9D5E194F3E8B}"/>
    <cellStyle name="Normal 8 4 4 3 4" xfId="3891" xr:uid="{D1E008D5-DE8A-4B87-B830-E4D27F09BD9A}"/>
    <cellStyle name="Normal 8 4 4 4" xfId="2201" xr:uid="{09BE6C80-624E-44A9-A05F-C9D45643DB13}"/>
    <cellStyle name="Normal 8 4 4 4 2" xfId="3892" xr:uid="{E89A40C9-28D2-46CF-AA08-70BE08F18442}"/>
    <cellStyle name="Normal 8 4 4 4 3" xfId="3893" xr:uid="{5430B782-D17B-45B0-A71A-722C6811736A}"/>
    <cellStyle name="Normal 8 4 4 4 4" xfId="3894" xr:uid="{2FC0CAFC-3DFD-428E-8BAD-EE67EB7612BF}"/>
    <cellStyle name="Normal 8 4 4 5" xfId="3895" xr:uid="{E541814A-8418-4F9E-B5EB-EFA1980255FF}"/>
    <cellStyle name="Normal 8 4 4 6" xfId="3896" xr:uid="{441B709E-C4A5-492D-845E-17F34DFA5F78}"/>
    <cellStyle name="Normal 8 4 4 7" xfId="3897" xr:uid="{244B0E49-9469-4E44-8A23-7AE995E69DFE}"/>
    <cellStyle name="Normal 8 4 5" xfId="393" xr:uid="{4F81C939-2034-4184-89A0-258E8F28EA13}"/>
    <cellStyle name="Normal 8 4 5 2" xfId="810" xr:uid="{6159FCC5-2DE4-43F4-AD7B-E091524AD42A}"/>
    <cellStyle name="Normal 8 4 5 2 2" xfId="2202" xr:uid="{AF70E00A-9717-4ED7-9623-6AC1149AF430}"/>
    <cellStyle name="Normal 8 4 5 2 3" xfId="3898" xr:uid="{7B1D18B0-534B-4C98-B4DE-8A3D19316332}"/>
    <cellStyle name="Normal 8 4 5 2 4" xfId="3899" xr:uid="{CE499C82-A7C7-4D2C-89C0-A5656E28EEDC}"/>
    <cellStyle name="Normal 8 4 5 3" xfId="2203" xr:uid="{68C7499C-8AF5-4AFB-88B3-E20CD1BD980E}"/>
    <cellStyle name="Normal 8 4 5 3 2" xfId="3900" xr:uid="{4CDCFF72-796C-427B-89E0-3093C2B82116}"/>
    <cellStyle name="Normal 8 4 5 3 3" xfId="3901" xr:uid="{F0523D9B-5F39-4E51-BC9F-949B25B32C4C}"/>
    <cellStyle name="Normal 8 4 5 3 4" xfId="3902" xr:uid="{A8BA4E29-E271-4D8E-95E5-E5C51A2C8462}"/>
    <cellStyle name="Normal 8 4 5 4" xfId="3903" xr:uid="{9E0B9953-8155-497B-9C3D-E558183D639C}"/>
    <cellStyle name="Normal 8 4 5 5" xfId="3904" xr:uid="{15517E38-462B-48F6-9D60-9A4182081BCC}"/>
    <cellStyle name="Normal 8 4 5 6" xfId="3905" xr:uid="{E3B34A97-EAF0-49A2-A078-95A274CE44FD}"/>
    <cellStyle name="Normal 8 4 6" xfId="811" xr:uid="{522CBC2E-EE5F-49B6-92D6-E682F5300D66}"/>
    <cellStyle name="Normal 8 4 6 2" xfId="2204" xr:uid="{835C6E7D-9FBD-458C-BF91-E04F10B029F9}"/>
    <cellStyle name="Normal 8 4 6 2 2" xfId="3906" xr:uid="{67D472FA-6738-456A-9714-E09BBF643156}"/>
    <cellStyle name="Normal 8 4 6 2 3" xfId="3907" xr:uid="{578BD647-BA8D-45AB-9A7D-4B80D119E206}"/>
    <cellStyle name="Normal 8 4 6 2 4" xfId="3908" xr:uid="{14FEF2A2-21DE-4158-9330-C9A6754B12E5}"/>
    <cellStyle name="Normal 8 4 6 3" xfId="3909" xr:uid="{540879E7-A57B-43DB-B904-1209929B12E3}"/>
    <cellStyle name="Normal 8 4 6 4" xfId="3910" xr:uid="{6F7CEA2F-46D4-4AEC-BF4A-656BEA15626E}"/>
    <cellStyle name="Normal 8 4 6 5" xfId="3911" xr:uid="{3EB28B04-62E3-421E-88E5-7CF2BB050DD6}"/>
    <cellStyle name="Normal 8 4 7" xfId="2205" xr:uid="{CACE20C0-4EFC-4465-9E9D-4850724045CC}"/>
    <cellStyle name="Normal 8 4 7 2" xfId="3912" xr:uid="{7C14EFEB-87B0-4F0F-9517-5D02FA5811BA}"/>
    <cellStyle name="Normal 8 4 7 3" xfId="3913" xr:uid="{F71EF41E-6C90-48B3-96F0-6792F0269750}"/>
    <cellStyle name="Normal 8 4 7 4" xfId="3914" xr:uid="{2A5F7E80-3DF4-494A-A7BD-FB5DE95EBE78}"/>
    <cellStyle name="Normal 8 4 8" xfId="3915" xr:uid="{0B9077DB-A6B2-4BCB-ABB0-7F6FBF7F0EF6}"/>
    <cellStyle name="Normal 8 4 8 2" xfId="3916" xr:uid="{E4060FF3-3CD5-43DD-B7B9-14FD44AE6775}"/>
    <cellStyle name="Normal 8 4 8 3" xfId="3917" xr:uid="{D639DCCF-D60A-4E8D-AD4D-4B5826695CA7}"/>
    <cellStyle name="Normal 8 4 8 4" xfId="3918" xr:uid="{37C88DCF-7661-4608-AFE8-98503D553237}"/>
    <cellStyle name="Normal 8 4 9" xfId="3919" xr:uid="{01981A32-5AAF-4F49-AFE8-8593B67F81B8}"/>
    <cellStyle name="Normal 8 5" xfId="161" xr:uid="{BBC397E8-D5D0-4032-B277-E5760A05EC95}"/>
    <cellStyle name="Normal 8 5 2" xfId="162" xr:uid="{4FBE26CE-70ED-4FED-B65A-9A5449A1E346}"/>
    <cellStyle name="Normal 8 5 2 2" xfId="394" xr:uid="{AD965D86-CB4C-4B60-A1BF-E75519E208D4}"/>
    <cellStyle name="Normal 8 5 2 2 2" xfId="812" xr:uid="{549B0CB5-28B0-4622-8129-138ADC1878BD}"/>
    <cellStyle name="Normal 8 5 2 2 2 2" xfId="2206" xr:uid="{8C7F1B71-6513-44A4-98AF-22D5086BADBA}"/>
    <cellStyle name="Normal 8 5 2 2 2 3" xfId="3920" xr:uid="{3BEAD96D-C714-48FB-A0A3-D8658E859F06}"/>
    <cellStyle name="Normal 8 5 2 2 2 4" xfId="3921" xr:uid="{210A9D84-3BCA-4598-B8C6-1F060D216BBC}"/>
    <cellStyle name="Normal 8 5 2 2 3" xfId="2207" xr:uid="{D02BCCC2-3E95-492D-B1F0-8564A2E51B42}"/>
    <cellStyle name="Normal 8 5 2 2 3 2" xfId="3922" xr:uid="{C2CDD34D-60D3-4E78-BC76-0295456B82D9}"/>
    <cellStyle name="Normal 8 5 2 2 3 3" xfId="3923" xr:uid="{65B29DB9-5AEE-4497-8DA4-B53CA72BDEF5}"/>
    <cellStyle name="Normal 8 5 2 2 3 4" xfId="3924" xr:uid="{CA90A864-7912-4E6D-9F9C-3C12B305E977}"/>
    <cellStyle name="Normal 8 5 2 2 4" xfId="3925" xr:uid="{D819340D-48AA-4938-90A1-D310E14EADE6}"/>
    <cellStyle name="Normal 8 5 2 2 5" xfId="3926" xr:uid="{3624ABFF-0318-42EE-B0DB-F6C45ACA7D90}"/>
    <cellStyle name="Normal 8 5 2 2 6" xfId="3927" xr:uid="{CC326F2C-73C5-42F2-9ACA-87E0781AD33D}"/>
    <cellStyle name="Normal 8 5 2 3" xfId="813" xr:uid="{F367860A-AF43-4283-B19B-F48C5E85FC7A}"/>
    <cellStyle name="Normal 8 5 2 3 2" xfId="2208" xr:uid="{549B0A21-B6F5-4DCB-AB01-B6F65854E1BA}"/>
    <cellStyle name="Normal 8 5 2 3 2 2" xfId="3928" xr:uid="{A0BF86D9-3C48-4382-AB90-9F28087A26F1}"/>
    <cellStyle name="Normal 8 5 2 3 2 3" xfId="3929" xr:uid="{AAEE2C77-DBE4-4CF1-81C8-4FE29A4D2EF1}"/>
    <cellStyle name="Normal 8 5 2 3 2 4" xfId="3930" xr:uid="{E78D21C4-5397-400A-BAE6-1E0B3C394A17}"/>
    <cellStyle name="Normal 8 5 2 3 3" xfId="3931" xr:uid="{2563D28D-1BBA-4037-97E9-DE2C0BBAF76B}"/>
    <cellStyle name="Normal 8 5 2 3 4" xfId="3932" xr:uid="{5B0CAD27-C5AC-4FB0-99EF-D408CAFB498B}"/>
    <cellStyle name="Normal 8 5 2 3 5" xfId="3933" xr:uid="{AC51526A-E6BE-478C-9A2A-868C8F460842}"/>
    <cellStyle name="Normal 8 5 2 4" xfId="2209" xr:uid="{BA3706A1-EE92-4A13-A807-E1B1F9D4BD5A}"/>
    <cellStyle name="Normal 8 5 2 4 2" xfId="3934" xr:uid="{69CE07F4-287D-4F4C-BB62-0AF5AF42D6DB}"/>
    <cellStyle name="Normal 8 5 2 4 3" xfId="3935" xr:uid="{E6467440-76A2-4FB4-9DDD-98F24214511F}"/>
    <cellStyle name="Normal 8 5 2 4 4" xfId="3936" xr:uid="{2B4D3B2D-BE80-4C0B-A1ED-E1EB9EB61607}"/>
    <cellStyle name="Normal 8 5 2 5" xfId="3937" xr:uid="{7CFC0181-7BAF-408C-9354-5436BBEE2234}"/>
    <cellStyle name="Normal 8 5 2 5 2" xfId="3938" xr:uid="{2606DD00-F08A-4C0D-877D-70636DF65C9E}"/>
    <cellStyle name="Normal 8 5 2 5 3" xfId="3939" xr:uid="{3CB3F483-111C-4DB5-B148-633F16DC50B0}"/>
    <cellStyle name="Normal 8 5 2 5 4" xfId="3940" xr:uid="{D27F5A6D-8AD0-40E3-BA20-1A9AB7C57E0C}"/>
    <cellStyle name="Normal 8 5 2 6" xfId="3941" xr:uid="{5891021B-8586-452A-8FC7-0F80E2CDAB00}"/>
    <cellStyle name="Normal 8 5 2 7" xfId="3942" xr:uid="{0E0275A6-7B8D-434C-9226-AE7173FF8C45}"/>
    <cellStyle name="Normal 8 5 2 8" xfId="3943" xr:uid="{D0814523-B8EE-4541-A6F2-554F7499C55A}"/>
    <cellStyle name="Normal 8 5 3" xfId="395" xr:uid="{324E10CD-99D7-4B37-AEF9-BCCB784D037B}"/>
    <cellStyle name="Normal 8 5 3 2" xfId="814" xr:uid="{4F6FCE2D-4A6C-4938-8DC9-8B1B582865D9}"/>
    <cellStyle name="Normal 8 5 3 2 2" xfId="815" xr:uid="{43715EDE-9F7C-4E82-A99F-25A2FFAB7F00}"/>
    <cellStyle name="Normal 8 5 3 2 3" xfId="3944" xr:uid="{5811EDD3-F9CF-4BED-9DFE-6BE4D736D6C0}"/>
    <cellStyle name="Normal 8 5 3 2 4" xfId="3945" xr:uid="{68763EE5-D0A0-4249-ACB5-8AE91E961C7C}"/>
    <cellStyle name="Normal 8 5 3 3" xfId="816" xr:uid="{F7469378-D691-4387-9F41-682B5ECA8F50}"/>
    <cellStyle name="Normal 8 5 3 3 2" xfId="3946" xr:uid="{557EEA94-8E63-45CA-99DF-706214E63C62}"/>
    <cellStyle name="Normal 8 5 3 3 3" xfId="3947" xr:uid="{63E07E00-2E0C-4119-96A1-7B7976A47B20}"/>
    <cellStyle name="Normal 8 5 3 3 4" xfId="3948" xr:uid="{B66932C6-5F2A-4007-94F2-95E40D1BE51D}"/>
    <cellStyle name="Normal 8 5 3 4" xfId="3949" xr:uid="{34E77B1B-D6BC-4B91-9AF0-826525D6B070}"/>
    <cellStyle name="Normal 8 5 3 5" xfId="3950" xr:uid="{3B65F813-41DD-44E3-873E-34E3B25E23F7}"/>
    <cellStyle name="Normal 8 5 3 6" xfId="3951" xr:uid="{960ED178-EB9F-4AFA-826C-C155882F2D19}"/>
    <cellStyle name="Normal 8 5 4" xfId="396" xr:uid="{5ABCE1F3-40A5-48B0-8F62-98C310C8C9FF}"/>
    <cellStyle name="Normal 8 5 4 2" xfId="817" xr:uid="{2E90C942-649F-4005-84F8-81CADEDD04DD}"/>
    <cellStyle name="Normal 8 5 4 2 2" xfId="3952" xr:uid="{C9D9057D-81D4-4221-A498-38CA7ABC4B31}"/>
    <cellStyle name="Normal 8 5 4 2 3" xfId="3953" xr:uid="{C4F77C48-5506-47A3-9625-2D623EEC149C}"/>
    <cellStyle name="Normal 8 5 4 2 4" xfId="3954" xr:uid="{BB0AFAC2-1E5F-4BCC-A1AD-D2470FACD6F1}"/>
    <cellStyle name="Normal 8 5 4 3" xfId="3955" xr:uid="{9116B72B-8DD3-4B25-A97D-9159F803597E}"/>
    <cellStyle name="Normal 8 5 4 4" xfId="3956" xr:uid="{877CDFC3-A93B-4EBE-8DFF-6D8C49202B9A}"/>
    <cellStyle name="Normal 8 5 4 5" xfId="3957" xr:uid="{CCE4EF15-40E5-4725-9E57-DA0B2401F6AE}"/>
    <cellStyle name="Normal 8 5 5" xfId="818" xr:uid="{4B72D8DE-9BFD-4588-9FD8-C0C9B93D88B9}"/>
    <cellStyle name="Normal 8 5 5 2" xfId="3958" xr:uid="{6181CD44-1CB3-4681-A4BD-EE5879828A68}"/>
    <cellStyle name="Normal 8 5 5 3" xfId="3959" xr:uid="{A3F6B30E-FD70-46E9-BD57-D26C3F0DAD4C}"/>
    <cellStyle name="Normal 8 5 5 4" xfId="3960" xr:uid="{E5E9F4AF-BE86-4AFF-A1BB-35AD663AA93E}"/>
    <cellStyle name="Normal 8 5 6" xfId="3961" xr:uid="{7736178E-8037-4F1E-AF3E-D3745A221EB7}"/>
    <cellStyle name="Normal 8 5 6 2" xfId="3962" xr:uid="{B319C634-1BA7-4499-9968-9167645B0286}"/>
    <cellStyle name="Normal 8 5 6 3" xfId="3963" xr:uid="{9C9855D6-76FA-402C-8D7F-40E0B32EF790}"/>
    <cellStyle name="Normal 8 5 6 4" xfId="3964" xr:uid="{B9C6BBCD-7097-4A08-B413-E30B77A2BC33}"/>
    <cellStyle name="Normal 8 5 7" xfId="3965" xr:uid="{B3EC6C91-C733-4066-833E-BAF9DBD7558D}"/>
    <cellStyle name="Normal 8 5 8" xfId="3966" xr:uid="{B709B060-CA3E-4374-B896-C16A72B420D8}"/>
    <cellStyle name="Normal 8 5 9" xfId="3967" xr:uid="{CAEF6C8F-588F-4973-952A-962F5E6623B2}"/>
    <cellStyle name="Normal 8 6" xfId="163" xr:uid="{19DFFA6E-8B2B-4D62-BE5D-D95926B31F10}"/>
    <cellStyle name="Normal 8 6 2" xfId="397" xr:uid="{CA8662F0-C133-405C-912D-2A009680B753}"/>
    <cellStyle name="Normal 8 6 2 2" xfId="819" xr:uid="{D0ED1301-8578-4D2C-9A02-4CF3E37EA503}"/>
    <cellStyle name="Normal 8 6 2 2 2" xfId="2210" xr:uid="{B5A0EF4B-3940-4057-99AC-0BECE374846F}"/>
    <cellStyle name="Normal 8 6 2 2 2 2" xfId="2211" xr:uid="{12F8D479-4161-4CEC-A261-0519FF3B498A}"/>
    <cellStyle name="Normal 8 6 2 2 3" xfId="2212" xr:uid="{1F339CDB-584E-4C6F-91FE-56DF1C54D418}"/>
    <cellStyle name="Normal 8 6 2 2 4" xfId="3968" xr:uid="{3384A4FA-EB3C-470D-B5D8-3235686D258E}"/>
    <cellStyle name="Normal 8 6 2 3" xfId="2213" xr:uid="{03040606-7B9E-41A0-AEB6-38C642913CB7}"/>
    <cellStyle name="Normal 8 6 2 3 2" xfId="2214" xr:uid="{C6D4A359-ED0C-4B13-A38F-86871AB2C09B}"/>
    <cellStyle name="Normal 8 6 2 3 3" xfId="3969" xr:uid="{A1FB5E0F-2CE5-4FCC-99A5-C5080F91B205}"/>
    <cellStyle name="Normal 8 6 2 3 4" xfId="3970" xr:uid="{8B439629-C618-4DD1-9927-A477A9856353}"/>
    <cellStyle name="Normal 8 6 2 4" xfId="2215" xr:uid="{51FFF6F2-C34B-4955-8CD8-53E30B8842AA}"/>
    <cellStyle name="Normal 8 6 2 5" xfId="3971" xr:uid="{9A9C83BB-5A1F-429F-8DAB-80C56AA6D3A1}"/>
    <cellStyle name="Normal 8 6 2 6" xfId="3972" xr:uid="{47B05548-7D90-4CF0-BBB1-55B06E3E5750}"/>
    <cellStyle name="Normal 8 6 3" xfId="820" xr:uid="{775E300C-93B3-4CC3-A3B4-83F077C6520C}"/>
    <cellStyle name="Normal 8 6 3 2" xfId="2216" xr:uid="{74F4CC56-5B0F-4336-AED3-85B4BF4E40A5}"/>
    <cellStyle name="Normal 8 6 3 2 2" xfId="2217" xr:uid="{E24D9762-FF87-4B49-8B0C-2BD267D74420}"/>
    <cellStyle name="Normal 8 6 3 2 3" xfId="3973" xr:uid="{10982B20-28A4-4045-A007-9278D57D6A6C}"/>
    <cellStyle name="Normal 8 6 3 2 4" xfId="3974" xr:uid="{23E378AC-3483-4907-B820-468B48DF8EC9}"/>
    <cellStyle name="Normal 8 6 3 3" xfId="2218" xr:uid="{8F69CB0A-00AD-4E13-9C55-50F4531540EA}"/>
    <cellStyle name="Normal 8 6 3 4" xfId="3975" xr:uid="{4FD3CAA6-F2B7-4718-BB7D-B39AD01A9FC7}"/>
    <cellStyle name="Normal 8 6 3 5" xfId="3976" xr:uid="{B6BEE3DD-B562-4B1D-B06E-B10BE604613D}"/>
    <cellStyle name="Normal 8 6 4" xfId="2219" xr:uid="{D810A167-9B3F-475E-9C8D-E3575A4C6289}"/>
    <cellStyle name="Normal 8 6 4 2" xfId="2220" xr:uid="{46187CF3-02E7-4338-AFA6-2AB32DE85994}"/>
    <cellStyle name="Normal 8 6 4 3" xfId="3977" xr:uid="{F7618431-9558-4403-B1A0-24FFE6924922}"/>
    <cellStyle name="Normal 8 6 4 4" xfId="3978" xr:uid="{E1D26542-B2B8-4D24-93C0-07BC745895A6}"/>
    <cellStyle name="Normal 8 6 5" xfId="2221" xr:uid="{4B016F0F-63F8-43C4-AA23-973B9E482211}"/>
    <cellStyle name="Normal 8 6 5 2" xfId="3979" xr:uid="{39D50D76-512B-42EA-B391-E8EC69ED2006}"/>
    <cellStyle name="Normal 8 6 5 3" xfId="3980" xr:uid="{737564EE-9500-4B61-A4DF-41B7D728EC7D}"/>
    <cellStyle name="Normal 8 6 5 4" xfId="3981" xr:uid="{832CA309-3F47-44E7-9E21-6349D12A734D}"/>
    <cellStyle name="Normal 8 6 6" xfId="3982" xr:uid="{C94609DE-0A99-4C7F-986C-E935917A6F52}"/>
    <cellStyle name="Normal 8 6 7" xfId="3983" xr:uid="{CE4F74BD-7F5C-431D-AA45-5A793290D49E}"/>
    <cellStyle name="Normal 8 6 8" xfId="3984" xr:uid="{0B581743-37C6-49B3-881B-62B8FADAFEEB}"/>
    <cellStyle name="Normal 8 7" xfId="398" xr:uid="{2B44EF0D-2F91-42B7-BC7F-7AAE56D7F7D0}"/>
    <cellStyle name="Normal 8 7 2" xfId="821" xr:uid="{24131765-D239-4E0D-B786-1668C376AD16}"/>
    <cellStyle name="Normal 8 7 2 2" xfId="822" xr:uid="{7AD60904-460D-4F3A-B56A-682D8861EABA}"/>
    <cellStyle name="Normal 8 7 2 2 2" xfId="2222" xr:uid="{34565138-E9D2-4FF6-9D8B-E3FA8D93E2C8}"/>
    <cellStyle name="Normal 8 7 2 2 3" xfId="3985" xr:uid="{9209CF13-C131-4CAF-8616-E266D51446A7}"/>
    <cellStyle name="Normal 8 7 2 2 4" xfId="3986" xr:uid="{915DCD11-9D72-4EAF-979F-49F328F45635}"/>
    <cellStyle name="Normal 8 7 2 3" xfId="2223" xr:uid="{446E16E0-C578-4AEA-B09F-46CEA10198D8}"/>
    <cellStyle name="Normal 8 7 2 4" xfId="3987" xr:uid="{A0AAC736-7685-4FA0-8167-D1F09495C14C}"/>
    <cellStyle name="Normal 8 7 2 5" xfId="3988" xr:uid="{9249B49E-AC2D-47DF-AD24-6E068368B7A4}"/>
    <cellStyle name="Normal 8 7 3" xfId="823" xr:uid="{06276510-464A-4FF4-A090-1B881FC2621F}"/>
    <cellStyle name="Normal 8 7 3 2" xfId="2224" xr:uid="{C5008733-CA6C-45F4-B77F-E5C6A2B90ED7}"/>
    <cellStyle name="Normal 8 7 3 3" xfId="3989" xr:uid="{9DE88200-7EDA-44C2-B5A1-2F1FC135EACF}"/>
    <cellStyle name="Normal 8 7 3 4" xfId="3990" xr:uid="{2E3AD31F-BC60-48F8-8EC6-79378028ACA7}"/>
    <cellStyle name="Normal 8 7 4" xfId="2225" xr:uid="{F8E411DB-213F-414B-AE34-E3D485AECA51}"/>
    <cellStyle name="Normal 8 7 4 2" xfId="3991" xr:uid="{41CA9CD7-27B3-4396-BFE3-BA96B7D67798}"/>
    <cellStyle name="Normal 8 7 4 3" xfId="3992" xr:uid="{0AC72B1D-D13E-4B76-B01A-E616CE53FA15}"/>
    <cellStyle name="Normal 8 7 4 4" xfId="3993" xr:uid="{C2E1D0ED-347D-4C54-B10E-46FD786FB6B9}"/>
    <cellStyle name="Normal 8 7 5" xfId="3994" xr:uid="{77EA8F89-5D1B-4305-9AD4-ED96A876586F}"/>
    <cellStyle name="Normal 8 7 6" xfId="3995" xr:uid="{EB184CD9-4726-4669-85E1-5484F38B50DC}"/>
    <cellStyle name="Normal 8 7 7" xfId="3996" xr:uid="{6BE9A517-8E38-48C9-8755-EB0DC6975612}"/>
    <cellStyle name="Normal 8 8" xfId="399" xr:uid="{43D17594-C2E0-47E2-9C3B-FA2E98662375}"/>
    <cellStyle name="Normal 8 8 2" xfId="824" xr:uid="{E7277F6B-503B-4FA4-8644-837ED4E2F895}"/>
    <cellStyle name="Normal 8 8 2 2" xfId="2226" xr:uid="{EF09494E-B901-44F1-BEDA-29E5D55B98B8}"/>
    <cellStyle name="Normal 8 8 2 3" xfId="3997" xr:uid="{7E15EF37-F3D2-4EBF-BFF2-C93E7715C60E}"/>
    <cellStyle name="Normal 8 8 2 4" xfId="3998" xr:uid="{7583570E-3D0F-4378-90E9-91C319DAEBDC}"/>
    <cellStyle name="Normal 8 8 3" xfId="2227" xr:uid="{97082DFE-1268-41D7-94B6-F678D7F6D393}"/>
    <cellStyle name="Normal 8 8 3 2" xfId="3999" xr:uid="{BD3F69A7-3C47-4B4B-B0AD-E8E45C1D9C89}"/>
    <cellStyle name="Normal 8 8 3 3" xfId="4000" xr:uid="{9E0E1B99-D4EB-4D89-82F5-4C464A439C08}"/>
    <cellStyle name="Normal 8 8 3 4" xfId="4001" xr:uid="{00985FE6-BE4F-4739-9985-D058D9165E55}"/>
    <cellStyle name="Normal 8 8 4" xfId="4002" xr:uid="{ED778C47-D0D3-4F5E-87C5-55253EFD8DC9}"/>
    <cellStyle name="Normal 8 8 5" xfId="4003" xr:uid="{78DF1311-B186-4113-85C9-E19AC25255AC}"/>
    <cellStyle name="Normal 8 8 6" xfId="4004" xr:uid="{ED6C8881-1916-49D9-B954-26B8AB559B56}"/>
    <cellStyle name="Normal 8 9" xfId="400" xr:uid="{6FEBF14A-E030-43F4-B716-20C99E5CFF72}"/>
    <cellStyle name="Normal 8 9 2" xfId="2228" xr:uid="{8419C812-AF86-4103-877F-C8EA0CB9A178}"/>
    <cellStyle name="Normal 8 9 2 2" xfId="4005" xr:uid="{78FE216B-F2F8-4827-B8FF-95DCE65E67D4}"/>
    <cellStyle name="Normal 8 9 2 2 2" xfId="4410" xr:uid="{BDDEF159-C010-41EF-8AC9-C146DF274379}"/>
    <cellStyle name="Normal 8 9 2 2 3" xfId="4689" xr:uid="{E044B2F7-8D28-484F-A23B-97EC7FA8C7BA}"/>
    <cellStyle name="Normal 8 9 2 3" xfId="4006" xr:uid="{49734598-527C-49ED-941B-89762338C391}"/>
    <cellStyle name="Normal 8 9 2 4" xfId="4007" xr:uid="{4240E5D4-1FD1-49B1-817A-DC49699D793F}"/>
    <cellStyle name="Normal 8 9 3" xfId="4008" xr:uid="{BECCBE83-5BF8-4E1A-8F4C-A177B3C8D9BC}"/>
    <cellStyle name="Normal 8 9 4" xfId="4009" xr:uid="{D026B1B7-09F0-4518-9C6C-807E52DD7614}"/>
    <cellStyle name="Normal 8 9 4 2" xfId="4580" xr:uid="{6F292AA2-CBCA-48D0-B578-991A1A1CAE69}"/>
    <cellStyle name="Normal 8 9 4 3" xfId="4690" xr:uid="{79E8D75F-A86F-46F5-8B0C-245D769587DA}"/>
    <cellStyle name="Normal 8 9 4 4" xfId="4609" xr:uid="{65E61B90-ED17-4180-8052-3F9A025E5975}"/>
    <cellStyle name="Normal 8 9 5" xfId="4010" xr:uid="{A68FE96A-89B9-48F0-8074-8027A1691496}"/>
    <cellStyle name="Normal 9" xfId="164" xr:uid="{D8A36067-36E0-4F52-A147-ABC32DC6E15D}"/>
    <cellStyle name="Normal 9 10" xfId="401" xr:uid="{A156B8A9-58D7-4D1F-B836-FB6E9028C88E}"/>
    <cellStyle name="Normal 9 10 2" xfId="2229" xr:uid="{8164A852-9C56-4D0D-9BFA-12C2E7EC69A4}"/>
    <cellStyle name="Normal 9 10 2 2" xfId="4011" xr:uid="{D8C1436A-0381-48CB-9935-94093D2A11F4}"/>
    <cellStyle name="Normal 9 10 2 3" xfId="4012" xr:uid="{5EE0CC03-8B47-4999-8EDE-2440EBF92EA5}"/>
    <cellStyle name="Normal 9 10 2 4" xfId="4013" xr:uid="{53CCF567-4BC6-4A10-A5BC-02C0ACF39009}"/>
    <cellStyle name="Normal 9 10 3" xfId="4014" xr:uid="{FE18B2AC-70B4-4771-86AD-3AABF91CDE29}"/>
    <cellStyle name="Normal 9 10 4" xfId="4015" xr:uid="{DCEC27E1-0524-4854-9BDD-ABB207CBD087}"/>
    <cellStyle name="Normal 9 10 5" xfId="4016" xr:uid="{047C2498-46DC-408C-85D0-E62F6B16A6A3}"/>
    <cellStyle name="Normal 9 11" xfId="2230" xr:uid="{4859800F-B353-429B-94FE-D95D1C1A2160}"/>
    <cellStyle name="Normal 9 11 2" xfId="4017" xr:uid="{4BE459CD-3CA1-4C40-B6CD-BE00D89B0282}"/>
    <cellStyle name="Normal 9 11 3" xfId="4018" xr:uid="{1C05A54B-84BF-4517-9286-A1CC34991C83}"/>
    <cellStyle name="Normal 9 11 4" xfId="4019" xr:uid="{E9900B9B-C373-441D-AF5A-E4F16FE5680A}"/>
    <cellStyle name="Normal 9 12" xfId="4020" xr:uid="{BB015DBA-D0D6-4D0C-A9FA-88E150B737B0}"/>
    <cellStyle name="Normal 9 12 2" xfId="4021" xr:uid="{F3164A26-039D-4A27-80BF-1C758C79B528}"/>
    <cellStyle name="Normal 9 12 3" xfId="4022" xr:uid="{50E6FACF-8EB8-4730-A142-279D88189DB8}"/>
    <cellStyle name="Normal 9 12 4" xfId="4023" xr:uid="{A964BEE4-1F1B-4F50-9994-404F848FF725}"/>
    <cellStyle name="Normal 9 13" xfId="4024" xr:uid="{DF221BF4-E274-4C22-9760-44FBFA875D5F}"/>
    <cellStyle name="Normal 9 13 2" xfId="4025" xr:uid="{D1029B10-B17D-4034-A03B-58C033686ABF}"/>
    <cellStyle name="Normal 9 14" xfId="4026" xr:uid="{DC18E40D-83A1-457D-A646-074A48F4446D}"/>
    <cellStyle name="Normal 9 15" xfId="4027" xr:uid="{1CCBCCBC-E1B2-49A3-8623-7BAFFA759170}"/>
    <cellStyle name="Normal 9 16" xfId="4028" xr:uid="{77F9E458-9F27-43C9-AE58-8AA510D50DDF}"/>
    <cellStyle name="Normal 9 2" xfId="165" xr:uid="{1430A9C2-15D9-4D70-BC76-6915464DF84F}"/>
    <cellStyle name="Normal 9 2 2" xfId="402" xr:uid="{FDB9F4E0-97B9-499D-97FD-A5D380F2C08F}"/>
    <cellStyle name="Normal 9 2 2 2" xfId="4672" xr:uid="{F0EE6650-5FBC-4B06-BE1C-DC6D7A0DD072}"/>
    <cellStyle name="Normal 9 2 3" xfId="4561" xr:uid="{223EC3B3-7BFE-43F4-9C5C-01E7F993BF1F}"/>
    <cellStyle name="Normal 9 3" xfId="166" xr:uid="{9606A726-ABE2-417B-9A10-03DB749F187E}"/>
    <cellStyle name="Normal 9 3 10" xfId="4029" xr:uid="{D69288C8-6401-49BF-B5ED-25550FF6296A}"/>
    <cellStyle name="Normal 9 3 11" xfId="4030" xr:uid="{23C872FE-5564-47CE-9636-49ED9115EE04}"/>
    <cellStyle name="Normal 9 3 2" xfId="167" xr:uid="{7380CFF4-1762-4DD5-A114-723ED1CF3066}"/>
    <cellStyle name="Normal 9 3 2 2" xfId="168" xr:uid="{74A172C9-2886-4336-A32B-A2382D7399FB}"/>
    <cellStyle name="Normal 9 3 2 2 2" xfId="403" xr:uid="{622BCFA0-5368-42F7-99A0-16EEACE9E0EA}"/>
    <cellStyle name="Normal 9 3 2 2 2 2" xfId="825" xr:uid="{55D3168F-208A-460D-86AA-E52FEE3B24E8}"/>
    <cellStyle name="Normal 9 3 2 2 2 2 2" xfId="826" xr:uid="{AED0B1A7-C11E-4AF8-A623-CCA9BA565F90}"/>
    <cellStyle name="Normal 9 3 2 2 2 2 2 2" xfId="2231" xr:uid="{F5565125-A5E9-4D30-8068-2150972EDCA8}"/>
    <cellStyle name="Normal 9 3 2 2 2 2 2 2 2" xfId="2232" xr:uid="{B52102D1-3415-42FC-ADC5-9D0398B96802}"/>
    <cellStyle name="Normal 9 3 2 2 2 2 2 3" xfId="2233" xr:uid="{6BC2AB33-D683-4186-9FD5-E325009C4383}"/>
    <cellStyle name="Normal 9 3 2 2 2 2 3" xfId="2234" xr:uid="{E5FD1077-D6A2-4021-B81A-DDCE53BD9E66}"/>
    <cellStyle name="Normal 9 3 2 2 2 2 3 2" xfId="2235" xr:uid="{E35D4FC0-6413-498B-8A37-5A4E6ED11BF9}"/>
    <cellStyle name="Normal 9 3 2 2 2 2 4" xfId="2236" xr:uid="{C90F2F0C-C2D2-4A68-AB94-0ABB17DD5249}"/>
    <cellStyle name="Normal 9 3 2 2 2 3" xfId="827" xr:uid="{0E569C91-5471-4725-98D2-DEF3EF63658B}"/>
    <cellStyle name="Normal 9 3 2 2 2 3 2" xfId="2237" xr:uid="{AF1A3717-7A41-4F34-B587-BCCF138148EF}"/>
    <cellStyle name="Normal 9 3 2 2 2 3 2 2" xfId="2238" xr:uid="{291C8ED3-29DA-45D0-952C-04467C121A46}"/>
    <cellStyle name="Normal 9 3 2 2 2 3 3" xfId="2239" xr:uid="{26D7674B-4508-4067-B061-71C3A37A6B6E}"/>
    <cellStyle name="Normal 9 3 2 2 2 3 4" xfId="4031" xr:uid="{7B00DC11-FA50-45E4-86D1-E61C8A919414}"/>
    <cellStyle name="Normal 9 3 2 2 2 4" xfId="2240" xr:uid="{481D1632-B11B-4BD1-8466-8E4836104D9D}"/>
    <cellStyle name="Normal 9 3 2 2 2 4 2" xfId="2241" xr:uid="{88093567-6834-478D-8019-FA8BE68EA0D3}"/>
    <cellStyle name="Normal 9 3 2 2 2 5" xfId="2242" xr:uid="{B1CF30C9-E60C-4478-A381-2148F735DFCF}"/>
    <cellStyle name="Normal 9 3 2 2 2 6" xfId="4032" xr:uid="{BF1067A9-CE30-4F9A-896D-B04A0041FB23}"/>
    <cellStyle name="Normal 9 3 2 2 3" xfId="404" xr:uid="{34FF573F-C381-42D3-A70F-4BA60D87B1E7}"/>
    <cellStyle name="Normal 9 3 2 2 3 2" xfId="828" xr:uid="{BB6F0A67-E867-4635-B7E4-D55179D44830}"/>
    <cellStyle name="Normal 9 3 2 2 3 2 2" xfId="829" xr:uid="{98532D24-38B4-4444-BC34-A731F6615975}"/>
    <cellStyle name="Normal 9 3 2 2 3 2 2 2" xfId="2243" xr:uid="{AF10519E-D313-45B8-9C9D-3D88F834303B}"/>
    <cellStyle name="Normal 9 3 2 2 3 2 2 2 2" xfId="2244" xr:uid="{417E5CED-85B6-4891-8C5E-E9E750E08943}"/>
    <cellStyle name="Normal 9 3 2 2 3 2 2 3" xfId="2245" xr:uid="{D8CA63FF-6910-409D-A7D1-267DC7A39FB3}"/>
    <cellStyle name="Normal 9 3 2 2 3 2 3" xfId="2246" xr:uid="{45B17EFB-3960-42E9-88E5-2F89D91E4F52}"/>
    <cellStyle name="Normal 9 3 2 2 3 2 3 2" xfId="2247" xr:uid="{E7AFF161-468B-47AC-BE21-53F000D30294}"/>
    <cellStyle name="Normal 9 3 2 2 3 2 4" xfId="2248" xr:uid="{F7AF4922-76E4-4C36-A481-55A11DAAA860}"/>
    <cellStyle name="Normal 9 3 2 2 3 3" xfId="830" xr:uid="{F689FCC6-81CA-4185-BB0E-BFEC17361DE9}"/>
    <cellStyle name="Normal 9 3 2 2 3 3 2" xfId="2249" xr:uid="{21D63668-8850-4ABE-8FF9-F612914F0C68}"/>
    <cellStyle name="Normal 9 3 2 2 3 3 2 2" xfId="2250" xr:uid="{172A4F8A-6CD3-402C-B8D4-BA8417D26E1C}"/>
    <cellStyle name="Normal 9 3 2 2 3 3 3" xfId="2251" xr:uid="{7909E1B1-4DF1-484D-9F68-A1ED0D7E3091}"/>
    <cellStyle name="Normal 9 3 2 2 3 4" xfId="2252" xr:uid="{56B83235-47EA-41D7-A62A-3AB71FECD131}"/>
    <cellStyle name="Normal 9 3 2 2 3 4 2" xfId="2253" xr:uid="{E86EE208-0B5A-482A-9367-A218A707120F}"/>
    <cellStyle name="Normal 9 3 2 2 3 5" xfId="2254" xr:uid="{219F27F0-7B7E-43C8-9711-87882BCE6266}"/>
    <cellStyle name="Normal 9 3 2 2 4" xfId="831" xr:uid="{408ABE99-4D07-4865-8133-FA7E637A595D}"/>
    <cellStyle name="Normal 9 3 2 2 4 2" xfId="832" xr:uid="{E134D377-7CFB-4E41-A4FD-829BCCB29DB4}"/>
    <cellStyle name="Normal 9 3 2 2 4 2 2" xfId="2255" xr:uid="{432DFD21-E90F-4976-9C0F-87C76F7DAA77}"/>
    <cellStyle name="Normal 9 3 2 2 4 2 2 2" xfId="2256" xr:uid="{976CEB62-F345-4EA3-ABAA-798E2D579721}"/>
    <cellStyle name="Normal 9 3 2 2 4 2 3" xfId="2257" xr:uid="{F8EF49BF-6FA7-4555-ADC8-5A54513F4262}"/>
    <cellStyle name="Normal 9 3 2 2 4 3" xfId="2258" xr:uid="{73A1FE1D-BB27-42A2-8F25-45119D498C27}"/>
    <cellStyle name="Normal 9 3 2 2 4 3 2" xfId="2259" xr:uid="{910501D3-4A99-457D-810D-ADFCFF12E19B}"/>
    <cellStyle name="Normal 9 3 2 2 4 4" xfId="2260" xr:uid="{D223AE34-B099-46A9-B61F-FF27A7B5BE9F}"/>
    <cellStyle name="Normal 9 3 2 2 5" xfId="833" xr:uid="{EFFEA3AA-9FBD-48B7-8DEF-212EF37802FE}"/>
    <cellStyle name="Normal 9 3 2 2 5 2" xfId="2261" xr:uid="{330EE012-9BEA-4A42-853B-C9B6776DA4AA}"/>
    <cellStyle name="Normal 9 3 2 2 5 2 2" xfId="2262" xr:uid="{E7A74677-37E7-4673-93AA-2F93128A9CE7}"/>
    <cellStyle name="Normal 9 3 2 2 5 3" xfId="2263" xr:uid="{BC9737E0-020A-47EE-9D6D-8CC098064A7A}"/>
    <cellStyle name="Normal 9 3 2 2 5 4" xfId="4033" xr:uid="{C9F418D8-F86D-4383-B9C0-8CFD1BE5E4D3}"/>
    <cellStyle name="Normal 9 3 2 2 6" xfId="2264" xr:uid="{EF31BE6F-F79C-481A-84EE-71370AFFE156}"/>
    <cellStyle name="Normal 9 3 2 2 6 2" xfId="2265" xr:uid="{93E4793A-8FF1-4114-B75C-9C1621D73C5B}"/>
    <cellStyle name="Normal 9 3 2 2 7" xfId="2266" xr:uid="{DA489E81-731E-4B0F-8179-DF7CE88B4E13}"/>
    <cellStyle name="Normal 9 3 2 2 8" xfId="4034" xr:uid="{F98ECAD0-419A-4C4F-82DE-5EA6B537B633}"/>
    <cellStyle name="Normal 9 3 2 3" xfId="405" xr:uid="{1B20F000-0E85-4373-9B6A-DF95C8D99EF7}"/>
    <cellStyle name="Normal 9 3 2 3 2" xfId="834" xr:uid="{E3E275BA-9369-4FAA-9F8D-1BC7A13BD222}"/>
    <cellStyle name="Normal 9 3 2 3 2 2" xfId="835" xr:uid="{1E8D9A89-AFF8-45E4-A399-E5AB9B7B628C}"/>
    <cellStyle name="Normal 9 3 2 3 2 2 2" xfId="2267" xr:uid="{5CEB77FD-90D2-4BD1-A9DD-1AE613341B95}"/>
    <cellStyle name="Normal 9 3 2 3 2 2 2 2" xfId="2268" xr:uid="{C6A434D9-FF7B-4B0F-94AE-FDFB86CA6E6D}"/>
    <cellStyle name="Normal 9 3 2 3 2 2 3" xfId="2269" xr:uid="{D976DEF5-76C6-4455-9F31-FA090BD194F9}"/>
    <cellStyle name="Normal 9 3 2 3 2 3" xfId="2270" xr:uid="{40265429-54BE-4467-B064-AD9BCCC1A14E}"/>
    <cellStyle name="Normal 9 3 2 3 2 3 2" xfId="2271" xr:uid="{86323F80-3D45-4CAF-AA2B-5EDD5A22D7B9}"/>
    <cellStyle name="Normal 9 3 2 3 2 4" xfId="2272" xr:uid="{59298155-22B9-44AB-AE9E-22BCF6B1CA78}"/>
    <cellStyle name="Normal 9 3 2 3 3" xfId="836" xr:uid="{7D772A48-1DCB-49F6-8D79-4635023C051A}"/>
    <cellStyle name="Normal 9 3 2 3 3 2" xfId="2273" xr:uid="{9631FB95-EBF8-45D2-A8BF-A7772DAAB8EE}"/>
    <cellStyle name="Normal 9 3 2 3 3 2 2" xfId="2274" xr:uid="{3FAE3E11-DBB1-4AE3-9CCC-68B18111F83E}"/>
    <cellStyle name="Normal 9 3 2 3 3 3" xfId="2275" xr:uid="{8539D203-F62A-4815-AC8C-4E62404C5BED}"/>
    <cellStyle name="Normal 9 3 2 3 3 4" xfId="4035" xr:uid="{0DD7E160-EDAA-4BDA-9B7C-F76D98BCA00E}"/>
    <cellStyle name="Normal 9 3 2 3 4" xfId="2276" xr:uid="{0604615B-E110-4296-ADE4-39FCE7EEF482}"/>
    <cellStyle name="Normal 9 3 2 3 4 2" xfId="2277" xr:uid="{F1B2987C-1A51-4A49-9864-B62A231A6B7D}"/>
    <cellStyle name="Normal 9 3 2 3 5" xfId="2278" xr:uid="{6BB03723-FB94-49D7-8CC6-8B85D4A3E2E3}"/>
    <cellStyle name="Normal 9 3 2 3 6" xfId="4036" xr:uid="{F95F29A4-0EAE-43EE-A6D5-A1A5519ED5AD}"/>
    <cellStyle name="Normal 9 3 2 4" xfId="406" xr:uid="{0EA2D7BC-FC22-42A8-8716-500E4C73484C}"/>
    <cellStyle name="Normal 9 3 2 4 2" xfId="837" xr:uid="{494940AA-43D1-4037-B48B-9864E4A4C208}"/>
    <cellStyle name="Normal 9 3 2 4 2 2" xfId="838" xr:uid="{D5BD23D1-9DB9-49BF-BB0B-6D11405B8D8D}"/>
    <cellStyle name="Normal 9 3 2 4 2 2 2" xfId="2279" xr:uid="{F7789C7C-8354-459B-8F43-9C71533ED0A1}"/>
    <cellStyle name="Normal 9 3 2 4 2 2 2 2" xfId="2280" xr:uid="{4FB28226-D3D7-4F0B-BEBC-1CDFB1C6BEE7}"/>
    <cellStyle name="Normal 9 3 2 4 2 2 3" xfId="2281" xr:uid="{349264F3-2E80-4B57-9921-FD7C1F499D52}"/>
    <cellStyle name="Normal 9 3 2 4 2 3" xfId="2282" xr:uid="{E2D73A26-E8C5-4426-A7F0-B1CDC86702FC}"/>
    <cellStyle name="Normal 9 3 2 4 2 3 2" xfId="2283" xr:uid="{32A5BA5C-E21E-4478-93C4-26CFE2FFC55D}"/>
    <cellStyle name="Normal 9 3 2 4 2 4" xfId="2284" xr:uid="{35D712DF-2937-4C13-84B7-AEE8C1BC6C56}"/>
    <cellStyle name="Normal 9 3 2 4 3" xfId="839" xr:uid="{150B6706-1689-420B-99C6-46E5829929EB}"/>
    <cellStyle name="Normal 9 3 2 4 3 2" xfId="2285" xr:uid="{C19A6D64-B416-4ECF-8E0B-1545F03B95E0}"/>
    <cellStyle name="Normal 9 3 2 4 3 2 2" xfId="2286" xr:uid="{FC085F4D-B3BF-44C1-A868-7DB07A11D032}"/>
    <cellStyle name="Normal 9 3 2 4 3 3" xfId="2287" xr:uid="{FD0534DF-99A2-49ED-BCA1-225939D7F528}"/>
    <cellStyle name="Normal 9 3 2 4 4" xfId="2288" xr:uid="{811F97CF-1F40-4B33-A521-B61503727C50}"/>
    <cellStyle name="Normal 9 3 2 4 4 2" xfId="2289" xr:uid="{6089D368-5F96-4407-A925-FC942BE1D8E2}"/>
    <cellStyle name="Normal 9 3 2 4 5" xfId="2290" xr:uid="{9CCA9EBA-3C51-4C5B-AF79-5720867D08B8}"/>
    <cellStyle name="Normal 9 3 2 5" xfId="407" xr:uid="{F34C04FA-1697-4EB9-9660-98493F6BDB4A}"/>
    <cellStyle name="Normal 9 3 2 5 2" xfId="840" xr:uid="{B5A8DB60-271F-4064-A840-97452FF0CA74}"/>
    <cellStyle name="Normal 9 3 2 5 2 2" xfId="2291" xr:uid="{29CA0D4F-DE61-403B-AA0D-6F65C854AD7C}"/>
    <cellStyle name="Normal 9 3 2 5 2 2 2" xfId="2292" xr:uid="{55F59FF3-0D31-4B4F-894E-3976B1E03A7A}"/>
    <cellStyle name="Normal 9 3 2 5 2 3" xfId="2293" xr:uid="{F1D9B74E-16C8-4528-84EA-5BAAA9361C79}"/>
    <cellStyle name="Normal 9 3 2 5 3" xfId="2294" xr:uid="{9EED7EBF-6395-4AE1-A8DE-55F9494B1192}"/>
    <cellStyle name="Normal 9 3 2 5 3 2" xfId="2295" xr:uid="{A41E36F2-D90D-4E21-AF7F-8494542D6F33}"/>
    <cellStyle name="Normal 9 3 2 5 4" xfId="2296" xr:uid="{3E72630D-ED08-48D0-878A-421621D1EBED}"/>
    <cellStyle name="Normal 9 3 2 6" xfId="841" xr:uid="{20F37514-74DD-4A89-B56B-B087A05D725C}"/>
    <cellStyle name="Normal 9 3 2 6 2" xfId="2297" xr:uid="{A52A4D9C-E644-429F-9C1E-23F02110B2D2}"/>
    <cellStyle name="Normal 9 3 2 6 2 2" xfId="2298" xr:uid="{9250D2D4-6E1D-46E3-B1FA-84067DB7FC42}"/>
    <cellStyle name="Normal 9 3 2 6 3" xfId="2299" xr:uid="{8E62D386-612B-4544-BD52-9F0A18DE649C}"/>
    <cellStyle name="Normal 9 3 2 6 4" xfId="4037" xr:uid="{17C89689-A9F4-43E0-BBF9-69D0A13459AD}"/>
    <cellStyle name="Normal 9 3 2 7" xfId="2300" xr:uid="{3A0AB043-1BF6-4244-8CDD-6C7532BEDDDD}"/>
    <cellStyle name="Normal 9 3 2 7 2" xfId="2301" xr:uid="{58F27647-6995-4ACB-9954-661666B5BCBE}"/>
    <cellStyle name="Normal 9 3 2 8" xfId="2302" xr:uid="{1DB79354-F6DA-4E4C-88E4-C187DCAC0B8C}"/>
    <cellStyle name="Normal 9 3 2 9" xfId="4038" xr:uid="{146C5442-B6CD-43AC-AF1E-10CBAA3AD1C0}"/>
    <cellStyle name="Normal 9 3 3" xfId="169" xr:uid="{5CDCA5AB-6883-468C-BC1E-9EC86D78599B}"/>
    <cellStyle name="Normal 9 3 3 2" xfId="170" xr:uid="{DEFB6BAF-B82A-4FD0-A1C1-700F380179EE}"/>
    <cellStyle name="Normal 9 3 3 2 2" xfId="842" xr:uid="{90A02A3E-C50D-4F23-ADE7-77CB09D6BCA0}"/>
    <cellStyle name="Normal 9 3 3 2 2 2" xfId="843" xr:uid="{5B7F4AEA-E1B5-4988-981F-90DDC35E4DD2}"/>
    <cellStyle name="Normal 9 3 3 2 2 2 2" xfId="2303" xr:uid="{DB56F61F-DA56-494E-9FFA-B9BA9A5A3EAA}"/>
    <cellStyle name="Normal 9 3 3 2 2 2 2 2" xfId="2304" xr:uid="{E0566A03-D268-4DAE-B720-FBAE17B7F563}"/>
    <cellStyle name="Normal 9 3 3 2 2 2 3" xfId="2305" xr:uid="{0BD23E6D-F3F0-4657-B4F2-37D8BD2D10F6}"/>
    <cellStyle name="Normal 9 3 3 2 2 3" xfId="2306" xr:uid="{AAF36483-6A91-4272-BC3A-77FE71DF1F9A}"/>
    <cellStyle name="Normal 9 3 3 2 2 3 2" xfId="2307" xr:uid="{9BE1343F-EB50-4752-92C0-F64E2CBDD227}"/>
    <cellStyle name="Normal 9 3 3 2 2 4" xfId="2308" xr:uid="{8AA938A3-3031-42FF-A922-36AF513691D2}"/>
    <cellStyle name="Normal 9 3 3 2 3" xfId="844" xr:uid="{F6499FBF-4460-4D54-A921-1D967ED3824A}"/>
    <cellStyle name="Normal 9 3 3 2 3 2" xfId="2309" xr:uid="{567FED51-798E-4B8F-91CC-99FD871781ED}"/>
    <cellStyle name="Normal 9 3 3 2 3 2 2" xfId="2310" xr:uid="{5A5A5989-BCF4-40F8-ACE3-72F3D031AA33}"/>
    <cellStyle name="Normal 9 3 3 2 3 3" xfId="2311" xr:uid="{F80EE0E2-7C43-401C-BDDA-C4134BC6007E}"/>
    <cellStyle name="Normal 9 3 3 2 3 4" xfId="4039" xr:uid="{6B89B332-7809-45CB-ABF6-C5E3BD3380D0}"/>
    <cellStyle name="Normal 9 3 3 2 4" xfId="2312" xr:uid="{658071FF-19B4-45B6-AAA7-60C57295F1C3}"/>
    <cellStyle name="Normal 9 3 3 2 4 2" xfId="2313" xr:uid="{EA9741C6-39B5-42A9-9271-0449670FD4F4}"/>
    <cellStyle name="Normal 9 3 3 2 5" xfId="2314" xr:uid="{61E8F2DD-A38F-4688-A4C7-1BE9D880AB1C}"/>
    <cellStyle name="Normal 9 3 3 2 6" xfId="4040" xr:uid="{44772DF2-D626-4623-A260-756F543E6DCE}"/>
    <cellStyle name="Normal 9 3 3 3" xfId="408" xr:uid="{67BEBB4C-9ADD-48E3-91EA-34E935A9AB56}"/>
    <cellStyle name="Normal 9 3 3 3 2" xfId="845" xr:uid="{EBADEA06-6263-49ED-BDD1-D8ACE1C0ECE8}"/>
    <cellStyle name="Normal 9 3 3 3 2 2" xfId="846" xr:uid="{D1194036-817C-4890-8B8A-0A3D680E13F0}"/>
    <cellStyle name="Normal 9 3 3 3 2 2 2" xfId="2315" xr:uid="{71EB5E5F-79DE-47EF-BC5D-909E9BA4B7DA}"/>
    <cellStyle name="Normal 9 3 3 3 2 2 2 2" xfId="2316" xr:uid="{CAAD840D-2E48-4012-948B-9CE96336D8C5}"/>
    <cellStyle name="Normal 9 3 3 3 2 2 2 2 2" xfId="4765" xr:uid="{CCD3635E-2376-42BF-B443-BD2FA3DEA2F8}"/>
    <cellStyle name="Normal 9 3 3 3 2 2 3" xfId="2317" xr:uid="{9E6B84CE-B8E1-448A-973D-D04A5BB5416A}"/>
    <cellStyle name="Normal 9 3 3 3 2 2 3 2" xfId="4766" xr:uid="{1AD3EF8B-28A5-4DFC-9EA8-4EAF5562961C}"/>
    <cellStyle name="Normal 9 3 3 3 2 3" xfId="2318" xr:uid="{7E05A6EA-CFAC-4947-8604-9E79FF46C0BF}"/>
    <cellStyle name="Normal 9 3 3 3 2 3 2" xfId="2319" xr:uid="{EB809F90-0484-4147-AA70-C15480CE3321}"/>
    <cellStyle name="Normal 9 3 3 3 2 3 2 2" xfId="4768" xr:uid="{B32DAA57-9A29-44BD-AE2A-E7F29375380B}"/>
    <cellStyle name="Normal 9 3 3 3 2 3 3" xfId="4767" xr:uid="{8CF8B844-D743-4FF0-8D84-AEAABC4C5C2B}"/>
    <cellStyle name="Normal 9 3 3 3 2 4" xfId="2320" xr:uid="{CEEADAA6-7090-4A71-86E0-F87E47123954}"/>
    <cellStyle name="Normal 9 3 3 3 2 4 2" xfId="4769" xr:uid="{563F7C19-98F3-4AD8-912A-FE2ED91A5EE0}"/>
    <cellStyle name="Normal 9 3 3 3 3" xfId="847" xr:uid="{C2E8DEFC-77AE-463C-9572-33F9236174CE}"/>
    <cellStyle name="Normal 9 3 3 3 3 2" xfId="2321" xr:uid="{CF007255-1FAB-4575-93DD-8F2139287BBA}"/>
    <cellStyle name="Normal 9 3 3 3 3 2 2" xfId="2322" xr:uid="{964F1419-3BA5-4200-9179-B55635F6550F}"/>
    <cellStyle name="Normal 9 3 3 3 3 2 2 2" xfId="4772" xr:uid="{F5112212-230C-48FB-868C-FBAFADED424A}"/>
    <cellStyle name="Normal 9 3 3 3 3 2 3" xfId="4771" xr:uid="{CDFBCB3F-3E1F-4572-9DFF-CAF7FE5FB051}"/>
    <cellStyle name="Normal 9 3 3 3 3 3" xfId="2323" xr:uid="{AEDAC9F3-70E3-494C-884E-B27AC9022B4B}"/>
    <cellStyle name="Normal 9 3 3 3 3 3 2" xfId="4773" xr:uid="{5E23CF0E-576D-482C-84CC-C17142F5FB9B}"/>
    <cellStyle name="Normal 9 3 3 3 3 4" xfId="4770" xr:uid="{2D8C270A-B5AC-4F22-BAC9-32F00C5E7BA3}"/>
    <cellStyle name="Normal 9 3 3 3 4" xfId="2324" xr:uid="{ACCCC482-94F5-420D-B08D-F2EEBD89B965}"/>
    <cellStyle name="Normal 9 3 3 3 4 2" xfId="2325" xr:uid="{C9A8C295-3B18-4985-9661-842B1F74575B}"/>
    <cellStyle name="Normal 9 3 3 3 4 2 2" xfId="4775" xr:uid="{E2D5DCAC-E034-4E93-B740-0FA65F844E3C}"/>
    <cellStyle name="Normal 9 3 3 3 4 3" xfId="4774" xr:uid="{AA8DC107-4393-4693-976F-90B2F37A579A}"/>
    <cellStyle name="Normal 9 3 3 3 5" xfId="2326" xr:uid="{596E7A3B-524A-4D02-88BC-22F299189183}"/>
    <cellStyle name="Normal 9 3 3 3 5 2" xfId="4776" xr:uid="{9ACE0181-EB61-43A4-A561-C13F1645FBC4}"/>
    <cellStyle name="Normal 9 3 3 4" xfId="409" xr:uid="{026BAD7C-8F98-4B85-83C1-24FC65F6974F}"/>
    <cellStyle name="Normal 9 3 3 4 2" xfId="848" xr:uid="{ADC638E4-AEBA-429B-80D2-FFC146D82AD1}"/>
    <cellStyle name="Normal 9 3 3 4 2 2" xfId="2327" xr:uid="{5AC5C272-71FE-444A-9929-801FC36E12B0}"/>
    <cellStyle name="Normal 9 3 3 4 2 2 2" xfId="2328" xr:uid="{48C808DE-1C69-44BA-89B2-D8262BDE529C}"/>
    <cellStyle name="Normal 9 3 3 4 2 2 2 2" xfId="4780" xr:uid="{61A0838B-938A-4327-BFD8-FDA0B320C2C5}"/>
    <cellStyle name="Normal 9 3 3 4 2 2 3" xfId="4779" xr:uid="{8DE3550B-B573-454C-8742-BBF7482962F3}"/>
    <cellStyle name="Normal 9 3 3 4 2 3" xfId="2329" xr:uid="{189BDBEC-D75D-485C-B8C8-7E9C4536BB2D}"/>
    <cellStyle name="Normal 9 3 3 4 2 3 2" xfId="4781" xr:uid="{095D3C09-A3B5-435C-AC8A-EEEDD7E344ED}"/>
    <cellStyle name="Normal 9 3 3 4 2 4" xfId="4778" xr:uid="{36DB36C5-AFD9-4C8A-B63C-96529B9F44FE}"/>
    <cellStyle name="Normal 9 3 3 4 3" xfId="2330" xr:uid="{FCA2D2FC-C52D-4A10-9B7B-8D06618CC13C}"/>
    <cellStyle name="Normal 9 3 3 4 3 2" xfId="2331" xr:uid="{B1FABAE1-41D5-4A89-90CF-2774013E64CB}"/>
    <cellStyle name="Normal 9 3 3 4 3 2 2" xfId="4783" xr:uid="{D4D1B8A2-8B28-4F4F-9A1D-5C1B1E22F130}"/>
    <cellStyle name="Normal 9 3 3 4 3 3" xfId="4782" xr:uid="{7E5F0B31-AA1F-47B5-A6A6-822B30A86476}"/>
    <cellStyle name="Normal 9 3 3 4 4" xfId="2332" xr:uid="{93E4C273-E16F-44B9-B489-F2A19FD466E9}"/>
    <cellStyle name="Normal 9 3 3 4 4 2" xfId="4784" xr:uid="{4B02DCAB-00B7-4D09-9F32-FA6882AA216B}"/>
    <cellStyle name="Normal 9 3 3 4 5" xfId="4777" xr:uid="{B612CA8C-8F62-48AF-8F2B-8E4326CF053B}"/>
    <cellStyle name="Normal 9 3 3 5" xfId="849" xr:uid="{E846F05D-0601-45C3-BDFE-F40B34FC3C43}"/>
    <cellStyle name="Normal 9 3 3 5 2" xfId="2333" xr:uid="{730E9294-8BC9-4C86-AC53-BEF349697207}"/>
    <cellStyle name="Normal 9 3 3 5 2 2" xfId="2334" xr:uid="{0ED0E3CE-6059-4C78-8C38-7142DEFA6EA9}"/>
    <cellStyle name="Normal 9 3 3 5 2 2 2" xfId="4787" xr:uid="{033E266F-C9A8-428E-9912-7973B53408A2}"/>
    <cellStyle name="Normal 9 3 3 5 2 3" xfId="4786" xr:uid="{B53B9770-F2EC-4259-9757-5A7257E4C517}"/>
    <cellStyle name="Normal 9 3 3 5 3" xfId="2335" xr:uid="{7B27AFB2-6FA9-4093-8419-8B29766F5B5C}"/>
    <cellStyle name="Normal 9 3 3 5 3 2" xfId="4788" xr:uid="{6EDFA18D-60E6-40D7-8325-0EFA26AC60E0}"/>
    <cellStyle name="Normal 9 3 3 5 4" xfId="4041" xr:uid="{0E0262F2-68C2-4D43-9DB5-E2C82A67EB6D}"/>
    <cellStyle name="Normal 9 3 3 5 4 2" xfId="4789" xr:uid="{7FE51107-A725-4B0E-A9FD-767814CAAAC0}"/>
    <cellStyle name="Normal 9 3 3 5 5" xfId="4785" xr:uid="{E905D143-9214-49D0-B94B-0441E0B370F5}"/>
    <cellStyle name="Normal 9 3 3 6" xfId="2336" xr:uid="{44442A9E-688A-4283-A72D-222FE811989C}"/>
    <cellStyle name="Normal 9 3 3 6 2" xfId="2337" xr:uid="{88478FF4-4355-4468-80AF-F84278AD44D8}"/>
    <cellStyle name="Normal 9 3 3 6 2 2" xfId="4791" xr:uid="{95C08391-DBBD-4C56-B171-5585FE71C3A9}"/>
    <cellStyle name="Normal 9 3 3 6 3" xfId="4790" xr:uid="{412E9EC6-FFE1-45F0-9C9B-F020FC1AE580}"/>
    <cellStyle name="Normal 9 3 3 7" xfId="2338" xr:uid="{A9C7DD82-3F7B-47B7-BE01-D343AB9E6A86}"/>
    <cellStyle name="Normal 9 3 3 7 2" xfId="4792" xr:uid="{133DCE6B-3A90-41DF-BAC9-6F525875D1DB}"/>
    <cellStyle name="Normal 9 3 3 8" xfId="4042" xr:uid="{12FFE772-C7C4-421F-AF9F-A8E2DC27D41E}"/>
    <cellStyle name="Normal 9 3 3 8 2" xfId="4793" xr:uid="{D4C63A74-A886-41B7-835E-1C707ED640F2}"/>
    <cellStyle name="Normal 9 3 4" xfId="171" xr:uid="{C0844AAA-912E-4A5B-A40D-7B220B857285}"/>
    <cellStyle name="Normal 9 3 4 2" xfId="450" xr:uid="{97FD0E7D-D194-4026-A471-8A89800142F8}"/>
    <cellStyle name="Normal 9 3 4 2 2" xfId="850" xr:uid="{8927D244-96AE-450D-9C48-F1C24B50C9E6}"/>
    <cellStyle name="Normal 9 3 4 2 2 2" xfId="2339" xr:uid="{5C18A789-903F-49C4-8198-2BDFE3C3A12A}"/>
    <cellStyle name="Normal 9 3 4 2 2 2 2" xfId="2340" xr:uid="{E9BEFB38-B39D-42B0-9631-45A5A221A7F1}"/>
    <cellStyle name="Normal 9 3 4 2 2 2 2 2" xfId="4798" xr:uid="{772E5089-1804-4ECE-B46C-9BA8B52D2697}"/>
    <cellStyle name="Normal 9 3 4 2 2 2 3" xfId="4797" xr:uid="{53724828-6469-4B4A-9687-E1E0F8EC9C04}"/>
    <cellStyle name="Normal 9 3 4 2 2 3" xfId="2341" xr:uid="{A0909CC0-4125-40E1-96B2-20D38E5BF31F}"/>
    <cellStyle name="Normal 9 3 4 2 2 3 2" xfId="4799" xr:uid="{AF588133-C02A-4C3A-AFE3-91CDDBCEB909}"/>
    <cellStyle name="Normal 9 3 4 2 2 4" xfId="4043" xr:uid="{378027E3-6BF1-40DD-933E-012D10D08D12}"/>
    <cellStyle name="Normal 9 3 4 2 2 4 2" xfId="4800" xr:uid="{F61D7C56-D460-4298-84AD-E6CC3ACA060F}"/>
    <cellStyle name="Normal 9 3 4 2 2 5" xfId="4796" xr:uid="{C4691FB3-D0EF-4B06-89AF-667CAE5397F2}"/>
    <cellStyle name="Normal 9 3 4 2 3" xfId="2342" xr:uid="{5DB00322-7BD4-439A-B5B3-8D704EF25955}"/>
    <cellStyle name="Normal 9 3 4 2 3 2" xfId="2343" xr:uid="{14CC4EB7-F026-46C2-AEC8-BA113007BF19}"/>
    <cellStyle name="Normal 9 3 4 2 3 2 2" xfId="4802" xr:uid="{C400D774-14EF-41C0-9E60-CF4ABE178E03}"/>
    <cellStyle name="Normal 9 3 4 2 3 3" xfId="4801" xr:uid="{944A03D9-0820-45E4-824A-3A54BD210168}"/>
    <cellStyle name="Normal 9 3 4 2 4" xfId="2344" xr:uid="{C69B4AAB-A42B-4E96-8DD4-A1ABF3DCABD6}"/>
    <cellStyle name="Normal 9 3 4 2 4 2" xfId="4803" xr:uid="{0A0C3E59-83A2-464B-B66F-4516DF110668}"/>
    <cellStyle name="Normal 9 3 4 2 5" xfId="4044" xr:uid="{C96F2460-A60D-485D-84B6-5756730E6B4F}"/>
    <cellStyle name="Normal 9 3 4 2 5 2" xfId="4804" xr:uid="{DF48C5CE-69A1-473E-9691-59FB99BFA669}"/>
    <cellStyle name="Normal 9 3 4 2 6" xfId="4795" xr:uid="{91FCDA5F-725E-4CE7-ADBB-9CB5368BDCC7}"/>
    <cellStyle name="Normal 9 3 4 3" xfId="851" xr:uid="{AF021A87-7287-45F3-A48C-65271A7C8ADE}"/>
    <cellStyle name="Normal 9 3 4 3 2" xfId="2345" xr:uid="{0808A758-893B-4E30-95F2-58B5FD8D0F8A}"/>
    <cellStyle name="Normal 9 3 4 3 2 2" xfId="2346" xr:uid="{15910223-2BE6-432C-8B68-A011C5EB1F60}"/>
    <cellStyle name="Normal 9 3 4 3 2 2 2" xfId="4807" xr:uid="{182BFDAC-260C-4C67-8879-43926D13ACC2}"/>
    <cellStyle name="Normal 9 3 4 3 2 3" xfId="4806" xr:uid="{F3A574BA-32F1-478B-B2AF-8E3531C4B5C7}"/>
    <cellStyle name="Normal 9 3 4 3 3" xfId="2347" xr:uid="{2414920B-B430-4C03-BF40-9751F921D035}"/>
    <cellStyle name="Normal 9 3 4 3 3 2" xfId="4808" xr:uid="{17499A8F-B6A2-4876-A174-5D5416B687AF}"/>
    <cellStyle name="Normal 9 3 4 3 4" xfId="4045" xr:uid="{E63BFB44-EF11-40FE-9F45-EA4AFCEC1F97}"/>
    <cellStyle name="Normal 9 3 4 3 4 2" xfId="4809" xr:uid="{7FE6F740-BEB0-4D6F-A591-FEB22075DC2F}"/>
    <cellStyle name="Normal 9 3 4 3 5" xfId="4805" xr:uid="{AA6D9296-444C-4DE5-802E-D7A440A7E4B1}"/>
    <cellStyle name="Normal 9 3 4 4" xfId="2348" xr:uid="{15E53E65-D0D5-4233-AE73-2DD6F4227EB8}"/>
    <cellStyle name="Normal 9 3 4 4 2" xfId="2349" xr:uid="{A0EA0157-A114-4F61-AD8D-140FA9102631}"/>
    <cellStyle name="Normal 9 3 4 4 2 2" xfId="4811" xr:uid="{0D9B6038-02D8-44EE-BD16-E803C2AACB0C}"/>
    <cellStyle name="Normal 9 3 4 4 3" xfId="4046" xr:uid="{E4C92441-CABD-422D-B63A-582BBA3873F9}"/>
    <cellStyle name="Normal 9 3 4 4 3 2" xfId="4812" xr:uid="{50BBE06D-9F70-4D97-923B-49C40FFDF0A0}"/>
    <cellStyle name="Normal 9 3 4 4 4" xfId="4047" xr:uid="{41DC5877-5C47-4577-B7DE-00BE0AA6E594}"/>
    <cellStyle name="Normal 9 3 4 4 4 2" xfId="4813" xr:uid="{7E2E0A2A-8A37-4023-AF0F-B76F6258AB65}"/>
    <cellStyle name="Normal 9 3 4 4 5" xfId="4810" xr:uid="{18E774E7-CFF9-4568-96B3-B17D613829B3}"/>
    <cellStyle name="Normal 9 3 4 5" xfId="2350" xr:uid="{87AC71AE-B9B0-464C-877D-CE8F7B3AE181}"/>
    <cellStyle name="Normal 9 3 4 5 2" xfId="4814" xr:uid="{90FA7A57-E312-4232-89B7-A0A856A5DFAB}"/>
    <cellStyle name="Normal 9 3 4 6" xfId="4048" xr:uid="{083D4E1B-8A67-4DE2-B2CA-B4F720FC0465}"/>
    <cellStyle name="Normal 9 3 4 6 2" xfId="4815" xr:uid="{D0503BE3-D3F7-43BE-BD1E-FB5F1665AC3E}"/>
    <cellStyle name="Normal 9 3 4 7" xfId="4049" xr:uid="{D38D8D8A-E8FB-4E31-9216-36E36EC6F37D}"/>
    <cellStyle name="Normal 9 3 4 7 2" xfId="4816" xr:uid="{6524324B-66CA-4205-AF02-99E9CF0A77A5}"/>
    <cellStyle name="Normal 9 3 4 8" xfId="4794" xr:uid="{4833576A-EEC1-4861-B8F2-1B55F3ED8896}"/>
    <cellStyle name="Normal 9 3 5" xfId="410" xr:uid="{4B0FCEEC-DC82-4973-ADBA-2E591ABC8F82}"/>
    <cellStyle name="Normal 9 3 5 2" xfId="852" xr:uid="{D955D582-1A8B-476A-80E9-FD6B1136F672}"/>
    <cellStyle name="Normal 9 3 5 2 2" xfId="853" xr:uid="{12976E3D-5C4B-4F84-B1BE-0FCFF754EC19}"/>
    <cellStyle name="Normal 9 3 5 2 2 2" xfId="2351" xr:uid="{E6EF398B-4032-487B-9448-6A8457B8A205}"/>
    <cellStyle name="Normal 9 3 5 2 2 2 2" xfId="2352" xr:uid="{85448CA6-FBF8-48F5-A290-45DCED4469BB}"/>
    <cellStyle name="Normal 9 3 5 2 2 2 2 2" xfId="4821" xr:uid="{92A00E72-4345-4DFE-9E70-289F7C4567AE}"/>
    <cellStyle name="Normal 9 3 5 2 2 2 3" xfId="4820" xr:uid="{1CCC95F4-B7AE-487A-9417-21E70ACE467F}"/>
    <cellStyle name="Normal 9 3 5 2 2 3" xfId="2353" xr:uid="{43BA5380-CD85-4149-85DC-799C7B3CF1CB}"/>
    <cellStyle name="Normal 9 3 5 2 2 3 2" xfId="4822" xr:uid="{3BF0E896-0BAB-483D-B3E2-C629720650E4}"/>
    <cellStyle name="Normal 9 3 5 2 2 4" xfId="4819" xr:uid="{133BD13E-5D93-47D8-B025-C35EDB2B3AAA}"/>
    <cellStyle name="Normal 9 3 5 2 3" xfId="2354" xr:uid="{955F4AEF-A33C-4C77-B7FC-336C5F75C679}"/>
    <cellStyle name="Normal 9 3 5 2 3 2" xfId="2355" xr:uid="{80C4D9AC-0EF0-4887-B163-59621A7E0893}"/>
    <cellStyle name="Normal 9 3 5 2 3 2 2" xfId="4824" xr:uid="{A1878DD8-80C3-4BC4-A442-F99839C284A9}"/>
    <cellStyle name="Normal 9 3 5 2 3 3" xfId="4823" xr:uid="{871158FE-DB34-4D7D-A56D-2D0E0CE4B76E}"/>
    <cellStyle name="Normal 9 3 5 2 4" xfId="2356" xr:uid="{D622D406-5616-4EB2-8454-8CA85BE4EEAD}"/>
    <cellStyle name="Normal 9 3 5 2 4 2" xfId="4825" xr:uid="{F522C9D9-7319-4699-AFC2-FE8B5960F247}"/>
    <cellStyle name="Normal 9 3 5 2 5" xfId="4818" xr:uid="{C0068A09-8376-4A99-9D29-DBF4239615B3}"/>
    <cellStyle name="Normal 9 3 5 3" xfId="854" xr:uid="{8817E212-D80F-423F-8A3A-86EA8AE994EC}"/>
    <cellStyle name="Normal 9 3 5 3 2" xfId="2357" xr:uid="{06449FC6-2EF7-4212-B300-43370309DBB4}"/>
    <cellStyle name="Normal 9 3 5 3 2 2" xfId="2358" xr:uid="{925EF46D-6E20-4CD9-ADBA-3007162F5FD1}"/>
    <cellStyle name="Normal 9 3 5 3 2 2 2" xfId="4828" xr:uid="{E8A5C1FF-FA37-4C8B-8A81-47DA643776D9}"/>
    <cellStyle name="Normal 9 3 5 3 2 3" xfId="4827" xr:uid="{73FDD949-F95F-43F4-B17E-36B5F2BBA470}"/>
    <cellStyle name="Normal 9 3 5 3 3" xfId="2359" xr:uid="{16C4CA23-BA3D-4814-B6D4-CCCA28AA7027}"/>
    <cellStyle name="Normal 9 3 5 3 3 2" xfId="4829" xr:uid="{F1BC3128-D825-4B74-9A57-271C3DA1E130}"/>
    <cellStyle name="Normal 9 3 5 3 4" xfId="4050" xr:uid="{0613EDA8-9066-4B94-8EA7-945ED3C87081}"/>
    <cellStyle name="Normal 9 3 5 3 4 2" xfId="4830" xr:uid="{93A68451-5074-44C7-9467-25C5F726D98C}"/>
    <cellStyle name="Normal 9 3 5 3 5" xfId="4826" xr:uid="{4A4CD775-2A2D-4768-B220-F7B5A6B967B9}"/>
    <cellStyle name="Normal 9 3 5 4" xfId="2360" xr:uid="{D821FDCE-CFC8-45B0-A004-6CFCA697DE62}"/>
    <cellStyle name="Normal 9 3 5 4 2" xfId="2361" xr:uid="{88F4BAF0-292F-43CC-9341-B96E9526C950}"/>
    <cellStyle name="Normal 9 3 5 4 2 2" xfId="4832" xr:uid="{82D05905-9C12-42F4-BD68-8EC08776FBBA}"/>
    <cellStyle name="Normal 9 3 5 4 3" xfId="4831" xr:uid="{F5CD7DD8-E566-4B75-B21B-CBB8D21BBB68}"/>
    <cellStyle name="Normal 9 3 5 5" xfId="2362" xr:uid="{BC8AFA42-6447-44F4-8CA8-DC61EF020365}"/>
    <cellStyle name="Normal 9 3 5 5 2" xfId="4833" xr:uid="{A1F26913-0525-4AEC-ABEE-CD7B92C66835}"/>
    <cellStyle name="Normal 9 3 5 6" xfId="4051" xr:uid="{03C84A2D-EB63-41B0-B329-13EDE405C4F1}"/>
    <cellStyle name="Normal 9 3 5 6 2" xfId="4834" xr:uid="{4C70F12A-EB08-4B6D-83DA-4CAA1D97B84F}"/>
    <cellStyle name="Normal 9 3 5 7" xfId="4817" xr:uid="{0ED3625A-430D-4C43-897B-76F319598E8A}"/>
    <cellStyle name="Normal 9 3 6" xfId="411" xr:uid="{5485DD73-BEE3-4362-B552-4F58FB4C3530}"/>
    <cellStyle name="Normal 9 3 6 2" xfId="855" xr:uid="{4DBA2905-6437-4F80-98BF-55275105DA46}"/>
    <cellStyle name="Normal 9 3 6 2 2" xfId="2363" xr:uid="{777B8215-B701-40FD-AC67-FABA5391F452}"/>
    <cellStyle name="Normal 9 3 6 2 2 2" xfId="2364" xr:uid="{F22F70CF-A392-4C0A-8C6F-09B545B9C56E}"/>
    <cellStyle name="Normal 9 3 6 2 2 2 2" xfId="4838" xr:uid="{1A8B8A4B-9D3E-4914-8AB8-182240C5B0A9}"/>
    <cellStyle name="Normal 9 3 6 2 2 3" xfId="4837" xr:uid="{14DF110A-8DCB-4BE9-89AF-05A3B1D61B8C}"/>
    <cellStyle name="Normal 9 3 6 2 3" xfId="2365" xr:uid="{D2C58722-FEA7-4FC3-A467-88BB2927F48E}"/>
    <cellStyle name="Normal 9 3 6 2 3 2" xfId="4839" xr:uid="{2BF3D06D-6E1A-4959-8B67-F28556E4E1D0}"/>
    <cellStyle name="Normal 9 3 6 2 4" xfId="4052" xr:uid="{075393A0-93A4-4C32-BB90-F01886CA62A0}"/>
    <cellStyle name="Normal 9 3 6 2 4 2" xfId="4840" xr:uid="{993DAE84-DFDE-4809-8C0F-F2C19FB869C4}"/>
    <cellStyle name="Normal 9 3 6 2 5" xfId="4836" xr:uid="{B75DF831-8CC3-4E0B-BF06-38302FACF974}"/>
    <cellStyle name="Normal 9 3 6 3" xfId="2366" xr:uid="{380B55D5-4ACB-451A-8BC2-47931DE2C811}"/>
    <cellStyle name="Normal 9 3 6 3 2" xfId="2367" xr:uid="{DEE6C143-B846-494E-B404-B10338FA8E4B}"/>
    <cellStyle name="Normal 9 3 6 3 2 2" xfId="4842" xr:uid="{A92355E2-DEE6-4D95-882F-B7DB7A198EE3}"/>
    <cellStyle name="Normal 9 3 6 3 3" xfId="4841" xr:uid="{8A94D974-4A94-460A-A167-9D23E996E435}"/>
    <cellStyle name="Normal 9 3 6 4" xfId="2368" xr:uid="{0DF5CF97-9A8B-4F72-9944-146C490EF0C0}"/>
    <cellStyle name="Normal 9 3 6 4 2" xfId="4843" xr:uid="{FECCD52B-B758-4757-AD8D-706ABFDB25E7}"/>
    <cellStyle name="Normal 9 3 6 5" xfId="4053" xr:uid="{40D60756-5E8A-49CB-B22A-8C68AB9511AF}"/>
    <cellStyle name="Normal 9 3 6 5 2" xfId="4844" xr:uid="{E66A666D-25CA-4E3C-8C38-CA38E9629E16}"/>
    <cellStyle name="Normal 9 3 6 6" xfId="4835" xr:uid="{E6506ECB-8DEA-4264-9F4E-65D24050E519}"/>
    <cellStyle name="Normal 9 3 7" xfId="856" xr:uid="{6CC15A87-A54E-499A-90FB-029CDFF2A52E}"/>
    <cellStyle name="Normal 9 3 7 2" xfId="2369" xr:uid="{5781766C-988E-41C4-A7FD-4C38A0D5465E}"/>
    <cellStyle name="Normal 9 3 7 2 2" xfId="2370" xr:uid="{6B1750F7-866D-4C76-8CC9-9699039428A0}"/>
    <cellStyle name="Normal 9 3 7 2 2 2" xfId="4847" xr:uid="{2BE355E3-7609-439E-8884-F1A0E0194C66}"/>
    <cellStyle name="Normal 9 3 7 2 3" xfId="4846" xr:uid="{AE8FB73A-A8D3-4E37-8874-302E346823E1}"/>
    <cellStyle name="Normal 9 3 7 3" xfId="2371" xr:uid="{BE09BD33-02BD-4BF0-B503-EDFFB2C14A72}"/>
    <cellStyle name="Normal 9 3 7 3 2" xfId="4848" xr:uid="{FB27D290-3698-487A-A3E8-ACD5BE291C7D}"/>
    <cellStyle name="Normal 9 3 7 4" xfId="4054" xr:uid="{7A086BF0-C5E3-447F-A412-22870464713A}"/>
    <cellStyle name="Normal 9 3 7 4 2" xfId="4849" xr:uid="{3C4CBC74-8DA5-4184-8E2C-66D2BB73F579}"/>
    <cellStyle name="Normal 9 3 7 5" xfId="4845" xr:uid="{4ED988AC-26A2-474D-9B98-C6E7D45D67CE}"/>
    <cellStyle name="Normal 9 3 8" xfId="2372" xr:uid="{1BD11074-4DCE-4D07-BAD4-1A8BD545190C}"/>
    <cellStyle name="Normal 9 3 8 2" xfId="2373" xr:uid="{40816C10-2613-4F2D-92FE-BE7E5E5463E2}"/>
    <cellStyle name="Normal 9 3 8 2 2" xfId="4851" xr:uid="{1193E198-2EE6-4852-87FB-40E03C24887F}"/>
    <cellStyle name="Normal 9 3 8 3" xfId="4055" xr:uid="{BAC6C876-0E49-49B6-B801-247DFA7E17C2}"/>
    <cellStyle name="Normal 9 3 8 3 2" xfId="4852" xr:uid="{3385D32C-EB5C-497A-991C-05C2DE71287F}"/>
    <cellStyle name="Normal 9 3 8 4" xfId="4056" xr:uid="{BDDE9F9C-7BED-4096-B406-C748A1FFA860}"/>
    <cellStyle name="Normal 9 3 8 4 2" xfId="4853" xr:uid="{717B58C7-2669-41AA-894B-20E7C9D8D13D}"/>
    <cellStyle name="Normal 9 3 8 5" xfId="4850" xr:uid="{404C6FAE-2304-46C4-83D6-226A2CF78B46}"/>
    <cellStyle name="Normal 9 3 9" xfId="2374" xr:uid="{3BB3DF58-4FE9-4931-8079-265600A68CDB}"/>
    <cellStyle name="Normal 9 3 9 2" xfId="4854" xr:uid="{9ECF1015-C6D2-460A-939E-7970452C35DB}"/>
    <cellStyle name="Normal 9 4" xfId="172" xr:uid="{001683C7-FA31-4078-A4BE-C113A9112E76}"/>
    <cellStyle name="Normal 9 4 10" xfId="4057" xr:uid="{935E44D8-8B11-41F8-9A3D-43BC7F580615}"/>
    <cellStyle name="Normal 9 4 10 2" xfId="4856" xr:uid="{CD2932BD-5BBB-41D8-92D2-4C6FDA547984}"/>
    <cellStyle name="Normal 9 4 11" xfId="4058" xr:uid="{FE1D0433-68AE-445A-83DF-384124AE5D9B}"/>
    <cellStyle name="Normal 9 4 11 2" xfId="4857" xr:uid="{F1D1DE8B-A8EC-43DA-BFCA-67E66982830F}"/>
    <cellStyle name="Normal 9 4 12" xfId="4855" xr:uid="{DCC96B9F-81B6-42A3-9956-F67E0F75FA34}"/>
    <cellStyle name="Normal 9 4 2" xfId="173" xr:uid="{206488FF-3FB3-4C78-9AF3-7BE6B236A1C2}"/>
    <cellStyle name="Normal 9 4 2 10" xfId="4858" xr:uid="{392243E0-471C-4376-9E70-C1B5A804C5DA}"/>
    <cellStyle name="Normal 9 4 2 2" xfId="174" xr:uid="{8B786B39-6050-44D4-8CEA-A12FB3366160}"/>
    <cellStyle name="Normal 9 4 2 2 2" xfId="412" xr:uid="{EC1DF942-1AB9-4FEB-862B-4F7658470C69}"/>
    <cellStyle name="Normal 9 4 2 2 2 2" xfId="857" xr:uid="{34A135E1-1AAA-4381-A40E-6CFD016400A6}"/>
    <cellStyle name="Normal 9 4 2 2 2 2 2" xfId="2375" xr:uid="{4FEFB180-1EED-4D1F-8A59-68211EFE7360}"/>
    <cellStyle name="Normal 9 4 2 2 2 2 2 2" xfId="2376" xr:uid="{A9EAF6D8-23AD-4C89-90D8-A7DC030C0C96}"/>
    <cellStyle name="Normal 9 4 2 2 2 2 2 2 2" xfId="4863" xr:uid="{0559E5A4-CD86-48DD-B6DC-0184766BA8D5}"/>
    <cellStyle name="Normal 9 4 2 2 2 2 2 3" xfId="4862" xr:uid="{6011D844-008C-4932-8EC3-16FA4143523C}"/>
    <cellStyle name="Normal 9 4 2 2 2 2 3" xfId="2377" xr:uid="{AAD0AAA9-5E34-4B20-A17E-A662AF9BAD38}"/>
    <cellStyle name="Normal 9 4 2 2 2 2 3 2" xfId="4864" xr:uid="{2AAF5F2F-405A-417D-9B01-BE14812AE9F6}"/>
    <cellStyle name="Normal 9 4 2 2 2 2 4" xfId="4059" xr:uid="{6D24FCE9-871C-4B19-9456-E8B6B52EDC5D}"/>
    <cellStyle name="Normal 9 4 2 2 2 2 4 2" xfId="4865" xr:uid="{FA8FA1AF-2711-48C9-A8D5-53EAA04B45EE}"/>
    <cellStyle name="Normal 9 4 2 2 2 2 5" xfId="4861" xr:uid="{016A902D-F35C-4E37-B2CC-7AC7E7C68D2C}"/>
    <cellStyle name="Normal 9 4 2 2 2 3" xfId="2378" xr:uid="{E426039C-A7D2-46BC-BCBE-310A22458B16}"/>
    <cellStyle name="Normal 9 4 2 2 2 3 2" xfId="2379" xr:uid="{C34FFCA2-9921-4AFE-A9B9-153E8D142AFA}"/>
    <cellStyle name="Normal 9 4 2 2 2 3 2 2" xfId="4867" xr:uid="{F8CF0804-71A7-4B70-BFCC-BB6D76549EF4}"/>
    <cellStyle name="Normal 9 4 2 2 2 3 3" xfId="4060" xr:uid="{00A8399C-17C0-4B90-AFA0-2F45A79147AA}"/>
    <cellStyle name="Normal 9 4 2 2 2 3 3 2" xfId="4868" xr:uid="{5B5D3BC1-009C-4A5D-A93E-9CF3CB09C8D4}"/>
    <cellStyle name="Normal 9 4 2 2 2 3 4" xfId="4061" xr:uid="{07514DA3-2274-47D7-9E2C-86AB996ECA0A}"/>
    <cellStyle name="Normal 9 4 2 2 2 3 4 2" xfId="4869" xr:uid="{5D605563-BA43-432A-801B-F5C339ED2023}"/>
    <cellStyle name="Normal 9 4 2 2 2 3 5" xfId="4866" xr:uid="{81F53BFF-D9D4-4672-AE57-33F0C6E73B98}"/>
    <cellStyle name="Normal 9 4 2 2 2 4" xfId="2380" xr:uid="{75F2D641-BD99-40EF-AF0E-81C7EB172E38}"/>
    <cellStyle name="Normal 9 4 2 2 2 4 2" xfId="4870" xr:uid="{7855A481-4F09-42E0-8B0E-37F1ED033004}"/>
    <cellStyle name="Normal 9 4 2 2 2 5" xfId="4062" xr:uid="{E8D67671-BD88-4D03-9ED3-763831FCF8CA}"/>
    <cellStyle name="Normal 9 4 2 2 2 5 2" xfId="4871" xr:uid="{41D57777-2EAC-495A-A231-29A54FF38511}"/>
    <cellStyle name="Normal 9 4 2 2 2 6" xfId="4063" xr:uid="{C7DA8F2E-BA10-4A17-92EF-4F22E960C6CE}"/>
    <cellStyle name="Normal 9 4 2 2 2 6 2" xfId="4872" xr:uid="{59978910-F62F-42FB-B981-24924670C5A2}"/>
    <cellStyle name="Normal 9 4 2 2 2 7" xfId="4860" xr:uid="{A0CE8BF6-DDE7-460C-A429-0CF53247FACA}"/>
    <cellStyle name="Normal 9 4 2 2 3" xfId="858" xr:uid="{AC3EC883-ECAE-4D0D-B164-CFC909487FD2}"/>
    <cellStyle name="Normal 9 4 2 2 3 2" xfId="2381" xr:uid="{50590184-5285-449C-8FBD-AB3D7BBF9524}"/>
    <cellStyle name="Normal 9 4 2 2 3 2 2" xfId="2382" xr:uid="{E10F52C2-D6F4-4AA3-BCC4-28537B1D36F0}"/>
    <cellStyle name="Normal 9 4 2 2 3 2 2 2" xfId="4875" xr:uid="{18AD74DE-2333-45AD-B7D5-0C286BA5364E}"/>
    <cellStyle name="Normal 9 4 2 2 3 2 3" xfId="4064" xr:uid="{CA3EFBFF-3830-43A9-A679-9D93A18FA093}"/>
    <cellStyle name="Normal 9 4 2 2 3 2 3 2" xfId="4876" xr:uid="{CFEE5B2F-59E1-4DA2-AAAF-2F325CDF450E}"/>
    <cellStyle name="Normal 9 4 2 2 3 2 4" xfId="4065" xr:uid="{A933A5E4-2F51-4305-8FBA-6AC1ED15A6C7}"/>
    <cellStyle name="Normal 9 4 2 2 3 2 4 2" xfId="4877" xr:uid="{A37EBABE-B7F0-4543-90AA-667E0F78F18C}"/>
    <cellStyle name="Normal 9 4 2 2 3 2 5" xfId="4874" xr:uid="{C01B1938-776B-4B03-84ED-307CE9A31255}"/>
    <cellStyle name="Normal 9 4 2 2 3 3" xfId="2383" xr:uid="{A7BD84D8-2868-4F40-9CD7-203401041C8F}"/>
    <cellStyle name="Normal 9 4 2 2 3 3 2" xfId="4878" xr:uid="{E59669CA-570C-4326-80A1-12B0BCBCC518}"/>
    <cellStyle name="Normal 9 4 2 2 3 4" xfId="4066" xr:uid="{8B117A6D-4C4B-40CA-BB91-F4720ECCF1D6}"/>
    <cellStyle name="Normal 9 4 2 2 3 4 2" xfId="4879" xr:uid="{DD55E365-3C4E-45C0-B149-E9F53DC57FFE}"/>
    <cellStyle name="Normal 9 4 2 2 3 5" xfId="4067" xr:uid="{26EA06F5-937D-4620-B2AA-691572D7E373}"/>
    <cellStyle name="Normal 9 4 2 2 3 5 2" xfId="4880" xr:uid="{45705EB0-B6C6-4876-8C9C-775C2459E873}"/>
    <cellStyle name="Normal 9 4 2 2 3 6" xfId="4873" xr:uid="{7DD54555-3E9D-47CB-973F-DDF3E7ECC207}"/>
    <cellStyle name="Normal 9 4 2 2 4" xfId="2384" xr:uid="{9AC244CC-B5B6-49A3-857E-93D1CA1BC005}"/>
    <cellStyle name="Normal 9 4 2 2 4 2" xfId="2385" xr:uid="{A54642C3-28CF-4315-B309-0E1390FB056D}"/>
    <cellStyle name="Normal 9 4 2 2 4 2 2" xfId="4882" xr:uid="{A3FD4525-01C3-4353-B8F4-6C36E2AF2840}"/>
    <cellStyle name="Normal 9 4 2 2 4 3" xfId="4068" xr:uid="{9C096A2B-7178-43CB-AD63-17BB8D5F02A3}"/>
    <cellStyle name="Normal 9 4 2 2 4 3 2" xfId="4883" xr:uid="{9511E460-7ADD-4F43-9CA9-FA955D053BC3}"/>
    <cellStyle name="Normal 9 4 2 2 4 4" xfId="4069" xr:uid="{19B09B65-7D60-4440-A289-C306A91CDF61}"/>
    <cellStyle name="Normal 9 4 2 2 4 4 2" xfId="4884" xr:uid="{E096FAE3-D551-404F-9C52-5E7F4788C229}"/>
    <cellStyle name="Normal 9 4 2 2 4 5" xfId="4881" xr:uid="{73DD0746-3BF9-4A30-ADB8-E6BD8C44C78B}"/>
    <cellStyle name="Normal 9 4 2 2 5" xfId="2386" xr:uid="{F33286E0-482C-40FF-BD98-E0A52759FC7D}"/>
    <cellStyle name="Normal 9 4 2 2 5 2" xfId="4070" xr:uid="{D3702988-3129-458E-8212-DE802C6D7EA4}"/>
    <cellStyle name="Normal 9 4 2 2 5 2 2" xfId="4886" xr:uid="{1F436B07-E1EB-4D61-868E-23ACBC966BFD}"/>
    <cellStyle name="Normal 9 4 2 2 5 3" xfId="4071" xr:uid="{6DB9065C-27AF-445D-800E-9A72A9513749}"/>
    <cellStyle name="Normal 9 4 2 2 5 3 2" xfId="4887" xr:uid="{814A7E26-8DC8-474F-9971-98FE37C5C188}"/>
    <cellStyle name="Normal 9 4 2 2 5 4" xfId="4072" xr:uid="{86417E1E-9629-4884-A096-F6F1DFAC1FD1}"/>
    <cellStyle name="Normal 9 4 2 2 5 4 2" xfId="4888" xr:uid="{3F067B2D-2339-4B2A-902C-081F545CEF24}"/>
    <cellStyle name="Normal 9 4 2 2 5 5" xfId="4885" xr:uid="{186F9BC8-3C07-44DF-8737-01B7FB249E9D}"/>
    <cellStyle name="Normal 9 4 2 2 6" xfId="4073" xr:uid="{CACA6754-FCA9-46C1-9CE2-BA716B1B20F1}"/>
    <cellStyle name="Normal 9 4 2 2 6 2" xfId="4889" xr:uid="{3120F609-2BC5-4794-8F75-AC6923B4DF5C}"/>
    <cellStyle name="Normal 9 4 2 2 7" xfId="4074" xr:uid="{FE14F99A-1117-4BAB-B7B0-3A2B9FDCBD22}"/>
    <cellStyle name="Normal 9 4 2 2 7 2" xfId="4890" xr:uid="{F52C7C09-1B52-44B8-83CE-80908E74EF4D}"/>
    <cellStyle name="Normal 9 4 2 2 8" xfId="4075" xr:uid="{E34688F2-EB62-4038-AA2B-82BCB1F4EEED}"/>
    <cellStyle name="Normal 9 4 2 2 8 2" xfId="4891" xr:uid="{814628C3-7778-460F-A5F2-1056716F2C15}"/>
    <cellStyle name="Normal 9 4 2 2 9" xfId="4859" xr:uid="{745372AB-C233-483F-A2EF-AC676F41CD07}"/>
    <cellStyle name="Normal 9 4 2 3" xfId="413" xr:uid="{FDA883D3-3759-49D6-8880-EAD8B671F964}"/>
    <cellStyle name="Normal 9 4 2 3 2" xfId="859" xr:uid="{8A792251-8455-41A8-B735-3A27AD57750A}"/>
    <cellStyle name="Normal 9 4 2 3 2 2" xfId="860" xr:uid="{CE42A42B-1718-4C77-8CEE-DB9F80DA82B7}"/>
    <cellStyle name="Normal 9 4 2 3 2 2 2" xfId="2387" xr:uid="{8E43F61E-00D3-4767-94E7-9355E63B2885}"/>
    <cellStyle name="Normal 9 4 2 3 2 2 2 2" xfId="2388" xr:uid="{A74471F1-72F4-44C5-A664-A138873E2ACC}"/>
    <cellStyle name="Normal 9 4 2 3 2 2 2 2 2" xfId="4896" xr:uid="{E6A594F9-9E42-4437-9B33-00A14E44DE44}"/>
    <cellStyle name="Normal 9 4 2 3 2 2 2 3" xfId="4895" xr:uid="{AC0226BD-3FD7-4B09-B874-25458A350D7E}"/>
    <cellStyle name="Normal 9 4 2 3 2 2 3" xfId="2389" xr:uid="{D00FBA21-9E97-40F5-9EE1-E734AD4DBC60}"/>
    <cellStyle name="Normal 9 4 2 3 2 2 3 2" xfId="4897" xr:uid="{AE420A9F-5B7E-4BFF-BE23-09C95306DD1B}"/>
    <cellStyle name="Normal 9 4 2 3 2 2 4" xfId="4894" xr:uid="{69FEFDDF-AB28-4F2B-BD38-44A8F0239B3A}"/>
    <cellStyle name="Normal 9 4 2 3 2 3" xfId="2390" xr:uid="{6806BFE3-9394-4B0B-947E-F35F7C1BDA99}"/>
    <cellStyle name="Normal 9 4 2 3 2 3 2" xfId="2391" xr:uid="{25477016-A49A-4AAD-84E8-F1284293F924}"/>
    <cellStyle name="Normal 9 4 2 3 2 3 2 2" xfId="4899" xr:uid="{974729CE-0B6C-4142-A9B2-36B59CBE5A55}"/>
    <cellStyle name="Normal 9 4 2 3 2 3 3" xfId="4898" xr:uid="{A503EBB2-BF40-409D-B446-60E257807169}"/>
    <cellStyle name="Normal 9 4 2 3 2 4" xfId="2392" xr:uid="{31B769C7-47DA-4D10-867E-730140A81663}"/>
    <cellStyle name="Normal 9 4 2 3 2 4 2" xfId="4900" xr:uid="{5E42FB42-DD3F-486A-A480-DF79E8F96148}"/>
    <cellStyle name="Normal 9 4 2 3 2 5" xfId="4893" xr:uid="{CF44D62B-31E2-4937-BE03-5DFB325B5035}"/>
    <cellStyle name="Normal 9 4 2 3 3" xfId="861" xr:uid="{65D81412-D915-476B-BD5D-1C9D503AB55E}"/>
    <cellStyle name="Normal 9 4 2 3 3 2" xfId="2393" xr:uid="{3213B2D5-6078-45BB-AB7D-7AA1FCB10B75}"/>
    <cellStyle name="Normal 9 4 2 3 3 2 2" xfId="2394" xr:uid="{9DEBB7DD-548A-4EAD-BC38-00579FDA6FC9}"/>
    <cellStyle name="Normal 9 4 2 3 3 2 2 2" xfId="4903" xr:uid="{01BD9CD8-F819-4E50-A926-6AF80D33BE75}"/>
    <cellStyle name="Normal 9 4 2 3 3 2 3" xfId="4902" xr:uid="{2143F934-6645-4BC3-823E-592B7B8D8B45}"/>
    <cellStyle name="Normal 9 4 2 3 3 3" xfId="2395" xr:uid="{62919311-AED1-4145-ADFC-C5794592B7EE}"/>
    <cellStyle name="Normal 9 4 2 3 3 3 2" xfId="4904" xr:uid="{CB6763D0-30EE-47AF-9C15-652E676B401A}"/>
    <cellStyle name="Normal 9 4 2 3 3 4" xfId="4076" xr:uid="{41D4C984-EB62-4BAD-BB1F-C887B201A4BB}"/>
    <cellStyle name="Normal 9 4 2 3 3 4 2" xfId="4905" xr:uid="{D68913FF-83D0-4651-A195-CC88A045393A}"/>
    <cellStyle name="Normal 9 4 2 3 3 5" xfId="4901" xr:uid="{53DC3074-79F1-4308-A47D-5FC8921E28D2}"/>
    <cellStyle name="Normal 9 4 2 3 4" xfId="2396" xr:uid="{1ABC7275-396C-4F05-AF0F-D42D2AD31C6C}"/>
    <cellStyle name="Normal 9 4 2 3 4 2" xfId="2397" xr:uid="{9EC83F31-A418-4CEE-BB80-F750E740F648}"/>
    <cellStyle name="Normal 9 4 2 3 4 2 2" xfId="4907" xr:uid="{9641C014-9503-44D2-A79C-5DE276CB31C1}"/>
    <cellStyle name="Normal 9 4 2 3 4 3" xfId="4906" xr:uid="{8DD0EE3F-F9CF-4881-A000-7501A3C3900B}"/>
    <cellStyle name="Normal 9 4 2 3 5" xfId="2398" xr:uid="{CB5E30F9-AEE1-427C-8D95-590639028FC7}"/>
    <cellStyle name="Normal 9 4 2 3 5 2" xfId="4908" xr:uid="{4E281CF6-3B36-4975-A6B2-796E477BB9D4}"/>
    <cellStyle name="Normal 9 4 2 3 6" xfId="4077" xr:uid="{CA638E0D-AB84-444A-BE2B-CAEBD5458BC8}"/>
    <cellStyle name="Normal 9 4 2 3 6 2" xfId="4909" xr:uid="{9BD3088A-C2A3-412C-B7B2-20F3830652DA}"/>
    <cellStyle name="Normal 9 4 2 3 7" xfId="4892" xr:uid="{221B842E-75F0-4A25-BD98-63B1E615FE1D}"/>
    <cellStyle name="Normal 9 4 2 4" xfId="414" xr:uid="{FD9D6A97-4D21-4109-99E5-43C1CEB879AF}"/>
    <cellStyle name="Normal 9 4 2 4 2" xfId="862" xr:uid="{6767611A-6CBE-4A06-8B92-550070878C59}"/>
    <cellStyle name="Normal 9 4 2 4 2 2" xfId="2399" xr:uid="{DD8BE92A-0E1E-466E-AFC4-B07E4913684C}"/>
    <cellStyle name="Normal 9 4 2 4 2 2 2" xfId="2400" xr:uid="{BCD61603-8C0A-45A9-B95C-C029F006E817}"/>
    <cellStyle name="Normal 9 4 2 4 2 2 2 2" xfId="4913" xr:uid="{D80AECEC-2D8F-476F-B43E-72AF2A4EFEDD}"/>
    <cellStyle name="Normal 9 4 2 4 2 2 3" xfId="4912" xr:uid="{EC085EA2-965F-4F99-95EA-3753728E616F}"/>
    <cellStyle name="Normal 9 4 2 4 2 3" xfId="2401" xr:uid="{449FE27B-9B86-4BD3-B5A3-4486F6B5EB56}"/>
    <cellStyle name="Normal 9 4 2 4 2 3 2" xfId="4914" xr:uid="{5AA12F70-409C-4613-B3C9-90D8BBE57536}"/>
    <cellStyle name="Normal 9 4 2 4 2 4" xfId="4078" xr:uid="{DB9A52C5-E70B-492B-ADB9-E63CA202BF26}"/>
    <cellStyle name="Normal 9 4 2 4 2 4 2" xfId="4915" xr:uid="{1202AA0C-2879-4EA3-83D9-6FDFB0D1CA4A}"/>
    <cellStyle name="Normal 9 4 2 4 2 5" xfId="4911" xr:uid="{AA3DF250-773A-4ACA-9B25-7BFFD243ADED}"/>
    <cellStyle name="Normal 9 4 2 4 3" xfId="2402" xr:uid="{F3ED7C6F-41E5-4C01-93F0-B5F6C80A330A}"/>
    <cellStyle name="Normal 9 4 2 4 3 2" xfId="2403" xr:uid="{B670861C-1F37-4EF8-B54D-A83C90A54DFC}"/>
    <cellStyle name="Normal 9 4 2 4 3 2 2" xfId="4917" xr:uid="{CEFE4AD6-4C9E-48AC-A399-6EB17FE6755E}"/>
    <cellStyle name="Normal 9 4 2 4 3 3" xfId="4916" xr:uid="{D0475245-A2EB-4749-A042-B1C9391798B2}"/>
    <cellStyle name="Normal 9 4 2 4 4" xfId="2404" xr:uid="{2DE61AB2-5800-47C3-AE07-E18983D33986}"/>
    <cellStyle name="Normal 9 4 2 4 4 2" xfId="4918" xr:uid="{6C0C68B3-FA4A-4ED1-8442-541045C5F36B}"/>
    <cellStyle name="Normal 9 4 2 4 5" xfId="4079" xr:uid="{EB1292E9-05CD-4CF4-A73A-E922145765EB}"/>
    <cellStyle name="Normal 9 4 2 4 5 2" xfId="4919" xr:uid="{3A38248A-41EE-41A2-9495-21BCFEE6AFC6}"/>
    <cellStyle name="Normal 9 4 2 4 6" xfId="4910" xr:uid="{C8B47648-3BDD-4400-AD8F-0B2C67A88EE2}"/>
    <cellStyle name="Normal 9 4 2 5" xfId="415" xr:uid="{A65BEA4D-CBC2-45CF-AD15-026C47C6E740}"/>
    <cellStyle name="Normal 9 4 2 5 2" xfId="2405" xr:uid="{18BB941B-47D1-4B83-ADBB-F1EC87466467}"/>
    <cellStyle name="Normal 9 4 2 5 2 2" xfId="2406" xr:uid="{D4A24A99-C9F4-45B9-AC7E-1DD44E0C1A35}"/>
    <cellStyle name="Normal 9 4 2 5 2 2 2" xfId="4922" xr:uid="{47F04490-A184-484C-9B41-ACE05D5E4757}"/>
    <cellStyle name="Normal 9 4 2 5 2 3" xfId="4921" xr:uid="{4462855E-05E1-4D88-868F-6BBDA3EF93E6}"/>
    <cellStyle name="Normal 9 4 2 5 3" xfId="2407" xr:uid="{AE2AB808-3076-45FF-9BEA-4C8E6BE152AB}"/>
    <cellStyle name="Normal 9 4 2 5 3 2" xfId="4923" xr:uid="{985CD92F-E6BD-4938-9639-3EEFCCA215EC}"/>
    <cellStyle name="Normal 9 4 2 5 4" xfId="4080" xr:uid="{451D8726-2FC6-4509-A49A-08DC47F760C4}"/>
    <cellStyle name="Normal 9 4 2 5 4 2" xfId="4924" xr:uid="{0E0E06F8-F0BE-40FA-8688-C2DD180B2434}"/>
    <cellStyle name="Normal 9 4 2 5 5" xfId="4920" xr:uid="{542BA152-4DB9-455B-89DE-930A0C1C85E3}"/>
    <cellStyle name="Normal 9 4 2 6" xfId="2408" xr:uid="{0411EE1D-D54E-43A2-A5D8-5839C11F911E}"/>
    <cellStyle name="Normal 9 4 2 6 2" xfId="2409" xr:uid="{BDAAE91D-B3AA-4AA7-8F55-FA22622B1466}"/>
    <cellStyle name="Normal 9 4 2 6 2 2" xfId="4926" xr:uid="{DD122887-49BC-4F21-BD12-57584974C62C}"/>
    <cellStyle name="Normal 9 4 2 6 3" xfId="4081" xr:uid="{864EE9DA-A7F4-4A85-819A-44D245B577CE}"/>
    <cellStyle name="Normal 9 4 2 6 3 2" xfId="4927" xr:uid="{5FCF657B-C718-4191-B27C-44833DD1492A}"/>
    <cellStyle name="Normal 9 4 2 6 4" xfId="4082" xr:uid="{19C8067F-AC2D-466F-A06A-A7B3F8D1304E}"/>
    <cellStyle name="Normal 9 4 2 6 4 2" xfId="4928" xr:uid="{E33349CC-5636-4735-A999-7F65B31F5261}"/>
    <cellStyle name="Normal 9 4 2 6 5" xfId="4925" xr:uid="{0C53D8E5-8B45-4DB6-A6FB-AD879426CEE2}"/>
    <cellStyle name="Normal 9 4 2 7" xfId="2410" xr:uid="{3A9E6986-083A-417A-AD1E-68920C320FD5}"/>
    <cellStyle name="Normal 9 4 2 7 2" xfId="4929" xr:uid="{0A2D55D0-CC1A-4F88-B0C3-950BFC51EA3D}"/>
    <cellStyle name="Normal 9 4 2 8" xfId="4083" xr:uid="{502066DC-FA10-4D26-9860-4E193616E546}"/>
    <cellStyle name="Normal 9 4 2 8 2" xfId="4930" xr:uid="{5719F4BC-9845-41A2-BCB3-6999F3905957}"/>
    <cellStyle name="Normal 9 4 2 9" xfId="4084" xr:uid="{D7CE9C78-C0A1-43F0-B86B-5A9170E576DC}"/>
    <cellStyle name="Normal 9 4 2 9 2" xfId="4931" xr:uid="{BE99700E-D135-477E-96FC-F09D4937AD60}"/>
    <cellStyle name="Normal 9 4 3" xfId="175" xr:uid="{7614E7C3-D253-4EE0-B4FC-834879BA9064}"/>
    <cellStyle name="Normal 9 4 3 2" xfId="176" xr:uid="{0E80702C-EBCD-4172-9634-F82E35437F8D}"/>
    <cellStyle name="Normal 9 4 3 2 2" xfId="863" xr:uid="{FF325136-C2A4-455A-A20B-D41B04993145}"/>
    <cellStyle name="Normal 9 4 3 2 2 2" xfId="2411" xr:uid="{2D7F2505-9060-4144-AF97-7A1A467366BD}"/>
    <cellStyle name="Normal 9 4 3 2 2 2 2" xfId="2412" xr:uid="{793AB35C-BA04-4F5F-9768-06DA75170DC8}"/>
    <cellStyle name="Normal 9 4 3 2 2 2 2 2" xfId="4500" xr:uid="{39EAA027-A71A-4420-80D5-8FA8F6E59EBC}"/>
    <cellStyle name="Normal 9 4 3 2 2 2 2 2 2" xfId="5307" xr:uid="{8F3C5BA1-B9BF-4961-8F84-CCCFCB87D542}"/>
    <cellStyle name="Normal 9 4 3 2 2 2 2 2 3" xfId="4936" xr:uid="{4F6C6C0C-F2C8-47D8-9433-63AC5F1B838A}"/>
    <cellStyle name="Normal 9 4 3 2 2 2 3" xfId="4501" xr:uid="{401A6B09-E678-424E-A7D4-BA1571D84256}"/>
    <cellStyle name="Normal 9 4 3 2 2 2 3 2" xfId="5308" xr:uid="{49B90C6E-F23A-477F-B7CF-9276E3CE4944}"/>
    <cellStyle name="Normal 9 4 3 2 2 2 3 3" xfId="4935" xr:uid="{2E59173D-9841-4B85-91EE-D94E47913074}"/>
    <cellStyle name="Normal 9 4 3 2 2 3" xfId="2413" xr:uid="{47104ECF-CBFD-4985-8262-C74430322DCF}"/>
    <cellStyle name="Normal 9 4 3 2 2 3 2" xfId="4502" xr:uid="{DBFA950E-6950-439E-AA72-1885876376D7}"/>
    <cellStyle name="Normal 9 4 3 2 2 3 2 2" xfId="5309" xr:uid="{670E1114-66D5-4298-B61F-314816C6D38F}"/>
    <cellStyle name="Normal 9 4 3 2 2 3 2 3" xfId="4937" xr:uid="{BB8C262E-68A3-4556-8B29-E0179E9EBEF9}"/>
    <cellStyle name="Normal 9 4 3 2 2 4" xfId="4085" xr:uid="{2FCCCAE2-AD36-41DE-B615-A22F930CCE44}"/>
    <cellStyle name="Normal 9 4 3 2 2 4 2" xfId="4938" xr:uid="{AE9B0AB8-5E19-4BF5-9305-B91D58E013B6}"/>
    <cellStyle name="Normal 9 4 3 2 2 5" xfId="4934" xr:uid="{5C122CF8-7AE6-4877-902F-BB0C56C3F276}"/>
    <cellStyle name="Normal 9 4 3 2 3" xfId="2414" xr:uid="{B96CBD9F-1D92-4BFA-BEA6-E00D20866CE9}"/>
    <cellStyle name="Normal 9 4 3 2 3 2" xfId="2415" xr:uid="{92F16FF9-C2EC-4E6B-B068-19DE352EEB78}"/>
    <cellStyle name="Normal 9 4 3 2 3 2 2" xfId="4503" xr:uid="{6E4F317F-DEEF-4CD3-A292-DB655543E33F}"/>
    <cellStyle name="Normal 9 4 3 2 3 2 2 2" xfId="5310" xr:uid="{58CF2476-13D3-4D1A-9F6E-B947BE4B9119}"/>
    <cellStyle name="Normal 9 4 3 2 3 2 2 3" xfId="4940" xr:uid="{B3066244-D02E-49E8-A8C9-E7BDD23669D4}"/>
    <cellStyle name="Normal 9 4 3 2 3 3" xfId="4086" xr:uid="{EC622609-618F-4CB7-A00D-17E7D34AF5B4}"/>
    <cellStyle name="Normal 9 4 3 2 3 3 2" xfId="4941" xr:uid="{1E1D82AA-8564-40CC-AF9C-14EFD48B532F}"/>
    <cellStyle name="Normal 9 4 3 2 3 4" xfId="4087" xr:uid="{EE63618A-AEA2-4C71-9DE2-2D4E67D91989}"/>
    <cellStyle name="Normal 9 4 3 2 3 4 2" xfId="4942" xr:uid="{9AB676D3-B9E8-4DC7-9321-EAC44078E1F2}"/>
    <cellStyle name="Normal 9 4 3 2 3 5" xfId="4939" xr:uid="{07933EC7-CC06-4969-AB16-A834FA1AAB9F}"/>
    <cellStyle name="Normal 9 4 3 2 4" xfId="2416" xr:uid="{FCCBA547-6C6A-411A-B335-C3E054B836D0}"/>
    <cellStyle name="Normal 9 4 3 2 4 2" xfId="4504" xr:uid="{C019AE4F-F56F-4CD0-8C49-DCE6C06EB7D5}"/>
    <cellStyle name="Normal 9 4 3 2 4 2 2" xfId="5311" xr:uid="{4793C8F5-DC12-4FED-8D1F-D1ECCCB0408A}"/>
    <cellStyle name="Normal 9 4 3 2 4 2 3" xfId="4943" xr:uid="{064E8DCC-A2BB-409C-B557-3CCBC2B993CE}"/>
    <cellStyle name="Normal 9 4 3 2 5" xfId="4088" xr:uid="{74786592-7572-4E36-88B6-AE278F1C7C35}"/>
    <cellStyle name="Normal 9 4 3 2 5 2" xfId="4944" xr:uid="{487B032D-8090-40AE-B0E3-59BBCE07EA5E}"/>
    <cellStyle name="Normal 9 4 3 2 6" xfId="4089" xr:uid="{A990C737-A8A6-41F2-A894-4DAD589F868A}"/>
    <cellStyle name="Normal 9 4 3 2 6 2" xfId="4945" xr:uid="{4B554319-E3FC-4E85-A0EB-98B26A9ACD95}"/>
    <cellStyle name="Normal 9 4 3 2 7" xfId="4933" xr:uid="{802F008D-75B2-4882-A5DD-865B875A74E0}"/>
    <cellStyle name="Normal 9 4 3 3" xfId="416" xr:uid="{14458004-7A2A-412E-AB71-306EAFE0A356}"/>
    <cellStyle name="Normal 9 4 3 3 2" xfId="2417" xr:uid="{76169339-D0BF-493E-9EAA-F0A471AC844D}"/>
    <cellStyle name="Normal 9 4 3 3 2 2" xfId="2418" xr:uid="{1ADDB7D9-DE02-4B1A-9E26-8002E8BC569F}"/>
    <cellStyle name="Normal 9 4 3 3 2 2 2" xfId="4505" xr:uid="{F1D0AD37-EF75-4CCD-A2D0-E37661585E44}"/>
    <cellStyle name="Normal 9 4 3 3 2 2 2 2" xfId="5312" xr:uid="{440175B7-D3FC-4E04-B7E6-EE2B313C2551}"/>
    <cellStyle name="Normal 9 4 3 3 2 2 2 3" xfId="4948" xr:uid="{9A84D8E9-F3D9-459B-9EB2-78F98A48D57B}"/>
    <cellStyle name="Normal 9 4 3 3 2 3" xfId="4090" xr:uid="{62625BBA-8FD8-4C88-A52A-6749B9F58801}"/>
    <cellStyle name="Normal 9 4 3 3 2 3 2" xfId="4949" xr:uid="{D0BF3AB1-22D4-402E-B0B2-8B6987026161}"/>
    <cellStyle name="Normal 9 4 3 3 2 4" xfId="4091" xr:uid="{B78A02B5-D331-4729-9253-89A5C103BCDB}"/>
    <cellStyle name="Normal 9 4 3 3 2 4 2" xfId="4950" xr:uid="{8ABF26C4-6AE8-4F1D-8721-841C7E6D7EE2}"/>
    <cellStyle name="Normal 9 4 3 3 2 5" xfId="4947" xr:uid="{D5768831-60D5-486E-9A0A-43C1D6C1D8DC}"/>
    <cellStyle name="Normal 9 4 3 3 3" xfId="2419" xr:uid="{D4BB41BE-E01E-4485-ABFD-1E4F5E897527}"/>
    <cellStyle name="Normal 9 4 3 3 3 2" xfId="4506" xr:uid="{8EC62E77-36BD-47F0-A488-1D1BDA5492C4}"/>
    <cellStyle name="Normal 9 4 3 3 3 2 2" xfId="5313" xr:uid="{EDFF8A61-7204-4707-920E-E0C1CB364164}"/>
    <cellStyle name="Normal 9 4 3 3 3 2 3" xfId="4951" xr:uid="{CFA20E6A-C168-42A7-98BF-1938D5739FD9}"/>
    <cellStyle name="Normal 9 4 3 3 4" xfId="4092" xr:uid="{BEADD728-C896-4DFC-AD3E-33158CF3F419}"/>
    <cellStyle name="Normal 9 4 3 3 4 2" xfId="4952" xr:uid="{1E976959-4CD0-4624-A9F0-7F5B8FC00B08}"/>
    <cellStyle name="Normal 9 4 3 3 5" xfId="4093" xr:uid="{5535FF09-DAE0-4296-AB28-36A2EAB4081B}"/>
    <cellStyle name="Normal 9 4 3 3 5 2" xfId="4953" xr:uid="{F5297277-4AE9-47FE-9EC0-127A53285250}"/>
    <cellStyle name="Normal 9 4 3 3 6" xfId="4946" xr:uid="{254A5E21-6E53-42DE-9657-2FF4F9D66373}"/>
    <cellStyle name="Normal 9 4 3 4" xfId="2420" xr:uid="{BE2A75DA-E381-4931-9FD8-DA9BB520C3E9}"/>
    <cellStyle name="Normal 9 4 3 4 2" xfId="2421" xr:uid="{89CD183B-B3ED-45A2-A4E1-2E8ECC339913}"/>
    <cellStyle name="Normal 9 4 3 4 2 2" xfId="4507" xr:uid="{ECACD885-1B83-48D0-8D00-6BEC959B1B12}"/>
    <cellStyle name="Normal 9 4 3 4 2 2 2" xfId="5314" xr:uid="{B0F7F487-1E43-4591-9931-803E8200B463}"/>
    <cellStyle name="Normal 9 4 3 4 2 2 3" xfId="4955" xr:uid="{0E7D0023-6DBD-4C2F-B271-506FD64F2032}"/>
    <cellStyle name="Normal 9 4 3 4 3" xfId="4094" xr:uid="{8250CC9F-CC7A-4E2C-B583-D4B0CB3FF0BA}"/>
    <cellStyle name="Normal 9 4 3 4 3 2" xfId="4956" xr:uid="{2187F47F-72AC-4171-A3B9-BEC998E34D68}"/>
    <cellStyle name="Normal 9 4 3 4 4" xfId="4095" xr:uid="{55212FED-CF4B-49E5-907C-54E5216FEF24}"/>
    <cellStyle name="Normal 9 4 3 4 4 2" xfId="4957" xr:uid="{2A086162-5CCA-409D-A819-8164FFD36463}"/>
    <cellStyle name="Normal 9 4 3 4 5" xfId="4954" xr:uid="{CC264A0D-1D65-45B5-BF1D-B68FD372F29D}"/>
    <cellStyle name="Normal 9 4 3 5" xfId="2422" xr:uid="{FE09BBAF-EC2B-4B15-98DE-F5A58F2768ED}"/>
    <cellStyle name="Normal 9 4 3 5 2" xfId="4096" xr:uid="{E49B5265-2CAD-4360-9CA2-D07B0C9C4FF3}"/>
    <cellStyle name="Normal 9 4 3 5 2 2" xfId="4959" xr:uid="{06E4C087-58E6-4312-8582-127DBDB3C901}"/>
    <cellStyle name="Normal 9 4 3 5 3" xfId="4097" xr:uid="{8401C196-DCA4-474D-A15C-44F31818E2D9}"/>
    <cellStyle name="Normal 9 4 3 5 3 2" xfId="4960" xr:uid="{CCD70C8B-78B4-4F24-B70B-1FEE52516D69}"/>
    <cellStyle name="Normal 9 4 3 5 4" xfId="4098" xr:uid="{66BEB7DB-2B77-469E-81F6-D059CE6244C3}"/>
    <cellStyle name="Normal 9 4 3 5 4 2" xfId="4961" xr:uid="{B33BE788-F9F6-4107-8CD7-9594A53E150B}"/>
    <cellStyle name="Normal 9 4 3 5 5" xfId="4958" xr:uid="{DE236190-4658-48DE-B4F8-FED6F004C042}"/>
    <cellStyle name="Normal 9 4 3 6" xfId="4099" xr:uid="{49F6EEAC-EE0F-4A9A-8258-F398608E8096}"/>
    <cellStyle name="Normal 9 4 3 6 2" xfId="4962" xr:uid="{6508FFA2-2E4A-4872-92BD-C671BCFDB5E5}"/>
    <cellStyle name="Normal 9 4 3 7" xfId="4100" xr:uid="{8A95FE10-A6A9-4FFB-9D60-D78E552FC986}"/>
    <cellStyle name="Normal 9 4 3 7 2" xfId="4963" xr:uid="{D330E152-62E8-45F0-893D-BCA1236D31AC}"/>
    <cellStyle name="Normal 9 4 3 8" xfId="4101" xr:uid="{EAE5C73E-EFE0-4EBD-BCA5-266FAF84380B}"/>
    <cellStyle name="Normal 9 4 3 8 2" xfId="4964" xr:uid="{1DB722C3-6418-4723-96A8-8A0CE58453D3}"/>
    <cellStyle name="Normal 9 4 3 9" xfId="4932" xr:uid="{7B30840F-A69C-456E-B94A-0B420E7BB210}"/>
    <cellStyle name="Normal 9 4 4" xfId="177" xr:uid="{3DD281A5-4A2B-41F1-835F-CF42A1686F1F}"/>
    <cellStyle name="Normal 9 4 4 2" xfId="864" xr:uid="{1B1579E5-2120-4329-9BD9-E41152CA961E}"/>
    <cellStyle name="Normal 9 4 4 2 2" xfId="865" xr:uid="{51A4FF1F-3AD9-4648-A04F-5E8ACD148E42}"/>
    <cellStyle name="Normal 9 4 4 2 2 2" xfId="2423" xr:uid="{99CCEA36-C5A6-42FB-A085-7E31BAB3D9E8}"/>
    <cellStyle name="Normal 9 4 4 2 2 2 2" xfId="2424" xr:uid="{9C4468E3-33FA-45AF-9203-0714A8EA5EEC}"/>
    <cellStyle name="Normal 9 4 4 2 2 2 2 2" xfId="4969" xr:uid="{DED5B410-24DC-416B-9BAC-A3BF816F9DF4}"/>
    <cellStyle name="Normal 9 4 4 2 2 2 3" xfId="4968" xr:uid="{37B2FA7F-5C46-4E30-BF57-71DCB607172A}"/>
    <cellStyle name="Normal 9 4 4 2 2 3" xfId="2425" xr:uid="{AC13BC31-AA5B-4DEB-9EE2-D20E149E3DB2}"/>
    <cellStyle name="Normal 9 4 4 2 2 3 2" xfId="4970" xr:uid="{FE2FA5BF-5C69-4A4B-9627-A4E14CBCACEF}"/>
    <cellStyle name="Normal 9 4 4 2 2 4" xfId="4102" xr:uid="{F159064A-F657-4FB4-81A8-4AF07B7AD2DC}"/>
    <cellStyle name="Normal 9 4 4 2 2 4 2" xfId="4971" xr:uid="{D81FC5F7-B8AA-4DF9-A45C-022CECE9EAEE}"/>
    <cellStyle name="Normal 9 4 4 2 2 5" xfId="4967" xr:uid="{D15AA332-0F4E-4E5F-A8E0-8B16D33A6BE7}"/>
    <cellStyle name="Normal 9 4 4 2 3" xfId="2426" xr:uid="{7351C50E-E8A7-4377-9EEC-7F31519F338C}"/>
    <cellStyle name="Normal 9 4 4 2 3 2" xfId="2427" xr:uid="{1F8C66D4-1FD1-4F7C-AB84-E56FC10F5E1E}"/>
    <cellStyle name="Normal 9 4 4 2 3 2 2" xfId="4973" xr:uid="{CFCA6909-4DEA-4E19-8FAA-6877EE37733F}"/>
    <cellStyle name="Normal 9 4 4 2 3 3" xfId="4972" xr:uid="{39EA03D1-012D-44C7-9046-9EF8739B918E}"/>
    <cellStyle name="Normal 9 4 4 2 4" xfId="2428" xr:uid="{92D44E42-A7D0-4352-9E79-43F72DD54FF5}"/>
    <cellStyle name="Normal 9 4 4 2 4 2" xfId="4974" xr:uid="{287DD322-6ECB-4307-AA7A-45C3217B98FA}"/>
    <cellStyle name="Normal 9 4 4 2 5" xfId="4103" xr:uid="{472A86B1-61D8-4A38-A24A-76F800AFB35E}"/>
    <cellStyle name="Normal 9 4 4 2 5 2" xfId="4975" xr:uid="{251CADDB-BE0F-4648-A4A3-80271BB986DF}"/>
    <cellStyle name="Normal 9 4 4 2 6" xfId="4966" xr:uid="{F84E86B9-1624-4D70-A9C5-07C8AC2E40A4}"/>
    <cellStyle name="Normal 9 4 4 3" xfId="866" xr:uid="{7D5CED65-6903-4181-A864-EA72A82ABD56}"/>
    <cellStyle name="Normal 9 4 4 3 2" xfId="2429" xr:uid="{840AB5E3-1BFC-459D-BB86-85EAFBD796C9}"/>
    <cellStyle name="Normal 9 4 4 3 2 2" xfId="2430" xr:uid="{A108723F-CD56-4B1C-A09A-BCFD40DDE8BC}"/>
    <cellStyle name="Normal 9 4 4 3 2 2 2" xfId="4978" xr:uid="{96D2D995-F506-437C-B8DF-913CFD8D8B44}"/>
    <cellStyle name="Normal 9 4 4 3 2 3" xfId="4977" xr:uid="{049616DA-8D60-423C-BE62-D62C6895CC3C}"/>
    <cellStyle name="Normal 9 4 4 3 3" xfId="2431" xr:uid="{7442A2AE-6A14-42FE-95BA-DDAA7FC9C5D2}"/>
    <cellStyle name="Normal 9 4 4 3 3 2" xfId="4979" xr:uid="{ECDC55D0-155E-4D9C-B398-60061D82B848}"/>
    <cellStyle name="Normal 9 4 4 3 4" xfId="4104" xr:uid="{6E931544-DCB2-47CB-95CB-38A567F89078}"/>
    <cellStyle name="Normal 9 4 4 3 4 2" xfId="4980" xr:uid="{5E295798-C954-4F68-B765-A9838A510B95}"/>
    <cellStyle name="Normal 9 4 4 3 5" xfId="4976" xr:uid="{6BB9EACB-F2C5-4A06-B7AE-99EC6D27AA99}"/>
    <cellStyle name="Normal 9 4 4 4" xfId="2432" xr:uid="{8C6C7B07-106C-4541-AF25-94C6F7F8D03B}"/>
    <cellStyle name="Normal 9 4 4 4 2" xfId="2433" xr:uid="{649F4185-0423-4D8E-B01F-B0AA0375AA06}"/>
    <cellStyle name="Normal 9 4 4 4 2 2" xfId="4982" xr:uid="{7E40B199-71F9-49DC-816F-9504047B5A63}"/>
    <cellStyle name="Normal 9 4 4 4 3" xfId="4105" xr:uid="{C3A91DFA-ABEF-4E16-8B90-A8D64FFB2F8C}"/>
    <cellStyle name="Normal 9 4 4 4 3 2" xfId="4983" xr:uid="{759A4F9E-B02B-48FB-88EE-A4AE8CC66554}"/>
    <cellStyle name="Normal 9 4 4 4 4" xfId="4106" xr:uid="{C8238239-059A-4410-BB0F-07148ECDB599}"/>
    <cellStyle name="Normal 9 4 4 4 4 2" xfId="4984" xr:uid="{28CCD634-5E05-410D-84B5-763805A87F60}"/>
    <cellStyle name="Normal 9 4 4 4 5" xfId="4981" xr:uid="{08E9856D-27E6-491D-A4CE-574E7B2FEEF7}"/>
    <cellStyle name="Normal 9 4 4 5" xfId="2434" xr:uid="{08523F66-B621-428C-84F3-963A3510EEB0}"/>
    <cellStyle name="Normal 9 4 4 5 2" xfId="4985" xr:uid="{E99DBC2A-CCBA-453B-A3D1-21636B097105}"/>
    <cellStyle name="Normal 9 4 4 6" xfId="4107" xr:uid="{90C974FC-65D7-410B-99D4-400282059657}"/>
    <cellStyle name="Normal 9 4 4 6 2" xfId="4986" xr:uid="{309C7578-8075-40D7-8C3A-9C73C5BDACD2}"/>
    <cellStyle name="Normal 9 4 4 7" xfId="4108" xr:uid="{E3A6DEF4-08EA-4E48-ADB0-48C5C6810370}"/>
    <cellStyle name="Normal 9 4 4 7 2" xfId="4987" xr:uid="{EA3D8DA1-B37E-4E3B-B62A-1340BED39155}"/>
    <cellStyle name="Normal 9 4 4 8" xfId="4965" xr:uid="{5681E15A-EF2E-489E-BA83-D7FFCDD253FA}"/>
    <cellStyle name="Normal 9 4 5" xfId="417" xr:uid="{B5941B75-A784-4255-8783-0D84E060AFE6}"/>
    <cellStyle name="Normal 9 4 5 2" xfId="867" xr:uid="{3611A761-1CF3-485D-B8F7-EAB523B6D063}"/>
    <cellStyle name="Normal 9 4 5 2 2" xfId="2435" xr:uid="{974C4DAB-81CD-466A-B4DF-3CD3411C0EBD}"/>
    <cellStyle name="Normal 9 4 5 2 2 2" xfId="2436" xr:uid="{E2086B01-E7C7-466D-9325-B51094EF3286}"/>
    <cellStyle name="Normal 9 4 5 2 2 2 2" xfId="4991" xr:uid="{07FA4321-1ECB-4AC2-B342-52A8755E2E44}"/>
    <cellStyle name="Normal 9 4 5 2 2 3" xfId="4990" xr:uid="{58C58A04-0605-4776-9301-E5A0F7127FA2}"/>
    <cellStyle name="Normal 9 4 5 2 3" xfId="2437" xr:uid="{210D59E0-3258-4481-9F8E-8B2A7CEEC915}"/>
    <cellStyle name="Normal 9 4 5 2 3 2" xfId="4992" xr:uid="{7B6D313F-A1EE-41F1-9DC4-C7E0A36121D5}"/>
    <cellStyle name="Normal 9 4 5 2 4" xfId="4109" xr:uid="{4198AE9D-FFAF-4934-B563-8E1DC23736A0}"/>
    <cellStyle name="Normal 9 4 5 2 4 2" xfId="4993" xr:uid="{E47B7749-9F08-4A40-B202-2844EA077E0B}"/>
    <cellStyle name="Normal 9 4 5 2 5" xfId="4989" xr:uid="{6947D1E2-39E3-4325-BBF8-0037414E9FC7}"/>
    <cellStyle name="Normal 9 4 5 3" xfId="2438" xr:uid="{76813DA5-4FEA-4C22-8C89-0DE9EE1D37DC}"/>
    <cellStyle name="Normal 9 4 5 3 2" xfId="2439" xr:uid="{DCE0762A-9DA9-4D79-9425-B7C7539E3CC6}"/>
    <cellStyle name="Normal 9 4 5 3 2 2" xfId="4995" xr:uid="{F89CDD5C-7196-4DC8-B523-A3326382D6C5}"/>
    <cellStyle name="Normal 9 4 5 3 3" xfId="4110" xr:uid="{7E727013-9B59-4400-B4C2-2E9E85E98E3E}"/>
    <cellStyle name="Normal 9 4 5 3 3 2" xfId="4996" xr:uid="{C3086342-C16F-447E-A108-FBCD39D59F56}"/>
    <cellStyle name="Normal 9 4 5 3 4" xfId="4111" xr:uid="{F4B8E48F-3575-43D6-B0EF-BFF07E53DC4E}"/>
    <cellStyle name="Normal 9 4 5 3 4 2" xfId="4997" xr:uid="{D6BF5ACA-5CA9-4976-A897-DE8560B2EDD2}"/>
    <cellStyle name="Normal 9 4 5 3 5" xfId="4994" xr:uid="{172525AE-2158-456A-B191-732C7471F271}"/>
    <cellStyle name="Normal 9 4 5 4" xfId="2440" xr:uid="{44C27571-4B31-412B-89EF-4BB93511D5AA}"/>
    <cellStyle name="Normal 9 4 5 4 2" xfId="4998" xr:uid="{B4369A3B-D9C6-4389-9CAD-6B62606D3957}"/>
    <cellStyle name="Normal 9 4 5 5" xfId="4112" xr:uid="{B47694E3-B1C6-4A90-9557-F0B318256B39}"/>
    <cellStyle name="Normal 9 4 5 5 2" xfId="4999" xr:uid="{0BA100CB-B9F2-4B3E-A712-D8F6B3DE83EE}"/>
    <cellStyle name="Normal 9 4 5 6" xfId="4113" xr:uid="{85185EE3-0BEB-47A8-930C-72CEFBA1F156}"/>
    <cellStyle name="Normal 9 4 5 6 2" xfId="5000" xr:uid="{41F6C46A-04F1-4A52-9BA5-A5E2B3BDB9BB}"/>
    <cellStyle name="Normal 9 4 5 7" xfId="4988" xr:uid="{4AEBF7A7-606B-441A-B329-7948B8FC8139}"/>
    <cellStyle name="Normal 9 4 6" xfId="418" xr:uid="{E7749CA4-F5F1-4671-AB36-2E3570471AC0}"/>
    <cellStyle name="Normal 9 4 6 2" xfId="2441" xr:uid="{3F918931-F0FA-4CDB-8C24-83034E348EFF}"/>
    <cellStyle name="Normal 9 4 6 2 2" xfId="2442" xr:uid="{8ED099C4-FD35-417E-B5F4-A405BCEE9C8E}"/>
    <cellStyle name="Normal 9 4 6 2 2 2" xfId="5003" xr:uid="{C2165302-BE28-42FF-81CA-2E1CF8ECCEE3}"/>
    <cellStyle name="Normal 9 4 6 2 3" xfId="4114" xr:uid="{CE114AB0-5C70-471D-A4FE-69FA36A60496}"/>
    <cellStyle name="Normal 9 4 6 2 3 2" xfId="5004" xr:uid="{69C7C3D2-BA0F-4DB6-A2C4-DEC15BE90DD1}"/>
    <cellStyle name="Normal 9 4 6 2 4" xfId="4115" xr:uid="{313C1520-B2BD-4FC6-A87D-B077527619CB}"/>
    <cellStyle name="Normal 9 4 6 2 4 2" xfId="5005" xr:uid="{09DEF727-83F7-4220-A028-11E325D94FBC}"/>
    <cellStyle name="Normal 9 4 6 2 5" xfId="5002" xr:uid="{9C64E152-1287-4D5C-83B5-E3672BC451E8}"/>
    <cellStyle name="Normal 9 4 6 3" xfId="2443" xr:uid="{AF5052F6-9355-46F9-8235-657F9B58E3BB}"/>
    <cellStyle name="Normal 9 4 6 3 2" xfId="5006" xr:uid="{A16E78AD-2534-402B-B299-FE5B23AADC2A}"/>
    <cellStyle name="Normal 9 4 6 4" xfId="4116" xr:uid="{C0E7834E-667B-45B9-B2D2-28B3D52D328F}"/>
    <cellStyle name="Normal 9 4 6 4 2" xfId="5007" xr:uid="{B38AD0FF-1C33-45E1-819F-D2D7973DE949}"/>
    <cellStyle name="Normal 9 4 6 5" xfId="4117" xr:uid="{96136F2C-9F2B-46C6-B811-D13814CBC296}"/>
    <cellStyle name="Normal 9 4 6 5 2" xfId="5008" xr:uid="{F2F5525D-C311-44D6-B083-16B6ECAFDE76}"/>
    <cellStyle name="Normal 9 4 6 6" xfId="5001" xr:uid="{C24B1270-78DD-482A-A31D-D6B20985D61F}"/>
    <cellStyle name="Normal 9 4 7" xfId="2444" xr:uid="{4602F152-789E-41CA-9927-892BEC70F4E5}"/>
    <cellStyle name="Normal 9 4 7 2" xfId="2445" xr:uid="{B5296608-16F4-4F02-B00E-E96B1BE5DA43}"/>
    <cellStyle name="Normal 9 4 7 2 2" xfId="5010" xr:uid="{770DE1FD-8CD8-439C-8E35-D821E1640106}"/>
    <cellStyle name="Normal 9 4 7 3" xfId="4118" xr:uid="{52115B17-76B9-44E2-B54E-6B68B332D863}"/>
    <cellStyle name="Normal 9 4 7 3 2" xfId="5011" xr:uid="{024DCA82-815E-4F2E-B791-0F6A6351597E}"/>
    <cellStyle name="Normal 9 4 7 4" xfId="4119" xr:uid="{911FEA45-667E-4F2B-A76D-4E82439A09DF}"/>
    <cellStyle name="Normal 9 4 7 4 2" xfId="5012" xr:uid="{AE65FC2E-5559-401A-AFEF-177A3B952766}"/>
    <cellStyle name="Normal 9 4 7 5" xfId="5009" xr:uid="{81E778FE-FA7D-42A7-9AFE-8D745222AD25}"/>
    <cellStyle name="Normal 9 4 8" xfId="2446" xr:uid="{CFF8EBC5-63A0-4CA6-AB2D-5505AD99C4DA}"/>
    <cellStyle name="Normal 9 4 8 2" xfId="4120" xr:uid="{58F8150A-F511-4AFB-977D-B63FCFEF0FE6}"/>
    <cellStyle name="Normal 9 4 8 2 2" xfId="5014" xr:uid="{1065BB97-7E5E-41BA-BADF-ED411B537612}"/>
    <cellStyle name="Normal 9 4 8 3" xfId="4121" xr:uid="{26B967CC-551D-4427-A98E-4574F44C3D83}"/>
    <cellStyle name="Normal 9 4 8 3 2" xfId="5015" xr:uid="{644885BD-5189-48CB-A5F5-2C958F0C22E1}"/>
    <cellStyle name="Normal 9 4 8 4" xfId="4122" xr:uid="{22FB254E-2A2F-40C0-B780-F48B1DF61858}"/>
    <cellStyle name="Normal 9 4 8 4 2" xfId="5016" xr:uid="{C21313B7-1907-47DC-92A6-966BE872E27E}"/>
    <cellStyle name="Normal 9 4 8 5" xfId="5013" xr:uid="{1564B28A-064E-4C52-8E54-392DE199C87F}"/>
    <cellStyle name="Normal 9 4 9" xfId="4123" xr:uid="{CC6D99E5-A9A7-4005-A14E-DB28776221FE}"/>
    <cellStyle name="Normal 9 4 9 2" xfId="5017" xr:uid="{C63A2B50-5100-4487-9390-F63EC2B161A0}"/>
    <cellStyle name="Normal 9 5" xfId="178" xr:uid="{62622A2B-0AFF-4E2B-BF90-85575252F687}"/>
    <cellStyle name="Normal 9 5 10" xfId="4124" xr:uid="{B9E66E05-FC4C-4B1B-96B3-7714CF01A826}"/>
    <cellStyle name="Normal 9 5 10 2" xfId="5019" xr:uid="{6FDD9AB7-B875-4FCB-A964-BB6ED09BF17E}"/>
    <cellStyle name="Normal 9 5 11" xfId="4125" xr:uid="{0062DA11-950B-47DF-AFE8-42A72F5E73C6}"/>
    <cellStyle name="Normal 9 5 11 2" xfId="5020" xr:uid="{53A06806-4DD2-44A1-8F7E-55B4C853B118}"/>
    <cellStyle name="Normal 9 5 12" xfId="5018" xr:uid="{E705ADE2-DAF2-4E5C-A18F-1804FB15A0F3}"/>
    <cellStyle name="Normal 9 5 2" xfId="179" xr:uid="{3892E2F5-D593-4836-85EF-B23F96764EEC}"/>
    <cellStyle name="Normal 9 5 2 10" xfId="5021" xr:uid="{71DC7E88-807B-4367-BC8C-954B234FC342}"/>
    <cellStyle name="Normal 9 5 2 2" xfId="419" xr:uid="{63ADA4DE-DC2D-40EE-9640-BB4EAD3EA0D3}"/>
    <cellStyle name="Normal 9 5 2 2 2" xfId="868" xr:uid="{CCFFCB02-7A52-421E-B241-099C62C9F93A}"/>
    <cellStyle name="Normal 9 5 2 2 2 2" xfId="869" xr:uid="{F9261BD9-EAEE-4550-9570-333E471349A9}"/>
    <cellStyle name="Normal 9 5 2 2 2 2 2" xfId="2447" xr:uid="{0405C578-C2E6-4E28-8FEB-8E3351DF90C3}"/>
    <cellStyle name="Normal 9 5 2 2 2 2 2 2" xfId="5025" xr:uid="{268DA861-EB01-40A6-888E-61C9048B2BA2}"/>
    <cellStyle name="Normal 9 5 2 2 2 2 3" xfId="4126" xr:uid="{B9172ACE-1F0C-4716-B886-CE6AAFDF7187}"/>
    <cellStyle name="Normal 9 5 2 2 2 2 3 2" xfId="5026" xr:uid="{166218DE-3389-4145-B9FF-95EC72CBD32F}"/>
    <cellStyle name="Normal 9 5 2 2 2 2 4" xfId="4127" xr:uid="{A7982EC5-CE62-4B14-AD9A-CA45E8E1EFB3}"/>
    <cellStyle name="Normal 9 5 2 2 2 2 4 2" xfId="5027" xr:uid="{16755BA9-0AF9-41DF-8447-2229FABAB340}"/>
    <cellStyle name="Normal 9 5 2 2 2 2 5" xfId="5024" xr:uid="{D3064B4A-CD33-456B-979D-7881E4CC89ED}"/>
    <cellStyle name="Normal 9 5 2 2 2 3" xfId="2448" xr:uid="{C41A1FEA-7B9E-461A-8A32-5353AD7F5766}"/>
    <cellStyle name="Normal 9 5 2 2 2 3 2" xfId="4128" xr:uid="{6DEE7680-6340-4036-B872-8D7DB995DDD9}"/>
    <cellStyle name="Normal 9 5 2 2 2 3 2 2" xfId="5029" xr:uid="{FD0945AC-A174-4D6D-B930-D5C5D5CD5827}"/>
    <cellStyle name="Normal 9 5 2 2 2 3 3" xfId="4129" xr:uid="{251C6FDF-194E-46C3-81C4-A90F36630AD1}"/>
    <cellStyle name="Normal 9 5 2 2 2 3 3 2" xfId="5030" xr:uid="{F8EB9FC8-9224-4AA1-B3D4-9E50E17B5EC3}"/>
    <cellStyle name="Normal 9 5 2 2 2 3 4" xfId="4130" xr:uid="{E25F0E89-DB21-4327-B62E-A6C6A9E7FA9F}"/>
    <cellStyle name="Normal 9 5 2 2 2 3 4 2" xfId="5031" xr:uid="{7694AEF3-7174-43EB-817C-D4551A748BEB}"/>
    <cellStyle name="Normal 9 5 2 2 2 3 5" xfId="5028" xr:uid="{FCF5D69E-4E59-49FF-B694-7551998CD9F0}"/>
    <cellStyle name="Normal 9 5 2 2 2 4" xfId="4131" xr:uid="{336048AA-D4ED-42A0-839A-F7275E6BC45F}"/>
    <cellStyle name="Normal 9 5 2 2 2 4 2" xfId="5032" xr:uid="{4D56BAD5-7041-43FA-A693-90592ED86A82}"/>
    <cellStyle name="Normal 9 5 2 2 2 5" xfId="4132" xr:uid="{8710B333-891E-46C2-98A4-94D5320BAC7C}"/>
    <cellStyle name="Normal 9 5 2 2 2 5 2" xfId="5033" xr:uid="{8937F577-E6D9-4489-A682-6AC4F0F310CB}"/>
    <cellStyle name="Normal 9 5 2 2 2 6" xfId="4133" xr:uid="{E48FBF3D-0197-4095-B743-95356B0B23A9}"/>
    <cellStyle name="Normal 9 5 2 2 2 6 2" xfId="5034" xr:uid="{52CA5240-6184-4CFF-905D-A65D3B25883A}"/>
    <cellStyle name="Normal 9 5 2 2 2 7" xfId="5023" xr:uid="{359F5A3F-1EDD-40BB-9083-7B9A5CB3E880}"/>
    <cellStyle name="Normal 9 5 2 2 3" xfId="870" xr:uid="{A280FD86-E761-46EA-8269-BBD6DE02969E}"/>
    <cellStyle name="Normal 9 5 2 2 3 2" xfId="2449" xr:uid="{E0986FF1-8321-4141-ABEE-C8370D967688}"/>
    <cellStyle name="Normal 9 5 2 2 3 2 2" xfId="4134" xr:uid="{E6AC76D3-7979-4A79-BCDC-3BA22F5F9C19}"/>
    <cellStyle name="Normal 9 5 2 2 3 2 2 2" xfId="5037" xr:uid="{874A49F5-C545-4122-82BE-BCE7F1BF0553}"/>
    <cellStyle name="Normal 9 5 2 2 3 2 3" xfId="4135" xr:uid="{741DC659-152C-4B1B-B1AD-230518C72949}"/>
    <cellStyle name="Normal 9 5 2 2 3 2 3 2" xfId="5038" xr:uid="{9B0230C0-ECEF-4B5D-9678-6266FBBA8B2F}"/>
    <cellStyle name="Normal 9 5 2 2 3 2 4" xfId="4136" xr:uid="{BF20935A-733D-43DF-AE89-12821D95F721}"/>
    <cellStyle name="Normal 9 5 2 2 3 2 4 2" xfId="5039" xr:uid="{24F4086F-5FF2-479C-8103-C63F85A99F1F}"/>
    <cellStyle name="Normal 9 5 2 2 3 2 5" xfId="5036" xr:uid="{EFBA8D32-1108-42AA-A24E-3C0D43A24464}"/>
    <cellStyle name="Normal 9 5 2 2 3 3" xfId="4137" xr:uid="{BC3C3404-6115-443C-A571-D291D0157286}"/>
    <cellStyle name="Normal 9 5 2 2 3 3 2" xfId="5040" xr:uid="{6AFFE612-6D06-4E31-A52D-059F6910840F}"/>
    <cellStyle name="Normal 9 5 2 2 3 4" xfId="4138" xr:uid="{28E8F163-2FF6-4EE1-A17A-11E0D00DA207}"/>
    <cellStyle name="Normal 9 5 2 2 3 4 2" xfId="5041" xr:uid="{AF3D82C3-369B-4912-BB6F-0A7C0CD07848}"/>
    <cellStyle name="Normal 9 5 2 2 3 5" xfId="4139" xr:uid="{01D0C71C-B6A2-43DC-AB4F-45567CCE3190}"/>
    <cellStyle name="Normal 9 5 2 2 3 5 2" xfId="5042" xr:uid="{D7014565-B9A6-477E-B4E8-EE8C538666BD}"/>
    <cellStyle name="Normal 9 5 2 2 3 6" xfId="5035" xr:uid="{91486060-C3B7-44DA-8546-44F11120AECF}"/>
    <cellStyle name="Normal 9 5 2 2 4" xfId="2450" xr:uid="{B766F1F4-C8F7-4B8E-A006-183EFE816A5F}"/>
    <cellStyle name="Normal 9 5 2 2 4 2" xfId="4140" xr:uid="{6BC8F811-F47D-42FD-AF47-F10B62B92BB7}"/>
    <cellStyle name="Normal 9 5 2 2 4 2 2" xfId="5044" xr:uid="{4778AA90-C6AB-4AB0-9321-899D499BFD0D}"/>
    <cellStyle name="Normal 9 5 2 2 4 3" xfId="4141" xr:uid="{1F8B4BD7-9B6B-4E55-80CA-4FBCB726EDDD}"/>
    <cellStyle name="Normal 9 5 2 2 4 3 2" xfId="5045" xr:uid="{F58550D9-FED4-4D6E-90B8-E679DD40B1D0}"/>
    <cellStyle name="Normal 9 5 2 2 4 4" xfId="4142" xr:uid="{07103D0C-2F86-4F1F-9103-2BCDB543D129}"/>
    <cellStyle name="Normal 9 5 2 2 4 4 2" xfId="5046" xr:uid="{25A1719F-EBA9-42CD-B557-68B1CE5D3CCB}"/>
    <cellStyle name="Normal 9 5 2 2 4 5" xfId="5043" xr:uid="{D0E8C9B6-7E12-45D4-BEE2-FFFF83DEC60B}"/>
    <cellStyle name="Normal 9 5 2 2 5" xfId="4143" xr:uid="{FF2586B0-D360-4158-9F6F-CA6B81B66CED}"/>
    <cellStyle name="Normal 9 5 2 2 5 2" xfId="4144" xr:uid="{D79FE649-89A5-4B1F-9799-09E91BC7F2FA}"/>
    <cellStyle name="Normal 9 5 2 2 5 2 2" xfId="5048" xr:uid="{5D5487D2-FAE8-4B82-A3ED-16E6C89D18CA}"/>
    <cellStyle name="Normal 9 5 2 2 5 3" xfId="4145" xr:uid="{0D859BF4-71D2-4EFB-BE42-36A553D7455E}"/>
    <cellStyle name="Normal 9 5 2 2 5 3 2" xfId="5049" xr:uid="{7D27B989-06C4-40DC-B374-F12D3D557F44}"/>
    <cellStyle name="Normal 9 5 2 2 5 4" xfId="4146" xr:uid="{86DC68E9-1A5E-49D0-8072-CBEE6538C77B}"/>
    <cellStyle name="Normal 9 5 2 2 5 4 2" xfId="5050" xr:uid="{BF98508D-65FB-4A9B-8A9F-360BE091F173}"/>
    <cellStyle name="Normal 9 5 2 2 5 5" xfId="5047" xr:uid="{468813F3-1A11-46AF-8480-9D47F20065EA}"/>
    <cellStyle name="Normal 9 5 2 2 6" xfId="4147" xr:uid="{87009DBA-CB1B-430E-A1C9-A915EB40B97F}"/>
    <cellStyle name="Normal 9 5 2 2 6 2" xfId="5051" xr:uid="{4B5CA4F6-579B-46F5-8412-9AD20D0374B1}"/>
    <cellStyle name="Normal 9 5 2 2 7" xfId="4148" xr:uid="{2ED4FCF3-EF7E-4DB6-BDC8-B938CEB25505}"/>
    <cellStyle name="Normal 9 5 2 2 7 2" xfId="5052" xr:uid="{6DF9BBFF-083B-4437-9F2C-40BE3175DE9C}"/>
    <cellStyle name="Normal 9 5 2 2 8" xfId="4149" xr:uid="{8C290E1E-06F6-4B5B-BC26-C00429DDDCA8}"/>
    <cellStyle name="Normal 9 5 2 2 8 2" xfId="5053" xr:uid="{1F79CEF7-FE5A-4073-AC9A-541AA943C149}"/>
    <cellStyle name="Normal 9 5 2 2 9" xfId="5022" xr:uid="{B2B15E20-8D13-4B90-B7CA-6728E373645F}"/>
    <cellStyle name="Normal 9 5 2 3" xfId="871" xr:uid="{B4B95347-6B8D-4ACA-BF19-003CCB722504}"/>
    <cellStyle name="Normal 9 5 2 3 2" xfId="872" xr:uid="{DDD47F30-B499-4EF4-BC86-9E866C2CD9FC}"/>
    <cellStyle name="Normal 9 5 2 3 2 2" xfId="873" xr:uid="{5BA4F03E-0AAC-47F0-9FD6-2BE66C78EC7B}"/>
    <cellStyle name="Normal 9 5 2 3 2 2 2" xfId="5056" xr:uid="{B8452071-6FC3-46CF-BD56-1E2688181389}"/>
    <cellStyle name="Normal 9 5 2 3 2 3" xfId="4150" xr:uid="{8AD57D20-212F-4C42-AFE0-2BF7FA2D379E}"/>
    <cellStyle name="Normal 9 5 2 3 2 3 2" xfId="5057" xr:uid="{2D3471D2-8AFE-4F56-85AA-69E5A6CCC1CB}"/>
    <cellStyle name="Normal 9 5 2 3 2 4" xfId="4151" xr:uid="{8E4D0BA0-720F-44FE-9FB7-7E43071CCDEB}"/>
    <cellStyle name="Normal 9 5 2 3 2 4 2" xfId="5058" xr:uid="{94391BD9-A5D1-463E-A912-6C9580A59608}"/>
    <cellStyle name="Normal 9 5 2 3 2 5" xfId="5055" xr:uid="{482F475C-2CA2-44D7-A97A-CAA4BCA9C094}"/>
    <cellStyle name="Normal 9 5 2 3 3" xfId="874" xr:uid="{95F52D51-66FE-4034-BA32-993E83977781}"/>
    <cellStyle name="Normal 9 5 2 3 3 2" xfId="4152" xr:uid="{342DA2D8-A841-46C7-8BC1-E3B3E7A4785B}"/>
    <cellStyle name="Normal 9 5 2 3 3 2 2" xfId="5060" xr:uid="{000170FF-9964-459F-B63F-E3374E33E2E5}"/>
    <cellStyle name="Normal 9 5 2 3 3 3" xfId="4153" xr:uid="{F08FF9A0-2E8D-4C60-8BC2-4B0172ED068C}"/>
    <cellStyle name="Normal 9 5 2 3 3 3 2" xfId="5061" xr:uid="{F2F8A903-A1DC-48B0-8BB3-16BF5D5E0DDD}"/>
    <cellStyle name="Normal 9 5 2 3 3 4" xfId="4154" xr:uid="{E5EE34F9-60D8-4622-B9FC-70247040844C}"/>
    <cellStyle name="Normal 9 5 2 3 3 4 2" xfId="5062" xr:uid="{C829365A-90B3-41B6-8E16-13CAA59789E0}"/>
    <cellStyle name="Normal 9 5 2 3 3 5" xfId="5059" xr:uid="{CEF3B809-A0E4-42B2-8516-294B5C55FAD5}"/>
    <cellStyle name="Normal 9 5 2 3 4" xfId="4155" xr:uid="{D093BCF2-B688-4A35-9C37-7E29EBD75BBE}"/>
    <cellStyle name="Normal 9 5 2 3 4 2" xfId="5063" xr:uid="{724028B6-F7DA-4C37-9396-5CDE5E27D6E8}"/>
    <cellStyle name="Normal 9 5 2 3 5" xfId="4156" xr:uid="{D1226D0A-F2BC-436B-A9A3-08AE9F283845}"/>
    <cellStyle name="Normal 9 5 2 3 5 2" xfId="5064" xr:uid="{CD5DC17D-0248-4755-A083-906F2EB17038}"/>
    <cellStyle name="Normal 9 5 2 3 6" xfId="4157" xr:uid="{C067284A-AE7D-48E4-852A-1DCA1A50E0E8}"/>
    <cellStyle name="Normal 9 5 2 3 6 2" xfId="5065" xr:uid="{1EDE7586-BB69-427D-AD68-7C423F5AE574}"/>
    <cellStyle name="Normal 9 5 2 3 7" xfId="5054" xr:uid="{18601400-6AE6-43BF-B399-0510EFDDBD65}"/>
    <cellStyle name="Normal 9 5 2 4" xfId="875" xr:uid="{1C7001CF-3BC9-4770-A226-90140419EB4D}"/>
    <cellStyle name="Normal 9 5 2 4 2" xfId="876" xr:uid="{7F5DD1B4-2837-4A72-B739-28E98A59EA66}"/>
    <cellStyle name="Normal 9 5 2 4 2 2" xfId="4158" xr:uid="{A951D8E7-220E-45A1-920C-17FDB3EB350C}"/>
    <cellStyle name="Normal 9 5 2 4 2 2 2" xfId="5068" xr:uid="{A43A9E34-E7D7-4CB1-AD78-E81AE256387E}"/>
    <cellStyle name="Normal 9 5 2 4 2 3" xfId="4159" xr:uid="{9193AA58-F1EB-47D3-9057-99BC4D658BD5}"/>
    <cellStyle name="Normal 9 5 2 4 2 3 2" xfId="5069" xr:uid="{59750FB3-3CD5-49F5-ABC0-27033CF824A2}"/>
    <cellStyle name="Normal 9 5 2 4 2 4" xfId="4160" xr:uid="{E5A64246-5DCE-47B6-B5EA-456BC1449634}"/>
    <cellStyle name="Normal 9 5 2 4 2 4 2" xfId="5070" xr:uid="{B62CB7E3-28F1-4FC3-A0F0-3B04B5E4F897}"/>
    <cellStyle name="Normal 9 5 2 4 2 5" xfId="5067" xr:uid="{EDA072BE-45E0-4FDA-8BD0-75FDB1664728}"/>
    <cellStyle name="Normal 9 5 2 4 3" xfId="4161" xr:uid="{398E02BA-DBFA-410B-B802-6D07C3F11189}"/>
    <cellStyle name="Normal 9 5 2 4 3 2" xfId="5071" xr:uid="{674C88BD-437F-45AF-BF35-5ED3E8E00272}"/>
    <cellStyle name="Normal 9 5 2 4 4" xfId="4162" xr:uid="{B68A6B42-EC92-447A-B20E-1D33870BA57C}"/>
    <cellStyle name="Normal 9 5 2 4 4 2" xfId="5072" xr:uid="{3FDB8ADC-871C-4A3D-B051-8282BF2C356E}"/>
    <cellStyle name="Normal 9 5 2 4 5" xfId="4163" xr:uid="{B2622E1D-7669-4421-B843-D1FC066B7F71}"/>
    <cellStyle name="Normal 9 5 2 4 5 2" xfId="5073" xr:uid="{E2B57831-FBFF-4150-90C7-5F4D02EF1536}"/>
    <cellStyle name="Normal 9 5 2 4 6" xfId="5066" xr:uid="{35ED95E5-1113-4F26-8F20-9F21B56CB710}"/>
    <cellStyle name="Normal 9 5 2 5" xfId="877" xr:uid="{7115EBA5-A77C-437A-8AA4-E1DD7D306496}"/>
    <cellStyle name="Normal 9 5 2 5 2" xfId="4164" xr:uid="{EC22EF53-3A42-4D8A-960F-D04C8B1B5EE6}"/>
    <cellStyle name="Normal 9 5 2 5 2 2" xfId="5075" xr:uid="{696DD4CE-1814-411A-BC90-4C2C4B9CE1C2}"/>
    <cellStyle name="Normal 9 5 2 5 3" xfId="4165" xr:uid="{EDE581A6-13CD-474C-ABC1-9CC97044F702}"/>
    <cellStyle name="Normal 9 5 2 5 3 2" xfId="5076" xr:uid="{1CC21503-2CDA-4F9E-8538-B0F6B7620146}"/>
    <cellStyle name="Normal 9 5 2 5 4" xfId="4166" xr:uid="{0E8B11C9-5F43-4A49-8EB8-EC86F21D8943}"/>
    <cellStyle name="Normal 9 5 2 5 4 2" xfId="5077" xr:uid="{AEBE85AB-B192-482F-B57F-74DDA9B7DC11}"/>
    <cellStyle name="Normal 9 5 2 5 5" xfId="5074" xr:uid="{8306D011-7991-4A30-8081-9AB0F3864028}"/>
    <cellStyle name="Normal 9 5 2 6" xfId="4167" xr:uid="{BC67AAB3-370C-47F7-83A9-E0F1A0087735}"/>
    <cellStyle name="Normal 9 5 2 6 2" xfId="4168" xr:uid="{A2EB70FD-FECB-433D-8127-62604B4B5FAD}"/>
    <cellStyle name="Normal 9 5 2 6 2 2" xfId="5079" xr:uid="{B167C787-7847-49A1-8DC4-B3A75C06DCE4}"/>
    <cellStyle name="Normal 9 5 2 6 3" xfId="4169" xr:uid="{000D79F1-165A-4504-9CCB-145F928FC06A}"/>
    <cellStyle name="Normal 9 5 2 6 3 2" xfId="5080" xr:uid="{A45D8222-81E8-4662-91ED-D71C7AFBFFF7}"/>
    <cellStyle name="Normal 9 5 2 6 4" xfId="4170" xr:uid="{6D1389E7-1C65-4B89-B04E-FC8B4BF5AB6B}"/>
    <cellStyle name="Normal 9 5 2 6 4 2" xfId="5081" xr:uid="{B0FA6D6B-497B-45C4-A22D-9765318AC267}"/>
    <cellStyle name="Normal 9 5 2 6 5" xfId="5078" xr:uid="{891C37FC-720C-446B-A4B2-42E75D18F4D8}"/>
    <cellStyle name="Normal 9 5 2 7" xfId="4171" xr:uid="{DC009449-4231-4870-91B6-FEBE5810E1CF}"/>
    <cellStyle name="Normal 9 5 2 7 2" xfId="5082" xr:uid="{342F0B32-5F4A-4866-BE73-C96B117DAE97}"/>
    <cellStyle name="Normal 9 5 2 8" xfId="4172" xr:uid="{A0F7D799-E507-4BF2-83FF-1034845FEF06}"/>
    <cellStyle name="Normal 9 5 2 8 2" xfId="5083" xr:uid="{7453FC7B-7167-49A0-A062-F386C2C718EC}"/>
    <cellStyle name="Normal 9 5 2 9" xfId="4173" xr:uid="{B65EFF69-356A-4133-84F6-7C96B143BCC4}"/>
    <cellStyle name="Normal 9 5 2 9 2" xfId="5084" xr:uid="{405F3C98-6696-409E-8276-4B29DCAB1622}"/>
    <cellStyle name="Normal 9 5 3" xfId="420" xr:uid="{98E716DA-BC80-42AD-87B0-98F57A01928D}"/>
    <cellStyle name="Normal 9 5 3 2" xfId="878" xr:uid="{9A86CA76-EE82-427A-BEEB-BE0E0AF71093}"/>
    <cellStyle name="Normal 9 5 3 2 2" xfId="879" xr:uid="{CE819132-648C-45C8-8680-B288468A90C8}"/>
    <cellStyle name="Normal 9 5 3 2 2 2" xfId="2451" xr:uid="{E9731CF9-FFD4-496E-83A1-8B3969E15403}"/>
    <cellStyle name="Normal 9 5 3 2 2 2 2" xfId="2452" xr:uid="{C216F934-EC2E-42A5-BE92-4AFB82FE46A8}"/>
    <cellStyle name="Normal 9 5 3 2 2 2 2 2" xfId="5089" xr:uid="{77351041-C8B3-44B9-980E-6416AB8BD5DA}"/>
    <cellStyle name="Normal 9 5 3 2 2 2 3" xfId="5088" xr:uid="{A867B3E7-E912-4901-9438-6FE02244B309}"/>
    <cellStyle name="Normal 9 5 3 2 2 3" xfId="2453" xr:uid="{FCF0ED38-DB2C-42A1-A355-BC764DE7F137}"/>
    <cellStyle name="Normal 9 5 3 2 2 3 2" xfId="5090" xr:uid="{AE67A2A3-6399-4A79-B8CA-1D0AD467547D}"/>
    <cellStyle name="Normal 9 5 3 2 2 4" xfId="4174" xr:uid="{0E8746E4-8DF7-47C8-A469-2053A154E6E5}"/>
    <cellStyle name="Normal 9 5 3 2 2 4 2" xfId="5091" xr:uid="{700B04D3-0B99-42A5-A01B-52AB3EB8C21E}"/>
    <cellStyle name="Normal 9 5 3 2 2 5" xfId="5087" xr:uid="{9C5F4F47-34E1-4954-85CB-CCACB65EFD10}"/>
    <cellStyle name="Normal 9 5 3 2 3" xfId="2454" xr:uid="{DD28822D-E722-43B2-8B3C-6CDD3D90E938}"/>
    <cellStyle name="Normal 9 5 3 2 3 2" xfId="2455" xr:uid="{A471AC3C-9A93-408F-A1A9-159B1586E209}"/>
    <cellStyle name="Normal 9 5 3 2 3 2 2" xfId="5093" xr:uid="{F244DA66-7385-4DED-95FF-77A00013C2F0}"/>
    <cellStyle name="Normal 9 5 3 2 3 3" xfId="4175" xr:uid="{B6BD131C-CFDA-45A3-99D7-3AB5AF0BAB7A}"/>
    <cellStyle name="Normal 9 5 3 2 3 3 2" xfId="5094" xr:uid="{F64FE735-B0BC-4E6A-952A-8E0519E5DE78}"/>
    <cellStyle name="Normal 9 5 3 2 3 4" xfId="4176" xr:uid="{E3619143-ABFC-46EA-A690-E5AB4BD8FC78}"/>
    <cellStyle name="Normal 9 5 3 2 3 4 2" xfId="5095" xr:uid="{D1A5EF5C-A244-4BFC-AC35-33ADFD827D0F}"/>
    <cellStyle name="Normal 9 5 3 2 3 5" xfId="5092" xr:uid="{BA42371C-2EC5-4B68-906C-7760F00B35FC}"/>
    <cellStyle name="Normal 9 5 3 2 4" xfId="2456" xr:uid="{8C7B06DE-2347-417B-A40E-25C0B1661305}"/>
    <cellStyle name="Normal 9 5 3 2 4 2" xfId="5096" xr:uid="{606E4D4A-2975-44B6-B45E-0A9B193A6E9F}"/>
    <cellStyle name="Normal 9 5 3 2 5" xfId="4177" xr:uid="{4A799FCE-ECD6-4BCA-BDCA-93882B44D76D}"/>
    <cellStyle name="Normal 9 5 3 2 5 2" xfId="5097" xr:uid="{E66508E7-525E-4846-9C01-C15FA5634D3E}"/>
    <cellStyle name="Normal 9 5 3 2 6" xfId="4178" xr:uid="{CD9B58C7-0A8A-4024-8568-9635B5EBB5B8}"/>
    <cellStyle name="Normal 9 5 3 2 6 2" xfId="5098" xr:uid="{B2D40F4D-C2DA-4BBE-97D7-ED954C23CD28}"/>
    <cellStyle name="Normal 9 5 3 2 7" xfId="5086" xr:uid="{C7E4A336-7ACD-48E5-A941-A631BBCE73A4}"/>
    <cellStyle name="Normal 9 5 3 3" xfId="880" xr:uid="{9EC1708E-7472-49EE-AF8B-47C9B68CF371}"/>
    <cellStyle name="Normal 9 5 3 3 2" xfId="2457" xr:uid="{B59EC8BC-1886-4F2B-BFF1-8DCA491F25D3}"/>
    <cellStyle name="Normal 9 5 3 3 2 2" xfId="2458" xr:uid="{FEB30085-3212-4818-945F-674151208DA0}"/>
    <cellStyle name="Normal 9 5 3 3 2 2 2" xfId="5101" xr:uid="{0F4355FA-E7E1-43BB-A1DB-E7813685F73B}"/>
    <cellStyle name="Normal 9 5 3 3 2 3" xfId="4179" xr:uid="{722A0935-FE14-4DA3-B1F5-53360F0DD7EA}"/>
    <cellStyle name="Normal 9 5 3 3 2 3 2" xfId="5102" xr:uid="{9248CF41-D76B-481D-8A32-79AFC1FE1DCB}"/>
    <cellStyle name="Normal 9 5 3 3 2 4" xfId="4180" xr:uid="{56DE3402-8DF0-4A74-9A27-A85EDCA56030}"/>
    <cellStyle name="Normal 9 5 3 3 2 4 2" xfId="5103" xr:uid="{A155F36A-15FA-41D9-B2C0-3B93960C460B}"/>
    <cellStyle name="Normal 9 5 3 3 2 5" xfId="5100" xr:uid="{06963166-769F-48E2-99D9-56DD18C88247}"/>
    <cellStyle name="Normal 9 5 3 3 3" xfId="2459" xr:uid="{0C222443-2110-4AFE-BDB8-D6B6D80EC1C2}"/>
    <cellStyle name="Normal 9 5 3 3 3 2" xfId="5104" xr:uid="{506FAC8E-F332-479C-A588-B3ACF185574B}"/>
    <cellStyle name="Normal 9 5 3 3 4" xfId="4181" xr:uid="{351EFDB4-C693-40C0-B1EB-FE6B01B3E397}"/>
    <cellStyle name="Normal 9 5 3 3 4 2" xfId="5105" xr:uid="{4C4BFDBB-0ED0-4E11-8F2D-CA6639AB097C}"/>
    <cellStyle name="Normal 9 5 3 3 5" xfId="4182" xr:uid="{87134539-7F98-4CC3-8B2B-C176750D8F4F}"/>
    <cellStyle name="Normal 9 5 3 3 5 2" xfId="5106" xr:uid="{A6D7BECD-5F9F-4902-BD78-DB40EEC16ADA}"/>
    <cellStyle name="Normal 9 5 3 3 6" xfId="5099" xr:uid="{D59F7E25-4F3E-44A1-87F3-8CC3814DFA17}"/>
    <cellStyle name="Normal 9 5 3 4" xfId="2460" xr:uid="{182E3C00-B68D-4D67-A98D-2DA379334E59}"/>
    <cellStyle name="Normal 9 5 3 4 2" xfId="2461" xr:uid="{6D924374-41E1-4D21-BFFB-112E820ED63C}"/>
    <cellStyle name="Normal 9 5 3 4 2 2" xfId="5108" xr:uid="{74580204-37FB-4BA2-8A45-5566C0CAA06F}"/>
    <cellStyle name="Normal 9 5 3 4 3" xfId="4183" xr:uid="{6D95D620-B2DC-4434-B20B-5AD167933C95}"/>
    <cellStyle name="Normal 9 5 3 4 3 2" xfId="5109" xr:uid="{804BE546-3DCC-4525-BEF1-5FBF40F6D817}"/>
    <cellStyle name="Normal 9 5 3 4 4" xfId="4184" xr:uid="{F60EC24B-24AF-4450-8082-BAD18D3D6F82}"/>
    <cellStyle name="Normal 9 5 3 4 4 2" xfId="5110" xr:uid="{C94082BA-D2E3-490E-805F-D195E4D8BF16}"/>
    <cellStyle name="Normal 9 5 3 4 5" xfId="5107" xr:uid="{EC3984E9-F54B-461A-B1AF-B140FC2B0AEF}"/>
    <cellStyle name="Normal 9 5 3 5" xfId="2462" xr:uid="{79776672-972B-4A67-A4BE-64451BBBF6D4}"/>
    <cellStyle name="Normal 9 5 3 5 2" xfId="4185" xr:uid="{F1CE4152-061A-4896-9B9F-6D902FC4FBEA}"/>
    <cellStyle name="Normal 9 5 3 5 2 2" xfId="5112" xr:uid="{FFCE9803-2FEB-45D5-8985-1AB1CC74F7FC}"/>
    <cellStyle name="Normal 9 5 3 5 3" xfId="4186" xr:uid="{C10F1DE8-03AB-4888-AAB9-BE8A65DC10F4}"/>
    <cellStyle name="Normal 9 5 3 5 3 2" xfId="5113" xr:uid="{D5683B42-C97F-492B-8843-C60985E12166}"/>
    <cellStyle name="Normal 9 5 3 5 4" xfId="4187" xr:uid="{3BEE78C2-BAEA-4545-81AF-E644A79E7236}"/>
    <cellStyle name="Normal 9 5 3 5 4 2" xfId="5114" xr:uid="{6BFB761A-B9D1-4467-9ABD-D72816689BC0}"/>
    <cellStyle name="Normal 9 5 3 5 5" xfId="5111" xr:uid="{6DEF3AAE-7163-467A-BC41-6373D0BB55FF}"/>
    <cellStyle name="Normal 9 5 3 6" xfId="4188" xr:uid="{846427AA-1B16-47DF-9837-171988FE6316}"/>
    <cellStyle name="Normal 9 5 3 6 2" xfId="5115" xr:uid="{6AB0858E-73B2-4823-BE67-44081D86D4AF}"/>
    <cellStyle name="Normal 9 5 3 7" xfId="4189" xr:uid="{33DCE091-C177-4318-B372-A21579BA2175}"/>
    <cellStyle name="Normal 9 5 3 7 2" xfId="5116" xr:uid="{BBAF3DEB-89FA-40FE-A996-43412DEAE434}"/>
    <cellStyle name="Normal 9 5 3 8" xfId="4190" xr:uid="{2A985BE6-A5FE-481A-A683-763956386760}"/>
    <cellStyle name="Normal 9 5 3 8 2" xfId="5117" xr:uid="{7C261DCA-255A-425D-AFA9-8001A46E3E78}"/>
    <cellStyle name="Normal 9 5 3 9" xfId="5085" xr:uid="{5E7FBDB9-632E-4AB5-AD1B-9F1AD7260A55}"/>
    <cellStyle name="Normal 9 5 4" xfId="421" xr:uid="{03D4B4C7-1FFF-48BC-AF1E-66F9E806AE15}"/>
    <cellStyle name="Normal 9 5 4 2" xfId="881" xr:uid="{5687294C-EB58-444A-8FEF-7BBAAEA5CC22}"/>
    <cellStyle name="Normal 9 5 4 2 2" xfId="882" xr:uid="{D2142684-92B5-4B13-B546-8CD88A018CF5}"/>
    <cellStyle name="Normal 9 5 4 2 2 2" xfId="2463" xr:uid="{5CEF44FF-B4AE-47E5-BD1F-93F5ACC362B4}"/>
    <cellStyle name="Normal 9 5 4 2 2 2 2" xfId="5121" xr:uid="{A8D41BC6-A4D1-4945-8D5E-CD32B83C094E}"/>
    <cellStyle name="Normal 9 5 4 2 2 3" xfId="4191" xr:uid="{0725D32B-9689-437A-9AF8-39474AC9BC1F}"/>
    <cellStyle name="Normal 9 5 4 2 2 3 2" xfId="5122" xr:uid="{A7367B25-6447-4656-9732-6CA07678EF55}"/>
    <cellStyle name="Normal 9 5 4 2 2 4" xfId="4192" xr:uid="{904F11AB-93E3-40A4-B615-B69D5B7A6280}"/>
    <cellStyle name="Normal 9 5 4 2 2 4 2" xfId="5123" xr:uid="{DA66B30A-9CF0-4A23-B401-DE1764FFDFD4}"/>
    <cellStyle name="Normal 9 5 4 2 2 5" xfId="5120" xr:uid="{E740120A-CFA1-4828-A838-98157BF75B2C}"/>
    <cellStyle name="Normal 9 5 4 2 3" xfId="2464" xr:uid="{1358BF6A-6E51-4C69-9EB3-48B37DC514FD}"/>
    <cellStyle name="Normal 9 5 4 2 3 2" xfId="5124" xr:uid="{5C9E2C9A-9AA5-47AB-8042-780A98FF192C}"/>
    <cellStyle name="Normal 9 5 4 2 4" xfId="4193" xr:uid="{C9D0735E-9724-4B38-B340-D9C3DE1EC9D2}"/>
    <cellStyle name="Normal 9 5 4 2 4 2" xfId="5125" xr:uid="{EBB7229D-A803-4183-82DD-540842AF7D9F}"/>
    <cellStyle name="Normal 9 5 4 2 5" xfId="4194" xr:uid="{874EFF93-09DE-450E-8046-BE84AF942F04}"/>
    <cellStyle name="Normal 9 5 4 2 5 2" xfId="5126" xr:uid="{A6D2B26A-24D0-406A-AE74-60E0D0E1EA32}"/>
    <cellStyle name="Normal 9 5 4 2 6" xfId="5119" xr:uid="{A1DEB035-1BE2-4654-8BF4-568A794C04EF}"/>
    <cellStyle name="Normal 9 5 4 3" xfId="883" xr:uid="{F53CE30F-F65F-4EE7-9D03-EE45BE359E03}"/>
    <cellStyle name="Normal 9 5 4 3 2" xfId="2465" xr:uid="{E324859B-A65F-4960-ABEC-156E3539964D}"/>
    <cellStyle name="Normal 9 5 4 3 2 2" xfId="5128" xr:uid="{8E7F5C53-D42F-4ACB-BFFC-0874D79525E0}"/>
    <cellStyle name="Normal 9 5 4 3 3" xfId="4195" xr:uid="{7F38A4AB-E5EC-47DF-9953-D43CFEAB230E}"/>
    <cellStyle name="Normal 9 5 4 3 3 2" xfId="5129" xr:uid="{AD1C9F8D-54BC-4939-B6B6-4C4FDED87235}"/>
    <cellStyle name="Normal 9 5 4 3 4" xfId="4196" xr:uid="{A7A09D19-2904-4835-8CB8-019D3EFD26D7}"/>
    <cellStyle name="Normal 9 5 4 3 4 2" xfId="5130" xr:uid="{4B228C85-6801-4BE0-83A9-92EC5181E54F}"/>
    <cellStyle name="Normal 9 5 4 3 5" xfId="5127" xr:uid="{2BF89D2E-04C5-48CC-AA67-FCA82540A2F9}"/>
    <cellStyle name="Normal 9 5 4 4" xfId="2466" xr:uid="{DBED3901-E1EB-41D1-BF11-9D5E3D8B07CE}"/>
    <cellStyle name="Normal 9 5 4 4 2" xfId="4197" xr:uid="{89424512-A50F-49B9-AAEA-C2F62B5AD5B2}"/>
    <cellStyle name="Normal 9 5 4 4 2 2" xfId="5132" xr:uid="{09E85E07-3462-4A85-87DD-0375FD257561}"/>
    <cellStyle name="Normal 9 5 4 4 3" xfId="4198" xr:uid="{30E324D6-0749-4ECF-9DC6-9DCC09A3A576}"/>
    <cellStyle name="Normal 9 5 4 4 3 2" xfId="5133" xr:uid="{FF34116F-C6DC-4B76-80B3-C9A50B280088}"/>
    <cellStyle name="Normal 9 5 4 4 4" xfId="4199" xr:uid="{6E83E1D2-6340-4A48-831E-C8A6D703E068}"/>
    <cellStyle name="Normal 9 5 4 4 4 2" xfId="5134" xr:uid="{47C9BE30-9166-4C4E-B425-C28A58D5D981}"/>
    <cellStyle name="Normal 9 5 4 4 5" xfId="5131" xr:uid="{998336B3-88C1-47CD-9DF1-B209B915D18C}"/>
    <cellStyle name="Normal 9 5 4 5" xfId="4200" xr:uid="{3D965DBE-C8CD-4921-8FA1-9D4BA618DC7B}"/>
    <cellStyle name="Normal 9 5 4 5 2" xfId="5135" xr:uid="{691A8FEF-8739-4F01-B27A-066BE3E42578}"/>
    <cellStyle name="Normal 9 5 4 6" xfId="4201" xr:uid="{77B03EEC-0390-4C8E-B73B-0EF2D4856875}"/>
    <cellStyle name="Normal 9 5 4 6 2" xfId="5136" xr:uid="{E3E97725-2796-4BE6-A116-EF9A8C129736}"/>
    <cellStyle name="Normal 9 5 4 7" xfId="4202" xr:uid="{28347530-0CAC-4AF8-BE09-BFF8A8CD6D8E}"/>
    <cellStyle name="Normal 9 5 4 7 2" xfId="5137" xr:uid="{7CB48834-EB41-41DA-819A-AE8C6501E760}"/>
    <cellStyle name="Normal 9 5 4 8" xfId="5118" xr:uid="{030D4A22-7952-40B7-B5F3-A414DF5EBBFC}"/>
    <cellStyle name="Normal 9 5 5" xfId="422" xr:uid="{DF9EC137-9449-46A5-9D16-87563351FC07}"/>
    <cellStyle name="Normal 9 5 5 2" xfId="884" xr:uid="{856D2F3F-D0CD-492B-8AAC-A694D10D7248}"/>
    <cellStyle name="Normal 9 5 5 2 2" xfId="2467" xr:uid="{51CCACD4-113E-4C20-805B-830A7C1DC0D2}"/>
    <cellStyle name="Normal 9 5 5 2 2 2" xfId="5140" xr:uid="{65299FFB-A32F-4FF8-8250-4F308E46CC21}"/>
    <cellStyle name="Normal 9 5 5 2 3" xfId="4203" xr:uid="{42098620-1C3C-4F42-BD82-D4D3A8322119}"/>
    <cellStyle name="Normal 9 5 5 2 3 2" xfId="5141" xr:uid="{3AE0E791-FAF0-45FE-BBF5-6363EE069E03}"/>
    <cellStyle name="Normal 9 5 5 2 4" xfId="4204" xr:uid="{EAB89F13-2634-4937-827B-50D8590BBC27}"/>
    <cellStyle name="Normal 9 5 5 2 4 2" xfId="5142" xr:uid="{A6A0EDBB-B924-4892-B2FA-C006885780DF}"/>
    <cellStyle name="Normal 9 5 5 2 5" xfId="5139" xr:uid="{A0146EBD-B631-4752-991B-037E6F0A4541}"/>
    <cellStyle name="Normal 9 5 5 3" xfId="2468" xr:uid="{3E85F716-9710-4BB7-B96C-6D135ED3630D}"/>
    <cellStyle name="Normal 9 5 5 3 2" xfId="4205" xr:uid="{76EACA13-38E7-4C0D-8ED4-BAEDB050C1B0}"/>
    <cellStyle name="Normal 9 5 5 3 2 2" xfId="5144" xr:uid="{FFE173E5-C9CB-49E0-B45F-ED053D8E854A}"/>
    <cellStyle name="Normal 9 5 5 3 3" xfId="4206" xr:uid="{A0BD3C9B-133C-4F3E-B4A5-A4B8827DE284}"/>
    <cellStyle name="Normal 9 5 5 3 3 2" xfId="5145" xr:uid="{9712AAB6-2A13-49A2-88F9-1B96E8D25AF7}"/>
    <cellStyle name="Normal 9 5 5 3 4" xfId="4207" xr:uid="{E9674F9B-CA0A-4C4B-8BEA-59898E830C1F}"/>
    <cellStyle name="Normal 9 5 5 3 4 2" xfId="5146" xr:uid="{03C6B781-068F-4452-986C-D0B24262A486}"/>
    <cellStyle name="Normal 9 5 5 3 5" xfId="5143" xr:uid="{4E89180C-195B-4900-87AA-5611DAD0CC4E}"/>
    <cellStyle name="Normal 9 5 5 4" xfId="4208" xr:uid="{051A8C02-ADE5-40AD-82C6-288A749914A1}"/>
    <cellStyle name="Normal 9 5 5 4 2" xfId="5147" xr:uid="{662163BE-761A-499A-8275-722532C0CC48}"/>
    <cellStyle name="Normal 9 5 5 5" xfId="4209" xr:uid="{23BB0DB2-F0F6-4824-8ADF-DFB7AAC00AE3}"/>
    <cellStyle name="Normal 9 5 5 5 2" xfId="5148" xr:uid="{38044D12-611D-4993-A4BA-62E779635CFF}"/>
    <cellStyle name="Normal 9 5 5 6" xfId="4210" xr:uid="{3E7939F2-6270-4229-8E5C-41FE95D92CB0}"/>
    <cellStyle name="Normal 9 5 5 6 2" xfId="5149" xr:uid="{AB109BBF-322E-47C9-8404-AA2DD071B5DE}"/>
    <cellStyle name="Normal 9 5 5 7" xfId="5138" xr:uid="{307D7C11-68CE-4807-A9B1-8DD0E4B335F7}"/>
    <cellStyle name="Normal 9 5 6" xfId="885" xr:uid="{70FED6EC-363E-4DDB-BA10-B136CFEB1011}"/>
    <cellStyle name="Normal 9 5 6 2" xfId="2469" xr:uid="{0B37603F-254C-4034-9DC6-D282E78BC255}"/>
    <cellStyle name="Normal 9 5 6 2 2" xfId="4211" xr:uid="{E3AA2C45-0DBD-48DE-AFC7-180EF8E3F815}"/>
    <cellStyle name="Normal 9 5 6 2 2 2" xfId="5152" xr:uid="{71816F38-C143-4F5E-A2DF-556BF6F183BE}"/>
    <cellStyle name="Normal 9 5 6 2 3" xfId="4212" xr:uid="{31B68751-26B6-41AE-8388-30EDB045E8C6}"/>
    <cellStyle name="Normal 9 5 6 2 3 2" xfId="5153" xr:uid="{6841C7E6-CAC6-486C-A85B-8A1C89A3768D}"/>
    <cellStyle name="Normal 9 5 6 2 4" xfId="4213" xr:uid="{1B745567-A363-4BB0-AF2A-DC731D87B21D}"/>
    <cellStyle name="Normal 9 5 6 2 4 2" xfId="5154" xr:uid="{75D86514-6A6E-4C34-8ACF-337FC7B02E16}"/>
    <cellStyle name="Normal 9 5 6 2 5" xfId="5151" xr:uid="{6856747E-56B9-4C68-8D0F-DB17BBBF0A89}"/>
    <cellStyle name="Normal 9 5 6 3" xfId="4214" xr:uid="{B94192E5-72F4-4893-8F68-4FD7524A64E4}"/>
    <cellStyle name="Normal 9 5 6 3 2" xfId="5155" xr:uid="{408EC7DA-3AAE-48A4-A1F4-BB05E65E4B94}"/>
    <cellStyle name="Normal 9 5 6 4" xfId="4215" xr:uid="{A7165D31-A3CD-4AA2-BC94-F58D70803A6F}"/>
    <cellStyle name="Normal 9 5 6 4 2" xfId="5156" xr:uid="{7C219B1A-1E53-41ED-AE1F-D5E86AFE77D3}"/>
    <cellStyle name="Normal 9 5 6 5" xfId="4216" xr:uid="{99ACE8FC-EF74-4EBB-9CF9-7FF6C251314B}"/>
    <cellStyle name="Normal 9 5 6 5 2" xfId="5157" xr:uid="{10E95065-9CA7-4F6C-A775-68BED9914644}"/>
    <cellStyle name="Normal 9 5 6 6" xfId="5150" xr:uid="{B4513CCA-9AA5-4812-99D6-717A17A6FAC9}"/>
    <cellStyle name="Normal 9 5 7" xfId="2470" xr:uid="{2B82A47C-E519-48F9-BFF9-A07C1A96DEB0}"/>
    <cellStyle name="Normal 9 5 7 2" xfId="4217" xr:uid="{D7EB93BA-AA63-4408-BB82-C6A854D3B6AF}"/>
    <cellStyle name="Normal 9 5 7 2 2" xfId="5159" xr:uid="{F1A5D2F1-0650-4952-BC77-5691B9DD80D2}"/>
    <cellStyle name="Normal 9 5 7 3" xfId="4218" xr:uid="{DD1BB7E2-77A3-44A2-AAB2-629D78554060}"/>
    <cellStyle name="Normal 9 5 7 3 2" xfId="5160" xr:uid="{DB393DA1-FF30-40E9-B30A-555A9F5A8C57}"/>
    <cellStyle name="Normal 9 5 7 4" xfId="4219" xr:uid="{F6C0726E-C7E7-4A83-B5FF-DDD0286F0619}"/>
    <cellStyle name="Normal 9 5 7 4 2" xfId="5161" xr:uid="{5A7DE673-101E-4B75-962D-464AF2652438}"/>
    <cellStyle name="Normal 9 5 7 5" xfId="5158" xr:uid="{21277993-B394-469E-B274-A8A5AAFE3E22}"/>
    <cellStyle name="Normal 9 5 8" xfId="4220" xr:uid="{0B399F24-BEDB-4090-B125-7D676E7F982D}"/>
    <cellStyle name="Normal 9 5 8 2" xfId="4221" xr:uid="{83A4E559-CB91-4AF0-B74B-6B3C583D1EF3}"/>
    <cellStyle name="Normal 9 5 8 2 2" xfId="5163" xr:uid="{4CDC7D2D-17CA-4C51-B434-2BDF8B43CB9C}"/>
    <cellStyle name="Normal 9 5 8 3" xfId="4222" xr:uid="{9926EDAE-28E5-4C88-99ED-CDD3C2F3798D}"/>
    <cellStyle name="Normal 9 5 8 3 2" xfId="5164" xr:uid="{80C6716F-7712-43FF-A330-604D35B56061}"/>
    <cellStyle name="Normal 9 5 8 4" xfId="4223" xr:uid="{D94181B6-D017-4271-BF16-3AC50D114602}"/>
    <cellStyle name="Normal 9 5 8 4 2" xfId="5165" xr:uid="{C112D6EF-4AF1-4F50-838F-66019EBFBB42}"/>
    <cellStyle name="Normal 9 5 8 5" xfId="5162" xr:uid="{784D4703-168B-4613-A23F-EF135E52F3F6}"/>
    <cellStyle name="Normal 9 5 9" xfId="4224" xr:uid="{72987B45-0BD5-43CA-8B82-682472924DD0}"/>
    <cellStyle name="Normal 9 5 9 2" xfId="5166" xr:uid="{816F3101-6868-4054-B450-73663C4198AB}"/>
    <cellStyle name="Normal 9 6" xfId="180" xr:uid="{9EAA6FEE-79EA-4882-9B2E-6EBCE2536F0B}"/>
    <cellStyle name="Normal 9 6 10" xfId="5167" xr:uid="{C9487C74-3B06-4CD8-9FE8-F2F3D74CFC84}"/>
    <cellStyle name="Normal 9 6 2" xfId="181" xr:uid="{42F562DA-E577-49B6-9EC8-C90B2303C1DC}"/>
    <cellStyle name="Normal 9 6 2 2" xfId="423" xr:uid="{40F90036-1E41-44A2-AC01-57C8BAD18C46}"/>
    <cellStyle name="Normal 9 6 2 2 2" xfId="886" xr:uid="{CD37E313-B413-4A37-8FB7-72B93F66CFB0}"/>
    <cellStyle name="Normal 9 6 2 2 2 2" xfId="2471" xr:uid="{D15C2574-63C5-4828-948D-3E18ADACD940}"/>
    <cellStyle name="Normal 9 6 2 2 2 2 2" xfId="5171" xr:uid="{5987DD5E-B5A1-48F1-8D72-7E1399443B80}"/>
    <cellStyle name="Normal 9 6 2 2 2 3" xfId="4225" xr:uid="{ED9F6456-1C2E-4E3B-9D01-F3BFDDB2B536}"/>
    <cellStyle name="Normal 9 6 2 2 2 3 2" xfId="5172" xr:uid="{193E7FC5-72D0-4E8C-9269-973EDC723AFF}"/>
    <cellStyle name="Normal 9 6 2 2 2 4" xfId="4226" xr:uid="{5092022F-E5C3-4D69-88CC-7373003E3564}"/>
    <cellStyle name="Normal 9 6 2 2 2 4 2" xfId="5173" xr:uid="{EC0C501D-1AF0-42DC-AFBC-D6CF287D6284}"/>
    <cellStyle name="Normal 9 6 2 2 2 5" xfId="5170" xr:uid="{0D282F6C-B6FD-4052-AFF0-0C54EB17035E}"/>
    <cellStyle name="Normal 9 6 2 2 3" xfId="2472" xr:uid="{E86EC7D7-B0C8-468B-AB3A-7C2F3931E89E}"/>
    <cellStyle name="Normal 9 6 2 2 3 2" xfId="4227" xr:uid="{EE61F014-75DD-42AF-B3C5-48E1451A7232}"/>
    <cellStyle name="Normal 9 6 2 2 3 2 2" xfId="5175" xr:uid="{CCBF6A25-8F50-4324-B9D0-D05836DB73E4}"/>
    <cellStyle name="Normal 9 6 2 2 3 3" xfId="4228" xr:uid="{3437FBB1-E20A-4BDF-B1E5-517560D85EBA}"/>
    <cellStyle name="Normal 9 6 2 2 3 3 2" xfId="5176" xr:uid="{7279239B-D339-4408-8DB6-090F1316838B}"/>
    <cellStyle name="Normal 9 6 2 2 3 4" xfId="4229" xr:uid="{F140670F-C69F-4F22-8E29-D6DBD911FEC3}"/>
    <cellStyle name="Normal 9 6 2 2 3 4 2" xfId="5177" xr:uid="{6A0FAEFB-E0B1-4FDB-A565-BDDCD99612EB}"/>
    <cellStyle name="Normal 9 6 2 2 3 5" xfId="5174" xr:uid="{08E5367F-895B-4EA6-B62E-0863C6042E0B}"/>
    <cellStyle name="Normal 9 6 2 2 4" xfId="4230" xr:uid="{72F9FC6A-CE0A-4FD3-BE01-EB308E1B064D}"/>
    <cellStyle name="Normal 9 6 2 2 4 2" xfId="5178" xr:uid="{E512CAFD-9B2C-4A57-8DC8-DBF4E73F5119}"/>
    <cellStyle name="Normal 9 6 2 2 5" xfId="4231" xr:uid="{95FF7E93-B46F-4834-B1F8-83EB26718296}"/>
    <cellStyle name="Normal 9 6 2 2 5 2" xfId="5179" xr:uid="{D198B0CA-AF34-432C-9A78-41E4CF4813C9}"/>
    <cellStyle name="Normal 9 6 2 2 6" xfId="4232" xr:uid="{61DB8AFD-C021-4678-89A9-2EA46BD434FC}"/>
    <cellStyle name="Normal 9 6 2 2 6 2" xfId="5180" xr:uid="{D2B40FFA-1065-4926-B418-6A106CC052CA}"/>
    <cellStyle name="Normal 9 6 2 2 7" xfId="5169" xr:uid="{9CE76D44-3C8C-4E34-8AE7-C0F858141394}"/>
    <cellStyle name="Normal 9 6 2 3" xfId="887" xr:uid="{ABA6B058-7E2E-483C-8FE9-4A9612FA2681}"/>
    <cellStyle name="Normal 9 6 2 3 2" xfId="2473" xr:uid="{0F0BA21F-8E02-4D26-907C-EFD839D0EBEA}"/>
    <cellStyle name="Normal 9 6 2 3 2 2" xfId="4233" xr:uid="{877BB423-FBE2-4BEA-8404-3CE6DC88326B}"/>
    <cellStyle name="Normal 9 6 2 3 2 2 2" xfId="5183" xr:uid="{98E403E6-E628-4F3C-83B5-5CD6B05D02B1}"/>
    <cellStyle name="Normal 9 6 2 3 2 3" xfId="4234" xr:uid="{3F22C6C2-0B75-4978-80D1-22ADD1C61B27}"/>
    <cellStyle name="Normal 9 6 2 3 2 3 2" xfId="5184" xr:uid="{0FCBDB0B-03F8-4E5E-BB50-235A83C6FEAE}"/>
    <cellStyle name="Normal 9 6 2 3 2 4" xfId="4235" xr:uid="{65045293-A5D6-46E1-8169-FF52A3A1427C}"/>
    <cellStyle name="Normal 9 6 2 3 2 4 2" xfId="5185" xr:uid="{26D0A155-8C5C-43CB-81E8-A0DD53A64B9C}"/>
    <cellStyle name="Normal 9 6 2 3 2 5" xfId="5182" xr:uid="{85837B7B-605F-4069-903C-8FBEDD74B791}"/>
    <cellStyle name="Normal 9 6 2 3 3" xfId="4236" xr:uid="{65FB0186-FC20-47E3-B09F-DAB7FA1D9404}"/>
    <cellStyle name="Normal 9 6 2 3 3 2" xfId="5186" xr:uid="{BEFF769B-062F-4B73-B966-EDF5A380FE2E}"/>
    <cellStyle name="Normal 9 6 2 3 4" xfId="4237" xr:uid="{620A0B05-B2CF-413B-B0A6-256DF4AC2770}"/>
    <cellStyle name="Normal 9 6 2 3 4 2" xfId="5187" xr:uid="{6BCAFE31-1AD1-4F39-BC05-AC9FB77605B0}"/>
    <cellStyle name="Normal 9 6 2 3 5" xfId="4238" xr:uid="{8ADCAD25-7687-4AC6-A602-078FE6ECF08A}"/>
    <cellStyle name="Normal 9 6 2 3 5 2" xfId="5188" xr:uid="{95BE0940-D0F7-4CC3-B341-1BD16339B6E8}"/>
    <cellStyle name="Normal 9 6 2 3 6" xfId="5181" xr:uid="{E78CB17D-F623-4DB6-BF00-6997C9639FF1}"/>
    <cellStyle name="Normal 9 6 2 4" xfId="2474" xr:uid="{D4A3A684-9510-4013-9BFA-BE96F9F3898D}"/>
    <cellStyle name="Normal 9 6 2 4 2" xfId="4239" xr:uid="{4BE912A0-E83A-4485-BDC8-823EE50A9CC0}"/>
    <cellStyle name="Normal 9 6 2 4 2 2" xfId="5190" xr:uid="{EAAC1B73-6DB5-4374-80E6-B3AF101EB930}"/>
    <cellStyle name="Normal 9 6 2 4 3" xfId="4240" xr:uid="{95A9C202-5499-4A32-87A9-C39BA6FF8AB2}"/>
    <cellStyle name="Normal 9 6 2 4 3 2" xfId="5191" xr:uid="{1F6BCCAE-FE0A-47E2-B3EC-F866C978FB8F}"/>
    <cellStyle name="Normal 9 6 2 4 4" xfId="4241" xr:uid="{14B911F3-FBC3-4EA8-9741-970710420F1C}"/>
    <cellStyle name="Normal 9 6 2 4 4 2" xfId="5192" xr:uid="{CC23C435-80E4-44AE-9A92-F806C4D7A243}"/>
    <cellStyle name="Normal 9 6 2 4 5" xfId="5189" xr:uid="{32CC717F-EDFB-43C5-9873-1B79ACCF5F4D}"/>
    <cellStyle name="Normal 9 6 2 5" xfId="4242" xr:uid="{A6E7AFEB-9685-494E-9132-AE9375735E65}"/>
    <cellStyle name="Normal 9 6 2 5 2" xfId="4243" xr:uid="{02B23FE8-B0B0-46BA-B4E3-A02ADA9BCEF1}"/>
    <cellStyle name="Normal 9 6 2 5 2 2" xfId="5194" xr:uid="{D4974036-FEA2-4A13-83AF-59726539E021}"/>
    <cellStyle name="Normal 9 6 2 5 3" xfId="4244" xr:uid="{1215989E-BC1F-4FB0-A655-C005E9C51803}"/>
    <cellStyle name="Normal 9 6 2 5 3 2" xfId="5195" xr:uid="{B1EA0610-4B74-42A7-AF10-083ECA8616BE}"/>
    <cellStyle name="Normal 9 6 2 5 4" xfId="4245" xr:uid="{FFC5CC2C-2A48-4FEC-829B-D981DF326540}"/>
    <cellStyle name="Normal 9 6 2 5 4 2" xfId="5196" xr:uid="{33DCEAAF-44D3-4BF6-AFEB-508A3D32DEB4}"/>
    <cellStyle name="Normal 9 6 2 5 5" xfId="5193" xr:uid="{8C15B675-01CD-4EA5-982C-1B5889B00835}"/>
    <cellStyle name="Normal 9 6 2 6" xfId="4246" xr:uid="{2D16D93F-3348-4A93-B310-E7FFAC077E3A}"/>
    <cellStyle name="Normal 9 6 2 6 2" xfId="5197" xr:uid="{3495EBA0-A12F-4E62-A17B-B2F57B04DEDD}"/>
    <cellStyle name="Normal 9 6 2 7" xfId="4247" xr:uid="{3F3CE304-5031-4050-B345-4D024AC4EF54}"/>
    <cellStyle name="Normal 9 6 2 7 2" xfId="5198" xr:uid="{665C886C-2DE6-445E-B860-880232D8E691}"/>
    <cellStyle name="Normal 9 6 2 8" xfId="4248" xr:uid="{80A8E8DC-35D9-4B61-8064-5EDCEA266704}"/>
    <cellStyle name="Normal 9 6 2 8 2" xfId="5199" xr:uid="{3DE09F45-ECC1-4A7C-903B-FB3F2D2837EC}"/>
    <cellStyle name="Normal 9 6 2 9" xfId="5168" xr:uid="{87A101D1-BD67-4D6D-82F9-0AF9A74F6E32}"/>
    <cellStyle name="Normal 9 6 3" xfId="424" xr:uid="{C54C4042-6551-47E8-8536-CFE232CEC35E}"/>
    <cellStyle name="Normal 9 6 3 2" xfId="888" xr:uid="{283C2DE5-9D56-4477-ADE7-D1FFB85EC9E5}"/>
    <cellStyle name="Normal 9 6 3 2 2" xfId="889" xr:uid="{D851E7FD-CD18-4D4B-AC64-88286844A50D}"/>
    <cellStyle name="Normal 9 6 3 2 2 2" xfId="5202" xr:uid="{2EE0DFE8-1663-45CA-A8E3-5C8ABD859E74}"/>
    <cellStyle name="Normal 9 6 3 2 3" xfId="4249" xr:uid="{9DEE13E0-68A6-4A2B-8CC8-842DE1443184}"/>
    <cellStyle name="Normal 9 6 3 2 3 2" xfId="5203" xr:uid="{8B2C7D80-CF8F-4DA3-A23E-7489DA23C9FC}"/>
    <cellStyle name="Normal 9 6 3 2 4" xfId="4250" xr:uid="{3E673D45-AD0F-4B8C-BF7C-844220BBF483}"/>
    <cellStyle name="Normal 9 6 3 2 4 2" xfId="5204" xr:uid="{35901D9D-557B-48F0-8757-D7A5097D30EC}"/>
    <cellStyle name="Normal 9 6 3 2 5" xfId="5201" xr:uid="{B823B374-92CD-4126-B371-4E2B2266B679}"/>
    <cellStyle name="Normal 9 6 3 3" xfId="890" xr:uid="{EA9B4235-B3D3-44CB-BE08-9895737819B9}"/>
    <cellStyle name="Normal 9 6 3 3 2" xfId="4251" xr:uid="{BB5528BF-7AB3-4774-883B-A908D6787D42}"/>
    <cellStyle name="Normal 9 6 3 3 2 2" xfId="5206" xr:uid="{6A47EB74-FE74-400D-AEE8-1A8F9E32C708}"/>
    <cellStyle name="Normal 9 6 3 3 3" xfId="4252" xr:uid="{358DA7A2-2F7C-4DD9-B2AB-BDC77F34842B}"/>
    <cellStyle name="Normal 9 6 3 3 3 2" xfId="5207" xr:uid="{003977D7-69B8-4AE6-8516-A342DC912F6C}"/>
    <cellStyle name="Normal 9 6 3 3 4" xfId="4253" xr:uid="{349C0736-89A3-4053-9AE8-673BDFFBF437}"/>
    <cellStyle name="Normal 9 6 3 3 4 2" xfId="5208" xr:uid="{A2596102-2B6E-4E40-AFE1-53A423391EEF}"/>
    <cellStyle name="Normal 9 6 3 3 5" xfId="5205" xr:uid="{58A091D4-5176-467D-B517-41B1F7A5E88B}"/>
    <cellStyle name="Normal 9 6 3 4" xfId="4254" xr:uid="{8FCA16BF-7663-4C95-8198-9CF806A52960}"/>
    <cellStyle name="Normal 9 6 3 4 2" xfId="5209" xr:uid="{BAC60760-5CD0-4A39-8A74-C9F1E5E25EF2}"/>
    <cellStyle name="Normal 9 6 3 5" xfId="4255" xr:uid="{C6421D5F-C4B2-4041-A8ED-54C7687DD165}"/>
    <cellStyle name="Normal 9 6 3 5 2" xfId="5210" xr:uid="{AD5ABD50-FD61-4239-99DD-9D0CDD151C52}"/>
    <cellStyle name="Normal 9 6 3 6" xfId="4256" xr:uid="{69575F10-BA60-4F84-9335-501FC14C01BD}"/>
    <cellStyle name="Normal 9 6 3 6 2" xfId="5211" xr:uid="{FEDA2870-44BD-4917-8CC9-4CBF9E65080E}"/>
    <cellStyle name="Normal 9 6 3 7" xfId="5200" xr:uid="{28B07DCD-57C2-4F76-BAF5-8ED5489552F6}"/>
    <cellStyle name="Normal 9 6 4" xfId="425" xr:uid="{B53DA975-E365-48A3-850B-67CD8071594F}"/>
    <cellStyle name="Normal 9 6 4 2" xfId="891" xr:uid="{949A077C-1421-477A-A0ED-D4F8D427B728}"/>
    <cellStyle name="Normal 9 6 4 2 2" xfId="4257" xr:uid="{9AC44701-9708-4556-BA15-6FF8D6DBDCF9}"/>
    <cellStyle name="Normal 9 6 4 2 2 2" xfId="5214" xr:uid="{EB1E9532-E2D1-4CAC-B57D-2DED58890990}"/>
    <cellStyle name="Normal 9 6 4 2 3" xfId="4258" xr:uid="{80BCFC07-EDC4-47D4-A0DB-F02F39EF534E}"/>
    <cellStyle name="Normal 9 6 4 2 3 2" xfId="5215" xr:uid="{E6EB230B-2188-4BD4-B2C0-C6CADF2E5BCE}"/>
    <cellStyle name="Normal 9 6 4 2 4" xfId="4259" xr:uid="{84E09783-1B59-4ACC-946C-2C1767C4BDC9}"/>
    <cellStyle name="Normal 9 6 4 2 4 2" xfId="5216" xr:uid="{338D92CF-53E0-41A4-93B4-8FC9C4BD6B7C}"/>
    <cellStyle name="Normal 9 6 4 2 5" xfId="5213" xr:uid="{6E5086E6-E455-404F-98BC-CD007472C193}"/>
    <cellStyle name="Normal 9 6 4 3" xfId="4260" xr:uid="{F8D7DCF5-8859-4C05-8C6C-1C36289D96BD}"/>
    <cellStyle name="Normal 9 6 4 3 2" xfId="5217" xr:uid="{CA4DD342-FE10-44F3-ADE2-AAEF3D0E5589}"/>
    <cellStyle name="Normal 9 6 4 4" xfId="4261" xr:uid="{585CC0C0-DA09-4BF6-804B-D575A8CD861C}"/>
    <cellStyle name="Normal 9 6 4 4 2" xfId="5218" xr:uid="{84AA1BF6-28F2-4B6E-ADBE-6D4B1E3CBCF9}"/>
    <cellStyle name="Normal 9 6 4 5" xfId="4262" xr:uid="{8CDCCD8D-1CE2-46DC-9794-62E5D63D6743}"/>
    <cellStyle name="Normal 9 6 4 5 2" xfId="5219" xr:uid="{36A5DAD2-4E30-4D19-AFDD-29A788592124}"/>
    <cellStyle name="Normal 9 6 4 6" xfId="5212" xr:uid="{1333E0DD-B027-4240-9F4F-D8C561493C81}"/>
    <cellStyle name="Normal 9 6 5" xfId="892" xr:uid="{55F105A2-DAB9-4680-9BCA-E27B572C8ECE}"/>
    <cellStyle name="Normal 9 6 5 2" xfId="4263" xr:uid="{81A21AA0-857F-46C5-B37F-BA1708E3ECEE}"/>
    <cellStyle name="Normal 9 6 5 2 2" xfId="5221" xr:uid="{73EF43FD-4556-413A-B4A8-87878E138911}"/>
    <cellStyle name="Normal 9 6 5 3" xfId="4264" xr:uid="{C13FD21D-0C34-4789-BDB9-D4D820AF832A}"/>
    <cellStyle name="Normal 9 6 5 3 2" xfId="5222" xr:uid="{714C2208-BB35-4126-8291-8A47D0117292}"/>
    <cellStyle name="Normal 9 6 5 4" xfId="4265" xr:uid="{61A88721-FCCF-4634-80B1-66D0D36E4E40}"/>
    <cellStyle name="Normal 9 6 5 4 2" xfId="5223" xr:uid="{1B70CDD1-B1FA-4304-B153-A419FF9BCBBA}"/>
    <cellStyle name="Normal 9 6 5 5" xfId="5220" xr:uid="{3AA7F25A-A9A2-4990-BD6F-A3466256DF79}"/>
    <cellStyle name="Normal 9 6 6" xfId="4266" xr:uid="{1E3E33BA-2EE4-4B66-8018-92702E5DE074}"/>
    <cellStyle name="Normal 9 6 6 2" xfId="4267" xr:uid="{B6E04A77-69F4-4CFD-AFB9-3ECA6845D5C6}"/>
    <cellStyle name="Normal 9 6 6 2 2" xfId="5225" xr:uid="{B3B148A1-9658-4344-AF17-5A27C4566504}"/>
    <cellStyle name="Normal 9 6 6 3" xfId="4268" xr:uid="{DD6664B6-3768-4381-A643-397F990F9E6F}"/>
    <cellStyle name="Normal 9 6 6 3 2" xfId="5226" xr:uid="{9F4A507C-FC65-48B5-9202-F44329C29989}"/>
    <cellStyle name="Normal 9 6 6 4" xfId="4269" xr:uid="{A4C58CFE-4565-46CA-AE1D-08EA247CAD7C}"/>
    <cellStyle name="Normal 9 6 6 4 2" xfId="5227" xr:uid="{B4B5CB5D-D83F-4162-9381-3D172A866792}"/>
    <cellStyle name="Normal 9 6 6 5" xfId="5224" xr:uid="{7701C4DA-F644-4075-9026-211CB551A802}"/>
    <cellStyle name="Normal 9 6 7" xfId="4270" xr:uid="{27A40B63-1BBB-4B06-B569-2E820914212B}"/>
    <cellStyle name="Normal 9 6 7 2" xfId="5228" xr:uid="{7FA60FD2-82F4-45ED-AC71-DF95FB60A9A1}"/>
    <cellStyle name="Normal 9 6 8" xfId="4271" xr:uid="{1CFA8A39-E940-4A5F-9211-CC1BAC83E71D}"/>
    <cellStyle name="Normal 9 6 8 2" xfId="5229" xr:uid="{D84FDC74-9F94-4A24-9732-4D557CBEA4B5}"/>
    <cellStyle name="Normal 9 6 9" xfId="4272" xr:uid="{77DC87C5-C4A1-4ACB-995C-2F99C6DD4A98}"/>
    <cellStyle name="Normal 9 6 9 2" xfId="5230" xr:uid="{72D4A9A3-D69C-4DC1-B416-E17E9F187D7B}"/>
    <cellStyle name="Normal 9 7" xfId="182" xr:uid="{4FDC3FCC-7B7C-4EC3-84F6-ED10C4C4A858}"/>
    <cellStyle name="Normal 9 7 2" xfId="426" xr:uid="{25BF08AD-2AA0-4AFC-AEDB-D8D3C3CBAAFC}"/>
    <cellStyle name="Normal 9 7 2 2" xfId="893" xr:uid="{00317BE9-27C9-4D69-81C7-452155645C3E}"/>
    <cellStyle name="Normal 9 7 2 2 2" xfId="2475" xr:uid="{DE5DC1FC-98C8-4085-A296-F7B9BC4A4845}"/>
    <cellStyle name="Normal 9 7 2 2 2 2" xfId="2476" xr:uid="{D61757EF-9C32-4A31-96FC-39ABD2BFA8A5}"/>
    <cellStyle name="Normal 9 7 2 2 2 2 2" xfId="5235" xr:uid="{D6885777-A6A8-47F4-87B4-EB07CFEC60CF}"/>
    <cellStyle name="Normal 9 7 2 2 2 3" xfId="5234" xr:uid="{7172A434-03DE-4110-B1B8-F2CD9D653145}"/>
    <cellStyle name="Normal 9 7 2 2 3" xfId="2477" xr:uid="{5C0B82DD-11D3-4518-A97D-B9A123CA3F29}"/>
    <cellStyle name="Normal 9 7 2 2 3 2" xfId="5236" xr:uid="{8C3C4E5E-9119-40C7-97B9-D4AFA014C247}"/>
    <cellStyle name="Normal 9 7 2 2 4" xfId="4273" xr:uid="{CB829249-4039-421A-8A31-C3FDD2DC3F5D}"/>
    <cellStyle name="Normal 9 7 2 2 4 2" xfId="5237" xr:uid="{BF36F90B-8776-45C1-A157-5EA54FD27408}"/>
    <cellStyle name="Normal 9 7 2 2 5" xfId="5233" xr:uid="{10C49628-9765-4A26-8BFA-0C9D90CA15E6}"/>
    <cellStyle name="Normal 9 7 2 3" xfId="2478" xr:uid="{5B8846B2-4BAB-44F4-9AD0-CB3A381038B4}"/>
    <cellStyle name="Normal 9 7 2 3 2" xfId="2479" xr:uid="{69D576C9-421E-4551-B3C8-EC4905FFED49}"/>
    <cellStyle name="Normal 9 7 2 3 2 2" xfId="5239" xr:uid="{9668DC06-DB77-4AE7-9903-838E2FB126C3}"/>
    <cellStyle name="Normal 9 7 2 3 3" xfId="4274" xr:uid="{810BD7C1-E669-4681-8E94-23EDFD549C85}"/>
    <cellStyle name="Normal 9 7 2 3 3 2" xfId="5240" xr:uid="{E814A9C6-BFF7-42FD-9B59-355FC5172E03}"/>
    <cellStyle name="Normal 9 7 2 3 4" xfId="4275" xr:uid="{BA14BE67-0DAC-4D79-A5D2-A660E67928A5}"/>
    <cellStyle name="Normal 9 7 2 3 4 2" xfId="5241" xr:uid="{61B61E01-564B-4B0A-B90E-0D990A6E994C}"/>
    <cellStyle name="Normal 9 7 2 3 5" xfId="5238" xr:uid="{D4EEB198-56AD-4E5A-A538-702A9B8597AE}"/>
    <cellStyle name="Normal 9 7 2 4" xfId="2480" xr:uid="{E7B53888-71CB-4E9E-97C4-5BBA9C4D1EF2}"/>
    <cellStyle name="Normal 9 7 2 4 2" xfId="5242" xr:uid="{DDE81EC7-39C9-41CF-86F0-16F0ADBC78AF}"/>
    <cellStyle name="Normal 9 7 2 5" xfId="4276" xr:uid="{742A03D7-5ED2-476A-B12A-E453EB6348CF}"/>
    <cellStyle name="Normal 9 7 2 5 2" xfId="5243" xr:uid="{4E204100-7467-4852-A624-1548964CE7B0}"/>
    <cellStyle name="Normal 9 7 2 6" xfId="4277" xr:uid="{5AC08574-7A93-4611-B48B-2362FD4B42AA}"/>
    <cellStyle name="Normal 9 7 2 6 2" xfId="5244" xr:uid="{7C299DBB-2685-41DD-A70B-F160F6584342}"/>
    <cellStyle name="Normal 9 7 2 7" xfId="5232" xr:uid="{4AFF41D2-A2DC-4DF4-A331-C0E6E933B6DA}"/>
    <cellStyle name="Normal 9 7 3" xfId="894" xr:uid="{32B16A95-92B2-4208-B13D-A7DBB01D7C3C}"/>
    <cellStyle name="Normal 9 7 3 2" xfId="2481" xr:uid="{D4AAAF5D-1346-4E88-BF46-4F38365E6D22}"/>
    <cellStyle name="Normal 9 7 3 2 2" xfId="2482" xr:uid="{BE589F9E-016F-486C-B4E9-8A2FC01D2D69}"/>
    <cellStyle name="Normal 9 7 3 2 2 2" xfId="5247" xr:uid="{D5EC5934-232E-4C88-B150-99E7092E8EC5}"/>
    <cellStyle name="Normal 9 7 3 2 3" xfId="4278" xr:uid="{475C31E5-3BE3-497E-B075-E05185C782FB}"/>
    <cellStyle name="Normal 9 7 3 2 3 2" xfId="5248" xr:uid="{A5F60783-2BD0-4A1D-8811-4205AFF082E5}"/>
    <cellStyle name="Normal 9 7 3 2 4" xfId="4279" xr:uid="{B45EA653-BCD3-498C-B2AF-2AC38374272D}"/>
    <cellStyle name="Normal 9 7 3 2 4 2" xfId="5249" xr:uid="{C9339F51-DE75-4425-985E-C4E95E50F904}"/>
    <cellStyle name="Normal 9 7 3 2 5" xfId="5246" xr:uid="{C5E29CEC-67EC-4271-99CE-99498A4077AF}"/>
    <cellStyle name="Normal 9 7 3 3" xfId="2483" xr:uid="{C168E79D-196D-44F1-BE4C-13EC6B863573}"/>
    <cellStyle name="Normal 9 7 3 3 2" xfId="5250" xr:uid="{0D73E869-2C9C-4FCE-B84A-C041BED289F2}"/>
    <cellStyle name="Normal 9 7 3 4" xfId="4280" xr:uid="{7F7F0D92-8F8D-4EE2-8891-8F65BB641E42}"/>
    <cellStyle name="Normal 9 7 3 4 2" xfId="5251" xr:uid="{7B091FD5-6A2A-4F19-B056-FAF9A39A7763}"/>
    <cellStyle name="Normal 9 7 3 5" xfId="4281" xr:uid="{AF7E61BC-B564-4FAF-BF92-DC8F6EFC6FAC}"/>
    <cellStyle name="Normal 9 7 3 5 2" xfId="5252" xr:uid="{5CA81F8B-8643-446D-8D1D-984364C0A782}"/>
    <cellStyle name="Normal 9 7 3 6" xfId="5245" xr:uid="{287CBD44-2D86-490D-B7A5-9C528AEDC5F4}"/>
    <cellStyle name="Normal 9 7 4" xfId="2484" xr:uid="{B6924401-C9C8-49CC-8158-6DEAB249EE5E}"/>
    <cellStyle name="Normal 9 7 4 2" xfId="2485" xr:uid="{F708A0E2-F474-4F3C-8306-4BF4F47A1700}"/>
    <cellStyle name="Normal 9 7 4 2 2" xfId="5254" xr:uid="{335101FD-138E-4660-A094-A4A92C02D662}"/>
    <cellStyle name="Normal 9 7 4 3" xfId="4282" xr:uid="{DC50F60E-DC46-44B6-AE1C-C7E48991909F}"/>
    <cellStyle name="Normal 9 7 4 3 2" xfId="5255" xr:uid="{2079BF70-7216-49A9-839D-AD4D1DB939B0}"/>
    <cellStyle name="Normal 9 7 4 4" xfId="4283" xr:uid="{6680EA5C-6624-4E9F-9E52-9DCA7425AA18}"/>
    <cellStyle name="Normal 9 7 4 4 2" xfId="5256" xr:uid="{A3148F1E-EA38-41AB-A7D8-49405EF1C442}"/>
    <cellStyle name="Normal 9 7 4 5" xfId="5253" xr:uid="{E9EF1B6C-FADF-4E88-B33E-2092A00B7F11}"/>
    <cellStyle name="Normal 9 7 5" xfId="2486" xr:uid="{DC936533-B5EE-4A23-ADC5-B2463C00D0B7}"/>
    <cellStyle name="Normal 9 7 5 2" xfId="4284" xr:uid="{7DBDBC28-D6A3-47D3-BF12-9D9EE25C920D}"/>
    <cellStyle name="Normal 9 7 5 2 2" xfId="5258" xr:uid="{8E8871DF-13EA-4C95-B63B-E00D87E69ED1}"/>
    <cellStyle name="Normal 9 7 5 3" xfId="4285" xr:uid="{1E24DA69-D275-4C98-ABCE-C131619F0392}"/>
    <cellStyle name="Normal 9 7 5 3 2" xfId="5259" xr:uid="{844A047A-93A9-48BD-9CD3-B2EC8C57AD48}"/>
    <cellStyle name="Normal 9 7 5 4" xfId="4286" xr:uid="{867BA9AA-0981-4EB7-BF00-B19EA59CBEF8}"/>
    <cellStyle name="Normal 9 7 5 4 2" xfId="5260" xr:uid="{C563DAD1-58BE-4EED-B1A3-D31C8D3C41F1}"/>
    <cellStyle name="Normal 9 7 5 5" xfId="5257" xr:uid="{563C2A0E-C357-4CBD-9FC0-19A9CBB1E34F}"/>
    <cellStyle name="Normal 9 7 6" xfId="4287" xr:uid="{85019221-74D2-45A2-BF8A-61AA5960A91E}"/>
    <cellStyle name="Normal 9 7 6 2" xfId="5261" xr:uid="{540DDD4C-FF38-4F82-B9E8-D4F4A685A156}"/>
    <cellStyle name="Normal 9 7 7" xfId="4288" xr:uid="{DB867012-2AED-422B-B21E-E4DE5F78097C}"/>
    <cellStyle name="Normal 9 7 7 2" xfId="5262" xr:uid="{DB82C76E-7555-4153-8311-AB5CC5E35F5A}"/>
    <cellStyle name="Normal 9 7 8" xfId="4289" xr:uid="{2A87CE27-BBD6-47A5-ABF9-95E6F7FBDF2F}"/>
    <cellStyle name="Normal 9 7 8 2" xfId="5263" xr:uid="{750B7730-E4A0-41E3-B484-B184C3F42307}"/>
    <cellStyle name="Normal 9 7 9" xfId="5231" xr:uid="{7216EF5B-0254-46B6-BC94-C172FC72EDDE}"/>
    <cellStyle name="Normal 9 8" xfId="427" xr:uid="{B3B57BBC-1ABA-45BE-BF02-785A29400F40}"/>
    <cellStyle name="Normal 9 8 2" xfId="895" xr:uid="{103695BE-5B16-46A8-AF5C-14105C8F3439}"/>
    <cellStyle name="Normal 9 8 2 2" xfId="896" xr:uid="{3481844A-8E69-4AA4-B854-788B7373EE00}"/>
    <cellStyle name="Normal 9 8 2 2 2" xfId="2487" xr:uid="{4D6E09F4-FF5F-4F17-9AC0-ECAF0E1C323A}"/>
    <cellStyle name="Normal 9 8 2 2 2 2" xfId="5267" xr:uid="{523C8B9B-F6C0-4BFD-AE6E-2C8AEC196829}"/>
    <cellStyle name="Normal 9 8 2 2 3" xfId="4290" xr:uid="{B42639E7-C0F4-4CC4-94B9-AAD1F511C64E}"/>
    <cellStyle name="Normal 9 8 2 2 3 2" xfId="5268" xr:uid="{1135A830-3B1E-45AE-8C7D-837237EB3748}"/>
    <cellStyle name="Normal 9 8 2 2 4" xfId="4291" xr:uid="{9C656466-EAFC-4481-8166-1F4E880A72D9}"/>
    <cellStyle name="Normal 9 8 2 2 4 2" xfId="5269" xr:uid="{B1F0510B-D6E1-450F-8A7E-31A57E2FD388}"/>
    <cellStyle name="Normal 9 8 2 2 5" xfId="5266" xr:uid="{DB36C1B2-DD08-462F-B735-7B80637A6EC2}"/>
    <cellStyle name="Normal 9 8 2 3" xfId="2488" xr:uid="{D23B588A-5E36-466D-8ECD-32A53087AA9E}"/>
    <cellStyle name="Normal 9 8 2 3 2" xfId="5270" xr:uid="{470C939E-A7AE-4821-A929-AB1649B04498}"/>
    <cellStyle name="Normal 9 8 2 4" xfId="4292" xr:uid="{3848CA6D-21F0-4305-ACE4-C8CCA30CBE52}"/>
    <cellStyle name="Normal 9 8 2 4 2" xfId="5271" xr:uid="{DC44A86B-6C6F-4F08-B3E8-157653134F8D}"/>
    <cellStyle name="Normal 9 8 2 5" xfId="4293" xr:uid="{A5EEACD5-BCA6-4511-9D94-4F4DF27A3A0D}"/>
    <cellStyle name="Normal 9 8 2 5 2" xfId="5272" xr:uid="{F4B87358-AD7D-4D8B-B5EA-FC2D396A1DE7}"/>
    <cellStyle name="Normal 9 8 2 6" xfId="5265" xr:uid="{579F7065-C0D2-4FA8-8DD6-999C5FE3BA38}"/>
    <cellStyle name="Normal 9 8 3" xfId="897" xr:uid="{031EB21D-66AF-4374-B995-E07A7F15E003}"/>
    <cellStyle name="Normal 9 8 3 2" xfId="2489" xr:uid="{88CD9C73-CBE1-4E60-8B4D-F3280417C368}"/>
    <cellStyle name="Normal 9 8 3 2 2" xfId="5274" xr:uid="{5F8B2ED1-E4DE-48C2-9A48-5F9E45DD9F18}"/>
    <cellStyle name="Normal 9 8 3 3" xfId="4294" xr:uid="{FCF6DA80-D7C7-4C76-B50E-62D48F0CCB3C}"/>
    <cellStyle name="Normal 9 8 3 3 2" xfId="5275" xr:uid="{50AEDED3-F937-4486-863C-72ABEE276678}"/>
    <cellStyle name="Normal 9 8 3 4" xfId="4295" xr:uid="{0EFABA6F-AEAF-4241-91AB-83052D7467B0}"/>
    <cellStyle name="Normal 9 8 3 4 2" xfId="5276" xr:uid="{0B09F358-6B01-4E6D-8A04-619B51560892}"/>
    <cellStyle name="Normal 9 8 3 5" xfId="5273" xr:uid="{0A5BCE46-365F-4FB7-9ED7-678C3CA8A3D2}"/>
    <cellStyle name="Normal 9 8 4" xfId="2490" xr:uid="{9E0E5543-46F3-4483-A4D6-CF144C6FE1E4}"/>
    <cellStyle name="Normal 9 8 4 2" xfId="4296" xr:uid="{1C7DDAAA-394B-4DC2-B5D7-F646CFA60840}"/>
    <cellStyle name="Normal 9 8 4 2 2" xfId="5278" xr:uid="{76C5CC96-669E-4A55-8FAE-D7989630E300}"/>
    <cellStyle name="Normal 9 8 4 3" xfId="4297" xr:uid="{FCC18867-F8F8-4A36-A07D-5719182ABBB6}"/>
    <cellStyle name="Normal 9 8 4 3 2" xfId="5279" xr:uid="{AD4C4A3D-2D44-4046-AE6D-BB74FAFE22E8}"/>
    <cellStyle name="Normal 9 8 4 4" xfId="4298" xr:uid="{11CBACEC-602B-41CB-8B73-9B57A96B9615}"/>
    <cellStyle name="Normal 9 8 4 4 2" xfId="5280" xr:uid="{FCC2B472-345E-4CA8-A09F-A9EE61E4EA26}"/>
    <cellStyle name="Normal 9 8 4 5" xfId="5277" xr:uid="{757E9083-32AF-4603-83BC-BE9A9EA2A132}"/>
    <cellStyle name="Normal 9 8 5" xfId="4299" xr:uid="{79E7A7AE-B65E-4E47-A049-D13F7A1D02D5}"/>
    <cellStyle name="Normal 9 8 5 2" xfId="5281" xr:uid="{509A6BC7-921E-41C0-ADCB-84A187EAC477}"/>
    <cellStyle name="Normal 9 8 6" xfId="4300" xr:uid="{DD4076E7-E114-4A26-941E-5AA67AEFDE9C}"/>
    <cellStyle name="Normal 9 8 6 2" xfId="5282" xr:uid="{A394C41D-B524-4324-9DA6-D09F28BA9909}"/>
    <cellStyle name="Normal 9 8 7" xfId="4301" xr:uid="{24B46EB0-5289-4D0A-8F40-C3CFB55BDADD}"/>
    <cellStyle name="Normal 9 8 7 2" xfId="5283" xr:uid="{C182ACBE-4DCA-4867-A45A-E89BCCFABAB4}"/>
    <cellStyle name="Normal 9 8 8" xfId="5264" xr:uid="{5D538973-5D3E-4572-9E72-2D153F38DABF}"/>
    <cellStyle name="Normal 9 9" xfId="428" xr:uid="{93CAE594-1FCD-4588-B075-D9B656AED8A4}"/>
    <cellStyle name="Normal 9 9 2" xfId="898" xr:uid="{B27D6985-9034-4DA7-9131-5AB9C85E9DB8}"/>
    <cellStyle name="Normal 9 9 2 2" xfId="2491" xr:uid="{29DD601B-CF39-41AF-850A-0CDA905D104A}"/>
    <cellStyle name="Normal 9 9 2 2 2" xfId="5286" xr:uid="{1E3AE027-B845-4B97-B12F-93E9DFE0A3B4}"/>
    <cellStyle name="Normal 9 9 2 3" xfId="4302" xr:uid="{918A3F86-CC40-42CA-B7A8-379B8695F133}"/>
    <cellStyle name="Normal 9 9 2 3 2" xfId="5287" xr:uid="{519C245F-45A3-4E4D-A86B-E81B4B1AE42A}"/>
    <cellStyle name="Normal 9 9 2 4" xfId="4303" xr:uid="{2BB1BD11-9CB2-4606-99D6-A076FB8D2615}"/>
    <cellStyle name="Normal 9 9 2 4 2" xfId="5288" xr:uid="{E77520BA-3966-4204-8678-93AC3A655910}"/>
    <cellStyle name="Normal 9 9 2 5" xfId="5285" xr:uid="{381474B6-A56A-40FD-90C7-F6ACEDF66DA6}"/>
    <cellStyle name="Normal 9 9 3" xfId="2492" xr:uid="{C8F75BF6-44B8-4460-9285-ADBAB3CAA885}"/>
    <cellStyle name="Normal 9 9 3 2" xfId="4304" xr:uid="{C8411716-DFE8-4DBC-A58A-F1EC7E1ECEF8}"/>
    <cellStyle name="Normal 9 9 3 2 2" xfId="5290" xr:uid="{E21566E5-7977-4ECA-89AB-69E80D489D01}"/>
    <cellStyle name="Normal 9 9 3 3" xfId="4305" xr:uid="{2B647AFD-F97F-4F47-8214-3447C5E1376D}"/>
    <cellStyle name="Normal 9 9 3 3 2" xfId="5291" xr:uid="{1FFBA1C6-D5AB-4DF6-B2EC-D885388CEF22}"/>
    <cellStyle name="Normal 9 9 3 4" xfId="4306" xr:uid="{A0E8C359-BF2C-4A1F-A329-E70B0CAF4679}"/>
    <cellStyle name="Normal 9 9 3 4 2" xfId="5292" xr:uid="{4CBBBC81-7F46-4983-850D-72B9B42FFEBE}"/>
    <cellStyle name="Normal 9 9 3 5" xfId="5289" xr:uid="{607A722C-FD4A-4D3E-AFCE-88117F6843E5}"/>
    <cellStyle name="Normal 9 9 4" xfId="4307" xr:uid="{3D35628F-FCE1-4688-9244-890B296B501E}"/>
    <cellStyle name="Normal 9 9 4 2" xfId="5293" xr:uid="{C449336C-24F9-4C4F-A365-123C297498DB}"/>
    <cellStyle name="Normal 9 9 5" xfId="4308" xr:uid="{38F704DA-6EF4-4BAE-B08B-4F1983B07C97}"/>
    <cellStyle name="Normal 9 9 5 2" xfId="5294" xr:uid="{2587A1C9-8C7C-4849-AB08-CDD8D3B35AC4}"/>
    <cellStyle name="Normal 9 9 6" xfId="4309" xr:uid="{9B393B28-9A00-4FC6-83A3-3C9F5AA0E3A7}"/>
    <cellStyle name="Normal 9 9 6 2" xfId="5295" xr:uid="{86F4686E-F726-4EF2-B26D-365595F10D49}"/>
    <cellStyle name="Normal 9 9 7" xfId="5284" xr:uid="{D94CDBA7-24EE-49D3-B213-352C5E0BCE00}"/>
    <cellStyle name="Percent 2" xfId="183" xr:uid="{82AD0F04-BF91-4B95-9C60-DC5B88ED013A}"/>
    <cellStyle name="Percent 2 2" xfId="5296" xr:uid="{9163E436-DB23-4A35-AE85-F3934DF8A700}"/>
    <cellStyle name="Гиперссылка 2" xfId="4" xr:uid="{49BAA0F8-B3D3-41B5-87DD-435502328B29}"/>
    <cellStyle name="Гиперссылка 2 2" xfId="5297" xr:uid="{DA19F42B-755B-4BE2-B78A-916B0DB1CDB9}"/>
    <cellStyle name="Обычный 2" xfId="1" xr:uid="{A3CD5D5E-4502-4158-8112-08CDD679ACF5}"/>
    <cellStyle name="Обычный 2 2" xfId="5" xr:uid="{D19F253E-EE9B-4476-9D91-2EE3A6D7A3DC}"/>
    <cellStyle name="Обычный 2 2 2" xfId="5299" xr:uid="{96CB73A4-5548-4425-980E-46704810C485}"/>
    <cellStyle name="Обычный 2 3" xfId="5298" xr:uid="{F24458FB-A972-4AD3-93FB-108404073B0B}"/>
    <cellStyle name="常规_Sheet1_1" xfId="4411" xr:uid="{8CD54433-0F9B-46FF-B770-84E689B8F64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7"/>
  <sheetViews>
    <sheetView tabSelected="1" zoomScale="90" zoomScaleNormal="90" workbookViewId="0">
      <selection activeCell="U90" sqref="U9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5">
        <v>51271</v>
      </c>
      <c r="K10" s="115"/>
    </row>
    <row r="11" spans="1:11">
      <c r="A11" s="114"/>
      <c r="B11" s="114" t="s">
        <v>709</v>
      </c>
      <c r="C11" s="120"/>
      <c r="D11" s="120"/>
      <c r="E11" s="120"/>
      <c r="F11" s="115"/>
      <c r="G11" s="116"/>
      <c r="H11" s="116" t="s">
        <v>709</v>
      </c>
      <c r="I11" s="120"/>
      <c r="J11" s="136"/>
      <c r="K11" s="115"/>
    </row>
    <row r="12" spans="1:11">
      <c r="A12" s="114"/>
      <c r="B12" s="114" t="s">
        <v>765</v>
      </c>
      <c r="C12" s="120"/>
      <c r="D12" s="120"/>
      <c r="E12" s="120"/>
      <c r="F12" s="115"/>
      <c r="G12" s="116"/>
      <c r="H12" s="116" t="s">
        <v>710</v>
      </c>
      <c r="I12" s="120"/>
      <c r="J12" s="120"/>
      <c r="K12" s="115"/>
    </row>
    <row r="13" spans="1:11">
      <c r="A13" s="114"/>
      <c r="B13" s="114" t="s">
        <v>766</v>
      </c>
      <c r="C13" s="120"/>
      <c r="D13" s="120"/>
      <c r="E13" s="120"/>
      <c r="F13" s="115"/>
      <c r="G13" s="116"/>
      <c r="H13" s="116" t="s">
        <v>767</v>
      </c>
      <c r="I13" s="120"/>
      <c r="J13" s="99" t="s">
        <v>11</v>
      </c>
      <c r="K13" s="115"/>
    </row>
    <row r="14" spans="1:11" ht="15" customHeight="1">
      <c r="A14" s="114"/>
      <c r="B14" s="114" t="s">
        <v>712</v>
      </c>
      <c r="C14" s="120"/>
      <c r="D14" s="120"/>
      <c r="E14" s="120"/>
      <c r="F14" s="115"/>
      <c r="G14" s="116"/>
      <c r="H14" s="116" t="s">
        <v>712</v>
      </c>
      <c r="I14" s="120"/>
      <c r="J14" s="137">
        <v>45171</v>
      </c>
      <c r="K14" s="115"/>
    </row>
    <row r="15" spans="1:11" ht="15" customHeight="1">
      <c r="A15" s="114"/>
      <c r="B15" s="6" t="s">
        <v>6</v>
      </c>
      <c r="C15" s="7"/>
      <c r="D15" s="7"/>
      <c r="E15" s="7"/>
      <c r="F15" s="8"/>
      <c r="G15" s="116"/>
      <c r="H15" s="9" t="s">
        <v>6</v>
      </c>
      <c r="I15" s="120"/>
      <c r="J15" s="138"/>
      <c r="K15" s="115"/>
    </row>
    <row r="16" spans="1:11" ht="15" customHeight="1">
      <c r="A16" s="114"/>
      <c r="B16" s="120"/>
      <c r="C16" s="120"/>
      <c r="D16" s="120"/>
      <c r="E16" s="120"/>
      <c r="F16" s="120"/>
      <c r="G16" s="120"/>
      <c r="H16" s="120"/>
      <c r="I16" s="123" t="s">
        <v>142</v>
      </c>
      <c r="J16" s="129">
        <v>39835</v>
      </c>
      <c r="K16" s="115"/>
    </row>
    <row r="17" spans="1:11">
      <c r="A17" s="114"/>
      <c r="B17" s="120" t="s">
        <v>713</v>
      </c>
      <c r="C17" s="120"/>
      <c r="D17" s="120"/>
      <c r="E17" s="120"/>
      <c r="F17" s="120"/>
      <c r="G17" s="120"/>
      <c r="H17" s="120"/>
      <c r="I17" s="123" t="s">
        <v>143</v>
      </c>
      <c r="J17" s="129" t="s">
        <v>764</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c r="A22" s="114"/>
      <c r="B22" s="107">
        <v>50</v>
      </c>
      <c r="C22" s="10" t="s">
        <v>715</v>
      </c>
      <c r="D22" s="118" t="s">
        <v>715</v>
      </c>
      <c r="E22" s="118" t="s">
        <v>23</v>
      </c>
      <c r="F22" s="133" t="s">
        <v>273</v>
      </c>
      <c r="G22" s="134"/>
      <c r="H22" s="11" t="s">
        <v>716</v>
      </c>
      <c r="I22" s="14">
        <v>0.14000000000000001</v>
      </c>
      <c r="J22" s="109">
        <f t="shared" ref="J22:J53" si="0">I22*B22</f>
        <v>7.0000000000000009</v>
      </c>
      <c r="K22" s="115"/>
    </row>
    <row r="23" spans="1:11">
      <c r="A23" s="114"/>
      <c r="B23" s="107">
        <v>50</v>
      </c>
      <c r="C23" s="10" t="s">
        <v>715</v>
      </c>
      <c r="D23" s="118" t="s">
        <v>715</v>
      </c>
      <c r="E23" s="118" t="s">
        <v>25</v>
      </c>
      <c r="F23" s="133" t="s">
        <v>273</v>
      </c>
      <c r="G23" s="134"/>
      <c r="H23" s="11" t="s">
        <v>716</v>
      </c>
      <c r="I23" s="14">
        <v>0.14000000000000001</v>
      </c>
      <c r="J23" s="109">
        <f t="shared" si="0"/>
        <v>7.0000000000000009</v>
      </c>
      <c r="K23" s="115"/>
    </row>
    <row r="24" spans="1:11">
      <c r="A24" s="114"/>
      <c r="B24" s="107">
        <v>10</v>
      </c>
      <c r="C24" s="10" t="s">
        <v>715</v>
      </c>
      <c r="D24" s="118" t="s">
        <v>715</v>
      </c>
      <c r="E24" s="118" t="s">
        <v>25</v>
      </c>
      <c r="F24" s="133" t="s">
        <v>717</v>
      </c>
      <c r="G24" s="134"/>
      <c r="H24" s="11" t="s">
        <v>716</v>
      </c>
      <c r="I24" s="14">
        <v>0.14000000000000001</v>
      </c>
      <c r="J24" s="109">
        <f t="shared" si="0"/>
        <v>1.4000000000000001</v>
      </c>
      <c r="K24" s="115"/>
    </row>
    <row r="25" spans="1:11">
      <c r="A25" s="114"/>
      <c r="B25" s="107">
        <v>10</v>
      </c>
      <c r="C25" s="10" t="s">
        <v>715</v>
      </c>
      <c r="D25" s="118" t="s">
        <v>715</v>
      </c>
      <c r="E25" s="118" t="s">
        <v>25</v>
      </c>
      <c r="F25" s="133" t="s">
        <v>718</v>
      </c>
      <c r="G25" s="134"/>
      <c r="H25" s="11" t="s">
        <v>716</v>
      </c>
      <c r="I25" s="14">
        <v>0.14000000000000001</v>
      </c>
      <c r="J25" s="109">
        <f t="shared" si="0"/>
        <v>1.4000000000000001</v>
      </c>
      <c r="K25" s="115"/>
    </row>
    <row r="26" spans="1:11" ht="24">
      <c r="A26" s="114"/>
      <c r="B26" s="107">
        <v>30</v>
      </c>
      <c r="C26" s="10" t="s">
        <v>719</v>
      </c>
      <c r="D26" s="118" t="s">
        <v>719</v>
      </c>
      <c r="E26" s="118" t="s">
        <v>23</v>
      </c>
      <c r="F26" s="133"/>
      <c r="G26" s="134"/>
      <c r="H26" s="11" t="s">
        <v>720</v>
      </c>
      <c r="I26" s="14">
        <v>0.28999999999999998</v>
      </c>
      <c r="J26" s="109">
        <f t="shared" si="0"/>
        <v>8.6999999999999993</v>
      </c>
      <c r="K26" s="115"/>
    </row>
    <row r="27" spans="1:11" ht="24">
      <c r="A27" s="114"/>
      <c r="B27" s="107">
        <v>30</v>
      </c>
      <c r="C27" s="10" t="s">
        <v>719</v>
      </c>
      <c r="D27" s="118" t="s">
        <v>719</v>
      </c>
      <c r="E27" s="118" t="s">
        <v>27</v>
      </c>
      <c r="F27" s="133"/>
      <c r="G27" s="134"/>
      <c r="H27" s="11" t="s">
        <v>720</v>
      </c>
      <c r="I27" s="14">
        <v>0.28999999999999998</v>
      </c>
      <c r="J27" s="109">
        <f t="shared" si="0"/>
        <v>8.6999999999999993</v>
      </c>
      <c r="K27" s="115"/>
    </row>
    <row r="28" spans="1:11" ht="24">
      <c r="A28" s="114"/>
      <c r="B28" s="107">
        <v>10</v>
      </c>
      <c r="C28" s="10" t="s">
        <v>721</v>
      </c>
      <c r="D28" s="118" t="s">
        <v>721</v>
      </c>
      <c r="E28" s="118" t="s">
        <v>722</v>
      </c>
      <c r="F28" s="133"/>
      <c r="G28" s="134"/>
      <c r="H28" s="11" t="s">
        <v>723</v>
      </c>
      <c r="I28" s="14">
        <v>2.37</v>
      </c>
      <c r="J28" s="109">
        <f t="shared" si="0"/>
        <v>23.700000000000003</v>
      </c>
      <c r="K28" s="115"/>
    </row>
    <row r="29" spans="1:11" ht="24">
      <c r="A29" s="114"/>
      <c r="B29" s="107">
        <v>5</v>
      </c>
      <c r="C29" s="10" t="s">
        <v>724</v>
      </c>
      <c r="D29" s="118" t="s">
        <v>724</v>
      </c>
      <c r="E29" s="118" t="s">
        <v>273</v>
      </c>
      <c r="F29" s="133"/>
      <c r="G29" s="134"/>
      <c r="H29" s="11" t="s">
        <v>725</v>
      </c>
      <c r="I29" s="14">
        <v>2.78</v>
      </c>
      <c r="J29" s="109">
        <f t="shared" si="0"/>
        <v>13.899999999999999</v>
      </c>
      <c r="K29" s="115"/>
    </row>
    <row r="30" spans="1:11" ht="24">
      <c r="A30" s="114"/>
      <c r="B30" s="107">
        <v>5</v>
      </c>
      <c r="C30" s="10" t="s">
        <v>726</v>
      </c>
      <c r="D30" s="118" t="s">
        <v>726</v>
      </c>
      <c r="E30" s="118" t="s">
        <v>214</v>
      </c>
      <c r="F30" s="133"/>
      <c r="G30" s="134"/>
      <c r="H30" s="11" t="s">
        <v>727</v>
      </c>
      <c r="I30" s="14">
        <v>2.4</v>
      </c>
      <c r="J30" s="109">
        <f t="shared" si="0"/>
        <v>12</v>
      </c>
      <c r="K30" s="115"/>
    </row>
    <row r="31" spans="1:11" ht="24">
      <c r="A31" s="114"/>
      <c r="B31" s="107">
        <v>5</v>
      </c>
      <c r="C31" s="10" t="s">
        <v>726</v>
      </c>
      <c r="D31" s="118" t="s">
        <v>726</v>
      </c>
      <c r="E31" s="118" t="s">
        <v>268</v>
      </c>
      <c r="F31" s="133"/>
      <c r="G31" s="134"/>
      <c r="H31" s="11" t="s">
        <v>727</v>
      </c>
      <c r="I31" s="14">
        <v>2.4</v>
      </c>
      <c r="J31" s="109">
        <f t="shared" si="0"/>
        <v>12</v>
      </c>
      <c r="K31" s="115"/>
    </row>
    <row r="32" spans="1:11" ht="24">
      <c r="A32" s="114"/>
      <c r="B32" s="107">
        <v>5</v>
      </c>
      <c r="C32" s="10" t="s">
        <v>728</v>
      </c>
      <c r="D32" s="118" t="s">
        <v>728</v>
      </c>
      <c r="E32" s="118" t="s">
        <v>107</v>
      </c>
      <c r="F32" s="133"/>
      <c r="G32" s="134"/>
      <c r="H32" s="11" t="s">
        <v>729</v>
      </c>
      <c r="I32" s="14">
        <v>2.82</v>
      </c>
      <c r="J32" s="109">
        <f t="shared" si="0"/>
        <v>14.1</v>
      </c>
      <c r="K32" s="115"/>
    </row>
    <row r="33" spans="1:11" ht="24">
      <c r="A33" s="114"/>
      <c r="B33" s="107">
        <v>5</v>
      </c>
      <c r="C33" s="10" t="s">
        <v>728</v>
      </c>
      <c r="D33" s="118" t="s">
        <v>728</v>
      </c>
      <c r="E33" s="118" t="s">
        <v>210</v>
      </c>
      <c r="F33" s="133"/>
      <c r="G33" s="134"/>
      <c r="H33" s="11" t="s">
        <v>729</v>
      </c>
      <c r="I33" s="14">
        <v>2.82</v>
      </c>
      <c r="J33" s="109">
        <f t="shared" si="0"/>
        <v>14.1</v>
      </c>
      <c r="K33" s="115"/>
    </row>
    <row r="34" spans="1:11" ht="24">
      <c r="A34" s="114"/>
      <c r="B34" s="107">
        <v>5</v>
      </c>
      <c r="C34" s="10" t="s">
        <v>728</v>
      </c>
      <c r="D34" s="118" t="s">
        <v>728</v>
      </c>
      <c r="E34" s="118" t="s">
        <v>212</v>
      </c>
      <c r="F34" s="133"/>
      <c r="G34" s="134"/>
      <c r="H34" s="11" t="s">
        <v>729</v>
      </c>
      <c r="I34" s="14">
        <v>2.82</v>
      </c>
      <c r="J34" s="109">
        <f t="shared" si="0"/>
        <v>14.1</v>
      </c>
      <c r="K34" s="115"/>
    </row>
    <row r="35" spans="1:11" ht="24">
      <c r="A35" s="114"/>
      <c r="B35" s="107">
        <v>5</v>
      </c>
      <c r="C35" s="10" t="s">
        <v>728</v>
      </c>
      <c r="D35" s="118" t="s">
        <v>728</v>
      </c>
      <c r="E35" s="118" t="s">
        <v>214</v>
      </c>
      <c r="F35" s="133"/>
      <c r="G35" s="134"/>
      <c r="H35" s="11" t="s">
        <v>729</v>
      </c>
      <c r="I35" s="14">
        <v>2.82</v>
      </c>
      <c r="J35" s="109">
        <f t="shared" si="0"/>
        <v>14.1</v>
      </c>
      <c r="K35" s="115"/>
    </row>
    <row r="36" spans="1:11" ht="24">
      <c r="A36" s="114"/>
      <c r="B36" s="107">
        <v>10</v>
      </c>
      <c r="C36" s="10" t="s">
        <v>730</v>
      </c>
      <c r="D36" s="118" t="s">
        <v>730</v>
      </c>
      <c r="E36" s="118" t="s">
        <v>25</v>
      </c>
      <c r="F36" s="133"/>
      <c r="G36" s="134"/>
      <c r="H36" s="11" t="s">
        <v>731</v>
      </c>
      <c r="I36" s="14">
        <v>1.24</v>
      </c>
      <c r="J36" s="109">
        <f t="shared" si="0"/>
        <v>12.4</v>
      </c>
      <c r="K36" s="115"/>
    </row>
    <row r="37" spans="1:11" ht="36">
      <c r="A37" s="114"/>
      <c r="B37" s="107">
        <v>3</v>
      </c>
      <c r="C37" s="10" t="s">
        <v>732</v>
      </c>
      <c r="D37" s="118" t="s">
        <v>732</v>
      </c>
      <c r="E37" s="118" t="s">
        <v>210</v>
      </c>
      <c r="F37" s="133"/>
      <c r="G37" s="134"/>
      <c r="H37" s="11" t="s">
        <v>733</v>
      </c>
      <c r="I37" s="14">
        <v>6.44</v>
      </c>
      <c r="J37" s="109">
        <f t="shared" si="0"/>
        <v>19.32</v>
      </c>
      <c r="K37" s="115"/>
    </row>
    <row r="38" spans="1:11" ht="36">
      <c r="A38" s="114"/>
      <c r="B38" s="107">
        <v>1</v>
      </c>
      <c r="C38" s="10" t="s">
        <v>732</v>
      </c>
      <c r="D38" s="118" t="s">
        <v>732</v>
      </c>
      <c r="E38" s="118" t="s">
        <v>212</v>
      </c>
      <c r="F38" s="133"/>
      <c r="G38" s="134"/>
      <c r="H38" s="11" t="s">
        <v>733</v>
      </c>
      <c r="I38" s="14">
        <v>6.44</v>
      </c>
      <c r="J38" s="109">
        <f t="shared" si="0"/>
        <v>6.44</v>
      </c>
      <c r="K38" s="115"/>
    </row>
    <row r="39" spans="1:11" ht="36">
      <c r="A39" s="114"/>
      <c r="B39" s="107">
        <v>1</v>
      </c>
      <c r="C39" s="10" t="s">
        <v>732</v>
      </c>
      <c r="D39" s="118" t="s">
        <v>732</v>
      </c>
      <c r="E39" s="118" t="s">
        <v>213</v>
      </c>
      <c r="F39" s="133"/>
      <c r="G39" s="134"/>
      <c r="H39" s="11" t="s">
        <v>733</v>
      </c>
      <c r="I39" s="14">
        <v>6.44</v>
      </c>
      <c r="J39" s="109">
        <f t="shared" si="0"/>
        <v>6.44</v>
      </c>
      <c r="K39" s="115"/>
    </row>
    <row r="40" spans="1:11" ht="36">
      <c r="A40" s="114"/>
      <c r="B40" s="107">
        <v>1</v>
      </c>
      <c r="C40" s="10" t="s">
        <v>732</v>
      </c>
      <c r="D40" s="118" t="s">
        <v>732</v>
      </c>
      <c r="E40" s="118" t="s">
        <v>263</v>
      </c>
      <c r="F40" s="133"/>
      <c r="G40" s="134"/>
      <c r="H40" s="11" t="s">
        <v>733</v>
      </c>
      <c r="I40" s="14">
        <v>6.44</v>
      </c>
      <c r="J40" s="109">
        <f t="shared" si="0"/>
        <v>6.44</v>
      </c>
      <c r="K40" s="115"/>
    </row>
    <row r="41" spans="1:11" ht="36">
      <c r="A41" s="114"/>
      <c r="B41" s="107">
        <v>1</v>
      </c>
      <c r="C41" s="10" t="s">
        <v>732</v>
      </c>
      <c r="D41" s="118" t="s">
        <v>732</v>
      </c>
      <c r="E41" s="118" t="s">
        <v>265</v>
      </c>
      <c r="F41" s="133"/>
      <c r="G41" s="134"/>
      <c r="H41" s="11" t="s">
        <v>733</v>
      </c>
      <c r="I41" s="14">
        <v>6.44</v>
      </c>
      <c r="J41" s="109">
        <f t="shared" si="0"/>
        <v>6.44</v>
      </c>
      <c r="K41" s="115"/>
    </row>
    <row r="42" spans="1:11" ht="36">
      <c r="A42" s="114"/>
      <c r="B42" s="107">
        <v>1</v>
      </c>
      <c r="C42" s="10" t="s">
        <v>732</v>
      </c>
      <c r="D42" s="118" t="s">
        <v>732</v>
      </c>
      <c r="E42" s="118" t="s">
        <v>268</v>
      </c>
      <c r="F42" s="133"/>
      <c r="G42" s="134"/>
      <c r="H42" s="11" t="s">
        <v>733</v>
      </c>
      <c r="I42" s="14">
        <v>6.44</v>
      </c>
      <c r="J42" s="109">
        <f t="shared" si="0"/>
        <v>6.44</v>
      </c>
      <c r="K42" s="115"/>
    </row>
    <row r="43" spans="1:11" ht="36">
      <c r="A43" s="114"/>
      <c r="B43" s="107">
        <v>1</v>
      </c>
      <c r="C43" s="10" t="s">
        <v>732</v>
      </c>
      <c r="D43" s="118" t="s">
        <v>732</v>
      </c>
      <c r="E43" s="118" t="s">
        <v>310</v>
      </c>
      <c r="F43" s="133"/>
      <c r="G43" s="134"/>
      <c r="H43" s="11" t="s">
        <v>733</v>
      </c>
      <c r="I43" s="14">
        <v>6.44</v>
      </c>
      <c r="J43" s="109">
        <f t="shared" si="0"/>
        <v>6.44</v>
      </c>
      <c r="K43" s="115"/>
    </row>
    <row r="44" spans="1:11" ht="36">
      <c r="A44" s="114"/>
      <c r="B44" s="107">
        <v>1</v>
      </c>
      <c r="C44" s="10" t="s">
        <v>732</v>
      </c>
      <c r="D44" s="118" t="s">
        <v>732</v>
      </c>
      <c r="E44" s="118" t="s">
        <v>270</v>
      </c>
      <c r="F44" s="133"/>
      <c r="G44" s="134"/>
      <c r="H44" s="11" t="s">
        <v>733</v>
      </c>
      <c r="I44" s="14">
        <v>6.44</v>
      </c>
      <c r="J44" s="109">
        <f t="shared" si="0"/>
        <v>6.44</v>
      </c>
      <c r="K44" s="115"/>
    </row>
    <row r="45" spans="1:11" ht="36">
      <c r="A45" s="114"/>
      <c r="B45" s="107">
        <v>1</v>
      </c>
      <c r="C45" s="10" t="s">
        <v>732</v>
      </c>
      <c r="D45" s="118" t="s">
        <v>732</v>
      </c>
      <c r="E45" s="118" t="s">
        <v>311</v>
      </c>
      <c r="F45" s="133"/>
      <c r="G45" s="134"/>
      <c r="H45" s="11" t="s">
        <v>733</v>
      </c>
      <c r="I45" s="14">
        <v>6.44</v>
      </c>
      <c r="J45" s="109">
        <f t="shared" si="0"/>
        <v>6.44</v>
      </c>
      <c r="K45" s="115"/>
    </row>
    <row r="46" spans="1:11" ht="36">
      <c r="A46" s="114"/>
      <c r="B46" s="107">
        <v>1</v>
      </c>
      <c r="C46" s="10" t="s">
        <v>732</v>
      </c>
      <c r="D46" s="118" t="s">
        <v>732</v>
      </c>
      <c r="E46" s="118" t="s">
        <v>663</v>
      </c>
      <c r="F46" s="133"/>
      <c r="G46" s="134"/>
      <c r="H46" s="11" t="s">
        <v>733</v>
      </c>
      <c r="I46" s="14">
        <v>6.44</v>
      </c>
      <c r="J46" s="109">
        <f t="shared" si="0"/>
        <v>6.44</v>
      </c>
      <c r="K46" s="115"/>
    </row>
    <row r="47" spans="1:11" ht="36">
      <c r="A47" s="114"/>
      <c r="B47" s="107">
        <v>1</v>
      </c>
      <c r="C47" s="10" t="s">
        <v>734</v>
      </c>
      <c r="D47" s="118" t="s">
        <v>734</v>
      </c>
      <c r="E47" s="118" t="s">
        <v>213</v>
      </c>
      <c r="F47" s="133"/>
      <c r="G47" s="134"/>
      <c r="H47" s="11" t="s">
        <v>735</v>
      </c>
      <c r="I47" s="14">
        <v>6.44</v>
      </c>
      <c r="J47" s="109">
        <f t="shared" si="0"/>
        <v>6.44</v>
      </c>
      <c r="K47" s="115"/>
    </row>
    <row r="48" spans="1:11" ht="36">
      <c r="A48" s="114"/>
      <c r="B48" s="107">
        <v>1</v>
      </c>
      <c r="C48" s="10" t="s">
        <v>734</v>
      </c>
      <c r="D48" s="118" t="s">
        <v>734</v>
      </c>
      <c r="E48" s="118" t="s">
        <v>266</v>
      </c>
      <c r="F48" s="133"/>
      <c r="G48" s="134"/>
      <c r="H48" s="11" t="s">
        <v>735</v>
      </c>
      <c r="I48" s="14">
        <v>6.44</v>
      </c>
      <c r="J48" s="109">
        <f t="shared" si="0"/>
        <v>6.44</v>
      </c>
      <c r="K48" s="115"/>
    </row>
    <row r="49" spans="1:11" ht="36">
      <c r="A49" s="114"/>
      <c r="B49" s="107">
        <v>1</v>
      </c>
      <c r="C49" s="10" t="s">
        <v>734</v>
      </c>
      <c r="D49" s="118" t="s">
        <v>734</v>
      </c>
      <c r="E49" s="118" t="s">
        <v>270</v>
      </c>
      <c r="F49" s="133"/>
      <c r="G49" s="134"/>
      <c r="H49" s="11" t="s">
        <v>735</v>
      </c>
      <c r="I49" s="14">
        <v>6.44</v>
      </c>
      <c r="J49" s="109">
        <f t="shared" si="0"/>
        <v>6.44</v>
      </c>
      <c r="K49" s="115"/>
    </row>
    <row r="50" spans="1:11" ht="36">
      <c r="A50" s="114"/>
      <c r="B50" s="107">
        <v>1</v>
      </c>
      <c r="C50" s="10" t="s">
        <v>734</v>
      </c>
      <c r="D50" s="118" t="s">
        <v>734</v>
      </c>
      <c r="E50" s="118" t="s">
        <v>664</v>
      </c>
      <c r="F50" s="133"/>
      <c r="G50" s="134"/>
      <c r="H50" s="11" t="s">
        <v>735</v>
      </c>
      <c r="I50" s="14">
        <v>6.44</v>
      </c>
      <c r="J50" s="109">
        <f t="shared" si="0"/>
        <v>6.44</v>
      </c>
      <c r="K50" s="115"/>
    </row>
    <row r="51" spans="1:11" ht="36">
      <c r="A51" s="114"/>
      <c r="B51" s="107">
        <v>3</v>
      </c>
      <c r="C51" s="10" t="s">
        <v>736</v>
      </c>
      <c r="D51" s="118" t="s">
        <v>736</v>
      </c>
      <c r="E51" s="118" t="s">
        <v>210</v>
      </c>
      <c r="F51" s="133"/>
      <c r="G51" s="134"/>
      <c r="H51" s="11" t="s">
        <v>737</v>
      </c>
      <c r="I51" s="14">
        <v>7.44</v>
      </c>
      <c r="J51" s="109">
        <f t="shared" si="0"/>
        <v>22.32</v>
      </c>
      <c r="K51" s="115"/>
    </row>
    <row r="52" spans="1:11" ht="36">
      <c r="A52" s="114"/>
      <c r="B52" s="107">
        <v>1</v>
      </c>
      <c r="C52" s="10" t="s">
        <v>736</v>
      </c>
      <c r="D52" s="118" t="s">
        <v>736</v>
      </c>
      <c r="E52" s="118" t="s">
        <v>263</v>
      </c>
      <c r="F52" s="133"/>
      <c r="G52" s="134"/>
      <c r="H52" s="11" t="s">
        <v>737</v>
      </c>
      <c r="I52" s="14">
        <v>7.44</v>
      </c>
      <c r="J52" s="109">
        <f t="shared" si="0"/>
        <v>7.44</v>
      </c>
      <c r="K52" s="115"/>
    </row>
    <row r="53" spans="1:11" ht="36">
      <c r="A53" s="114"/>
      <c r="B53" s="107">
        <v>1</v>
      </c>
      <c r="C53" s="10" t="s">
        <v>736</v>
      </c>
      <c r="D53" s="118" t="s">
        <v>736</v>
      </c>
      <c r="E53" s="118" t="s">
        <v>267</v>
      </c>
      <c r="F53" s="133"/>
      <c r="G53" s="134"/>
      <c r="H53" s="11" t="s">
        <v>737</v>
      </c>
      <c r="I53" s="14">
        <v>7.44</v>
      </c>
      <c r="J53" s="109">
        <f t="shared" si="0"/>
        <v>7.44</v>
      </c>
      <c r="K53" s="115"/>
    </row>
    <row r="54" spans="1:11" ht="36">
      <c r="A54" s="114"/>
      <c r="B54" s="107">
        <v>1</v>
      </c>
      <c r="C54" s="10" t="s">
        <v>736</v>
      </c>
      <c r="D54" s="118" t="s">
        <v>736</v>
      </c>
      <c r="E54" s="118" t="s">
        <v>310</v>
      </c>
      <c r="F54" s="133"/>
      <c r="G54" s="134"/>
      <c r="H54" s="11" t="s">
        <v>737</v>
      </c>
      <c r="I54" s="14">
        <v>7.44</v>
      </c>
      <c r="J54" s="109">
        <f t="shared" ref="J54:J75" si="1">I54*B54</f>
        <v>7.44</v>
      </c>
      <c r="K54" s="115"/>
    </row>
    <row r="55" spans="1:11" ht="36">
      <c r="A55" s="114"/>
      <c r="B55" s="107">
        <v>1</v>
      </c>
      <c r="C55" s="10" t="s">
        <v>736</v>
      </c>
      <c r="D55" s="118" t="s">
        <v>736</v>
      </c>
      <c r="E55" s="118" t="s">
        <v>311</v>
      </c>
      <c r="F55" s="133"/>
      <c r="G55" s="134"/>
      <c r="H55" s="11" t="s">
        <v>737</v>
      </c>
      <c r="I55" s="14">
        <v>7.44</v>
      </c>
      <c r="J55" s="109">
        <f t="shared" si="1"/>
        <v>7.44</v>
      </c>
      <c r="K55" s="115"/>
    </row>
    <row r="56" spans="1:11" ht="36">
      <c r="A56" s="114"/>
      <c r="B56" s="107">
        <v>1</v>
      </c>
      <c r="C56" s="10" t="s">
        <v>736</v>
      </c>
      <c r="D56" s="118" t="s">
        <v>736</v>
      </c>
      <c r="E56" s="118" t="s">
        <v>664</v>
      </c>
      <c r="F56" s="133"/>
      <c r="G56" s="134"/>
      <c r="H56" s="11" t="s">
        <v>737</v>
      </c>
      <c r="I56" s="14">
        <v>7.44</v>
      </c>
      <c r="J56" s="109">
        <f t="shared" si="1"/>
        <v>7.44</v>
      </c>
      <c r="K56" s="115"/>
    </row>
    <row r="57" spans="1:11" ht="36">
      <c r="A57" s="114"/>
      <c r="B57" s="107">
        <v>2</v>
      </c>
      <c r="C57" s="10" t="s">
        <v>738</v>
      </c>
      <c r="D57" s="118" t="s">
        <v>738</v>
      </c>
      <c r="E57" s="118" t="s">
        <v>739</v>
      </c>
      <c r="F57" s="133"/>
      <c r="G57" s="134"/>
      <c r="H57" s="11" t="s">
        <v>740</v>
      </c>
      <c r="I57" s="14">
        <v>7.44</v>
      </c>
      <c r="J57" s="109">
        <f t="shared" si="1"/>
        <v>14.88</v>
      </c>
      <c r="K57" s="115"/>
    </row>
    <row r="58" spans="1:11" ht="36">
      <c r="A58" s="114"/>
      <c r="B58" s="107">
        <v>1</v>
      </c>
      <c r="C58" s="10" t="s">
        <v>738</v>
      </c>
      <c r="D58" s="118" t="s">
        <v>738</v>
      </c>
      <c r="E58" s="118" t="s">
        <v>741</v>
      </c>
      <c r="F58" s="133"/>
      <c r="G58" s="134"/>
      <c r="H58" s="11" t="s">
        <v>740</v>
      </c>
      <c r="I58" s="14">
        <v>7.44</v>
      </c>
      <c r="J58" s="109">
        <f t="shared" si="1"/>
        <v>7.44</v>
      </c>
      <c r="K58" s="115"/>
    </row>
    <row r="59" spans="1:11" ht="36">
      <c r="A59" s="114"/>
      <c r="B59" s="107">
        <v>1</v>
      </c>
      <c r="C59" s="10" t="s">
        <v>742</v>
      </c>
      <c r="D59" s="118" t="s">
        <v>742</v>
      </c>
      <c r="E59" s="118" t="s">
        <v>743</v>
      </c>
      <c r="F59" s="133"/>
      <c r="G59" s="134"/>
      <c r="H59" s="11" t="s">
        <v>744</v>
      </c>
      <c r="I59" s="14">
        <v>7.44</v>
      </c>
      <c r="J59" s="109">
        <f t="shared" si="1"/>
        <v>7.44</v>
      </c>
      <c r="K59" s="115"/>
    </row>
    <row r="60" spans="1:11" ht="36">
      <c r="A60" s="114"/>
      <c r="B60" s="107">
        <v>1</v>
      </c>
      <c r="C60" s="10" t="s">
        <v>742</v>
      </c>
      <c r="D60" s="118" t="s">
        <v>742</v>
      </c>
      <c r="E60" s="118" t="s">
        <v>745</v>
      </c>
      <c r="F60" s="133"/>
      <c r="G60" s="134"/>
      <c r="H60" s="11" t="s">
        <v>744</v>
      </c>
      <c r="I60" s="14">
        <v>7.44</v>
      </c>
      <c r="J60" s="109">
        <f t="shared" si="1"/>
        <v>7.44</v>
      </c>
      <c r="K60" s="115"/>
    </row>
    <row r="61" spans="1:11" ht="36">
      <c r="A61" s="114"/>
      <c r="B61" s="107">
        <v>1</v>
      </c>
      <c r="C61" s="10" t="s">
        <v>742</v>
      </c>
      <c r="D61" s="118" t="s">
        <v>742</v>
      </c>
      <c r="E61" s="118" t="s">
        <v>746</v>
      </c>
      <c r="F61" s="133"/>
      <c r="G61" s="134"/>
      <c r="H61" s="11" t="s">
        <v>744</v>
      </c>
      <c r="I61" s="14">
        <v>7.44</v>
      </c>
      <c r="J61" s="109">
        <f t="shared" si="1"/>
        <v>7.44</v>
      </c>
      <c r="K61" s="115"/>
    </row>
    <row r="62" spans="1:11" ht="36">
      <c r="A62" s="114"/>
      <c r="B62" s="107">
        <v>1</v>
      </c>
      <c r="C62" s="10" t="s">
        <v>747</v>
      </c>
      <c r="D62" s="118" t="s">
        <v>747</v>
      </c>
      <c r="E62" s="118" t="s">
        <v>748</v>
      </c>
      <c r="F62" s="133"/>
      <c r="G62" s="134"/>
      <c r="H62" s="11" t="s">
        <v>749</v>
      </c>
      <c r="I62" s="14">
        <v>7.44</v>
      </c>
      <c r="J62" s="109">
        <f t="shared" si="1"/>
        <v>7.44</v>
      </c>
      <c r="K62" s="115"/>
    </row>
    <row r="63" spans="1:11" ht="36">
      <c r="A63" s="114"/>
      <c r="B63" s="107">
        <v>1</v>
      </c>
      <c r="C63" s="10" t="s">
        <v>747</v>
      </c>
      <c r="D63" s="118" t="s">
        <v>747</v>
      </c>
      <c r="E63" s="118" t="s">
        <v>746</v>
      </c>
      <c r="F63" s="133"/>
      <c r="G63" s="134"/>
      <c r="H63" s="11" t="s">
        <v>749</v>
      </c>
      <c r="I63" s="14">
        <v>7.44</v>
      </c>
      <c r="J63" s="109">
        <f t="shared" si="1"/>
        <v>7.44</v>
      </c>
      <c r="K63" s="115"/>
    </row>
    <row r="64" spans="1:11" ht="36">
      <c r="A64" s="114"/>
      <c r="B64" s="107">
        <v>1</v>
      </c>
      <c r="C64" s="10" t="s">
        <v>747</v>
      </c>
      <c r="D64" s="118" t="s">
        <v>747</v>
      </c>
      <c r="E64" s="118" t="s">
        <v>750</v>
      </c>
      <c r="F64" s="133"/>
      <c r="G64" s="134"/>
      <c r="H64" s="11" t="s">
        <v>749</v>
      </c>
      <c r="I64" s="14">
        <v>7.44</v>
      </c>
      <c r="J64" s="109">
        <f t="shared" si="1"/>
        <v>7.44</v>
      </c>
      <c r="K64" s="115"/>
    </row>
    <row r="65" spans="1:11" ht="36">
      <c r="A65" s="114"/>
      <c r="B65" s="107">
        <v>1</v>
      </c>
      <c r="C65" s="10" t="s">
        <v>751</v>
      </c>
      <c r="D65" s="118" t="s">
        <v>751</v>
      </c>
      <c r="E65" s="118" t="s">
        <v>752</v>
      </c>
      <c r="F65" s="133"/>
      <c r="G65" s="134"/>
      <c r="H65" s="11" t="s">
        <v>753</v>
      </c>
      <c r="I65" s="14">
        <v>9.44</v>
      </c>
      <c r="J65" s="109">
        <f t="shared" si="1"/>
        <v>9.44</v>
      </c>
      <c r="K65" s="115"/>
    </row>
    <row r="66" spans="1:11" ht="36">
      <c r="A66" s="114"/>
      <c r="B66" s="107">
        <v>1</v>
      </c>
      <c r="C66" s="10" t="s">
        <v>751</v>
      </c>
      <c r="D66" s="118" t="s">
        <v>751</v>
      </c>
      <c r="E66" s="118" t="s">
        <v>754</v>
      </c>
      <c r="F66" s="133"/>
      <c r="G66" s="134"/>
      <c r="H66" s="11" t="s">
        <v>753</v>
      </c>
      <c r="I66" s="14">
        <v>9.44</v>
      </c>
      <c r="J66" s="109">
        <f t="shared" si="1"/>
        <v>9.44</v>
      </c>
      <c r="K66" s="115"/>
    </row>
    <row r="67" spans="1:11" ht="24">
      <c r="A67" s="114"/>
      <c r="B67" s="107">
        <v>3</v>
      </c>
      <c r="C67" s="10" t="s">
        <v>755</v>
      </c>
      <c r="D67" s="118" t="s">
        <v>755</v>
      </c>
      <c r="E67" s="118"/>
      <c r="F67" s="133"/>
      <c r="G67" s="134"/>
      <c r="H67" s="11" t="s">
        <v>756</v>
      </c>
      <c r="I67" s="14">
        <v>10.7</v>
      </c>
      <c r="J67" s="109">
        <f t="shared" si="1"/>
        <v>32.099999999999994</v>
      </c>
      <c r="K67" s="115"/>
    </row>
    <row r="68" spans="1:11" ht="24">
      <c r="A68" s="114"/>
      <c r="B68" s="107">
        <v>5</v>
      </c>
      <c r="C68" s="10" t="s">
        <v>757</v>
      </c>
      <c r="D68" s="118" t="s">
        <v>757</v>
      </c>
      <c r="E68" s="118" t="s">
        <v>210</v>
      </c>
      <c r="F68" s="133"/>
      <c r="G68" s="134"/>
      <c r="H68" s="11" t="s">
        <v>758</v>
      </c>
      <c r="I68" s="14">
        <v>1.18</v>
      </c>
      <c r="J68" s="109">
        <f t="shared" si="1"/>
        <v>5.8999999999999995</v>
      </c>
      <c r="K68" s="115"/>
    </row>
    <row r="69" spans="1:11" ht="24">
      <c r="A69" s="114"/>
      <c r="B69" s="107">
        <v>5</v>
      </c>
      <c r="C69" s="10" t="s">
        <v>757</v>
      </c>
      <c r="D69" s="118" t="s">
        <v>757</v>
      </c>
      <c r="E69" s="118" t="s">
        <v>263</v>
      </c>
      <c r="F69" s="133"/>
      <c r="G69" s="134"/>
      <c r="H69" s="11" t="s">
        <v>758</v>
      </c>
      <c r="I69" s="14">
        <v>1.18</v>
      </c>
      <c r="J69" s="109">
        <f t="shared" si="1"/>
        <v>5.8999999999999995</v>
      </c>
      <c r="K69" s="115"/>
    </row>
    <row r="70" spans="1:11" ht="24">
      <c r="A70" s="114"/>
      <c r="B70" s="107">
        <v>5</v>
      </c>
      <c r="C70" s="10" t="s">
        <v>757</v>
      </c>
      <c r="D70" s="118" t="s">
        <v>757</v>
      </c>
      <c r="E70" s="118" t="s">
        <v>266</v>
      </c>
      <c r="F70" s="133"/>
      <c r="G70" s="134"/>
      <c r="H70" s="11" t="s">
        <v>758</v>
      </c>
      <c r="I70" s="14">
        <v>1.18</v>
      </c>
      <c r="J70" s="109">
        <f t="shared" si="1"/>
        <v>5.8999999999999995</v>
      </c>
      <c r="K70" s="115"/>
    </row>
    <row r="71" spans="1:11" ht="24">
      <c r="A71" s="114"/>
      <c r="B71" s="107">
        <v>5</v>
      </c>
      <c r="C71" s="10" t="s">
        <v>759</v>
      </c>
      <c r="D71" s="118" t="s">
        <v>759</v>
      </c>
      <c r="E71" s="118" t="s">
        <v>210</v>
      </c>
      <c r="F71" s="133"/>
      <c r="G71" s="134"/>
      <c r="H71" s="11" t="s">
        <v>760</v>
      </c>
      <c r="I71" s="14">
        <v>1.19</v>
      </c>
      <c r="J71" s="109">
        <f t="shared" si="1"/>
        <v>5.9499999999999993</v>
      </c>
      <c r="K71" s="115"/>
    </row>
    <row r="72" spans="1:11" ht="24">
      <c r="A72" s="114"/>
      <c r="B72" s="107">
        <v>5</v>
      </c>
      <c r="C72" s="10" t="s">
        <v>759</v>
      </c>
      <c r="D72" s="118" t="s">
        <v>759</v>
      </c>
      <c r="E72" s="118" t="s">
        <v>266</v>
      </c>
      <c r="F72" s="133"/>
      <c r="G72" s="134"/>
      <c r="H72" s="11" t="s">
        <v>760</v>
      </c>
      <c r="I72" s="14">
        <v>1.19</v>
      </c>
      <c r="J72" s="109">
        <f t="shared" si="1"/>
        <v>5.9499999999999993</v>
      </c>
      <c r="K72" s="115"/>
    </row>
    <row r="73" spans="1:11" ht="24">
      <c r="A73" s="114"/>
      <c r="B73" s="107">
        <v>5</v>
      </c>
      <c r="C73" s="10" t="s">
        <v>759</v>
      </c>
      <c r="D73" s="118" t="s">
        <v>759</v>
      </c>
      <c r="E73" s="118" t="s">
        <v>268</v>
      </c>
      <c r="F73" s="133"/>
      <c r="G73" s="134"/>
      <c r="H73" s="11" t="s">
        <v>760</v>
      </c>
      <c r="I73" s="14">
        <v>1.19</v>
      </c>
      <c r="J73" s="109">
        <f t="shared" si="1"/>
        <v>5.9499999999999993</v>
      </c>
      <c r="K73" s="115"/>
    </row>
    <row r="74" spans="1:11" ht="24">
      <c r="A74" s="114"/>
      <c r="B74" s="107">
        <v>10</v>
      </c>
      <c r="C74" s="10" t="s">
        <v>761</v>
      </c>
      <c r="D74" s="118" t="s">
        <v>761</v>
      </c>
      <c r="E74" s="118" t="s">
        <v>273</v>
      </c>
      <c r="F74" s="133"/>
      <c r="G74" s="134"/>
      <c r="H74" s="11" t="s">
        <v>762</v>
      </c>
      <c r="I74" s="14">
        <v>0.74</v>
      </c>
      <c r="J74" s="109">
        <f t="shared" si="1"/>
        <v>7.4</v>
      </c>
      <c r="K74" s="115"/>
    </row>
    <row r="75" spans="1:11" ht="24">
      <c r="A75" s="114"/>
      <c r="B75" s="108">
        <v>10</v>
      </c>
      <c r="C75" s="12" t="s">
        <v>761</v>
      </c>
      <c r="D75" s="119" t="s">
        <v>761</v>
      </c>
      <c r="E75" s="119" t="s">
        <v>583</v>
      </c>
      <c r="F75" s="143"/>
      <c r="G75" s="144"/>
      <c r="H75" s="13" t="s">
        <v>762</v>
      </c>
      <c r="I75" s="15">
        <v>0.74</v>
      </c>
      <c r="J75" s="110">
        <f t="shared" si="1"/>
        <v>7.4</v>
      </c>
      <c r="K75" s="115"/>
    </row>
    <row r="76" spans="1:11">
      <c r="A76" s="114"/>
      <c r="B76" s="126"/>
      <c r="C76" s="126"/>
      <c r="D76" s="126"/>
      <c r="E76" s="126"/>
      <c r="F76" s="126"/>
      <c r="G76" s="126"/>
      <c r="H76" s="126"/>
      <c r="I76" s="127" t="s">
        <v>255</v>
      </c>
      <c r="J76" s="128">
        <f>SUM(J22:J75)</f>
        <v>495.44999999999976</v>
      </c>
      <c r="K76" s="115"/>
    </row>
    <row r="77" spans="1:11">
      <c r="A77" s="114"/>
      <c r="B77" s="126"/>
      <c r="C77" s="126"/>
      <c r="D77" s="126"/>
      <c r="E77" s="126"/>
      <c r="F77" s="126"/>
      <c r="G77" s="126"/>
      <c r="H77" s="126"/>
      <c r="I77" s="127" t="s">
        <v>768</v>
      </c>
      <c r="J77" s="128">
        <v>0</v>
      </c>
      <c r="K77" s="115"/>
    </row>
    <row r="78" spans="1:11" ht="12.75" hidden="1" customHeight="1" outlineLevel="1">
      <c r="A78" s="114"/>
      <c r="B78" s="126"/>
      <c r="C78" s="126"/>
      <c r="D78" s="126"/>
      <c r="E78" s="126"/>
      <c r="F78" s="126"/>
      <c r="G78" s="126"/>
      <c r="H78" s="126"/>
      <c r="I78" s="127" t="s">
        <v>185</v>
      </c>
      <c r="J78" s="128"/>
      <c r="K78" s="115"/>
    </row>
    <row r="79" spans="1:11" collapsed="1">
      <c r="A79" s="114"/>
      <c r="B79" s="126"/>
      <c r="C79" s="126"/>
      <c r="D79" s="126"/>
      <c r="E79" s="126"/>
      <c r="F79" s="126"/>
      <c r="G79" s="126"/>
      <c r="H79" s="126"/>
      <c r="I79" s="127" t="s">
        <v>257</v>
      </c>
      <c r="J79" s="128">
        <f>SUM(J76:J78)</f>
        <v>495.44999999999976</v>
      </c>
      <c r="K79" s="115"/>
    </row>
    <row r="80" spans="1:11">
      <c r="A80" s="6"/>
      <c r="B80" s="7"/>
      <c r="C80" s="7"/>
      <c r="D80" s="7"/>
      <c r="E80" s="7"/>
      <c r="F80" s="7"/>
      <c r="G80" s="7"/>
      <c r="H80" s="7" t="s">
        <v>763</v>
      </c>
      <c r="I80" s="7"/>
      <c r="J80" s="7"/>
      <c r="K80" s="8"/>
    </row>
    <row r="82" spans="8:9">
      <c r="H82" s="1" t="s">
        <v>705</v>
      </c>
      <c r="I82" s="91">
        <f>'Tax Invoice'!M11</f>
        <v>34.86</v>
      </c>
    </row>
    <row r="83" spans="8:9">
      <c r="H83" s="1" t="s">
        <v>706</v>
      </c>
      <c r="I83" s="91">
        <f>I82*J76</f>
        <v>17271.386999999992</v>
      </c>
    </row>
    <row r="84" spans="8:9">
      <c r="H84" s="1" t="s">
        <v>707</v>
      </c>
      <c r="I84" s="91">
        <f>I82*J79</f>
        <v>17271.386999999992</v>
      </c>
    </row>
    <row r="85" spans="8:9">
      <c r="H85" s="1"/>
      <c r="I85" s="91"/>
    </row>
    <row r="86" spans="8:9">
      <c r="H86" s="1"/>
      <c r="I86" s="91"/>
    </row>
    <row r="87" spans="8:9">
      <c r="H87" s="1"/>
      <c r="I87" s="91"/>
    </row>
  </sheetData>
  <mergeCells count="58">
    <mergeCell ref="F75:G75"/>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323</v>
      </c>
      <c r="O1" t="s">
        <v>144</v>
      </c>
      <c r="T1" t="s">
        <v>255</v>
      </c>
      <c r="U1">
        <v>495.44999999999976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495.44999999999976</v>
      </c>
    </row>
    <row r="5" spans="1:21">
      <c r="A5" s="114"/>
      <c r="B5" s="121" t="s">
        <v>137</v>
      </c>
      <c r="C5" s="120"/>
      <c r="D5" s="120"/>
      <c r="E5" s="120"/>
      <c r="F5" s="120"/>
      <c r="G5" s="120"/>
      <c r="H5" s="120"/>
      <c r="I5" s="120"/>
      <c r="J5" s="115"/>
      <c r="S5" t="s">
        <v>763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5"/>
      <c r="J10" s="115"/>
    </row>
    <row r="11" spans="1:21">
      <c r="A11" s="114"/>
      <c r="B11" s="114" t="s">
        <v>709</v>
      </c>
      <c r="C11" s="120"/>
      <c r="D11" s="120"/>
      <c r="E11" s="115"/>
      <c r="F11" s="116"/>
      <c r="G11" s="116" t="s">
        <v>709</v>
      </c>
      <c r="H11" s="120"/>
      <c r="I11" s="136"/>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7">
        <v>45170</v>
      </c>
      <c r="J14" s="115"/>
    </row>
    <row r="15" spans="1:21">
      <c r="A15" s="114"/>
      <c r="B15" s="6" t="s">
        <v>6</v>
      </c>
      <c r="C15" s="7"/>
      <c r="D15" s="7"/>
      <c r="E15" s="8"/>
      <c r="F15" s="116"/>
      <c r="G15" s="9" t="s">
        <v>6</v>
      </c>
      <c r="H15" s="120"/>
      <c r="I15" s="138"/>
      <c r="J15" s="115"/>
    </row>
    <row r="16" spans="1:21">
      <c r="A16" s="114"/>
      <c r="B16" s="120"/>
      <c r="C16" s="120"/>
      <c r="D16" s="120"/>
      <c r="E16" s="120"/>
      <c r="F16" s="120"/>
      <c r="G16" s="120"/>
      <c r="H16" s="123" t="s">
        <v>142</v>
      </c>
      <c r="I16" s="129">
        <v>39835</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45170</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84">
      <c r="A22" s="114"/>
      <c r="B22" s="107">
        <v>50</v>
      </c>
      <c r="C22" s="10" t="s">
        <v>715</v>
      </c>
      <c r="D22" s="118" t="s">
        <v>23</v>
      </c>
      <c r="E22" s="133" t="s">
        <v>273</v>
      </c>
      <c r="F22" s="134"/>
      <c r="G22" s="11" t="s">
        <v>716</v>
      </c>
      <c r="H22" s="14">
        <v>0.14000000000000001</v>
      </c>
      <c r="I22" s="109">
        <f t="shared" ref="I22:I53" si="0">H22*B22</f>
        <v>7.0000000000000009</v>
      </c>
      <c r="J22" s="115"/>
    </row>
    <row r="23" spans="1:16" ht="84">
      <c r="A23" s="114"/>
      <c r="B23" s="107">
        <v>50</v>
      </c>
      <c r="C23" s="10" t="s">
        <v>715</v>
      </c>
      <c r="D23" s="118" t="s">
        <v>25</v>
      </c>
      <c r="E23" s="133" t="s">
        <v>273</v>
      </c>
      <c r="F23" s="134"/>
      <c r="G23" s="11" t="s">
        <v>716</v>
      </c>
      <c r="H23" s="14">
        <v>0.14000000000000001</v>
      </c>
      <c r="I23" s="109">
        <f t="shared" si="0"/>
        <v>7.0000000000000009</v>
      </c>
      <c r="J23" s="115"/>
    </row>
    <row r="24" spans="1:16" ht="84">
      <c r="A24" s="114"/>
      <c r="B24" s="107">
        <v>10</v>
      </c>
      <c r="C24" s="10" t="s">
        <v>715</v>
      </c>
      <c r="D24" s="118" t="s">
        <v>25</v>
      </c>
      <c r="E24" s="133" t="s">
        <v>717</v>
      </c>
      <c r="F24" s="134"/>
      <c r="G24" s="11" t="s">
        <v>716</v>
      </c>
      <c r="H24" s="14">
        <v>0.14000000000000001</v>
      </c>
      <c r="I24" s="109">
        <f t="shared" si="0"/>
        <v>1.4000000000000001</v>
      </c>
      <c r="J24" s="115"/>
    </row>
    <row r="25" spans="1:16" ht="84">
      <c r="A25" s="114"/>
      <c r="B25" s="107">
        <v>10</v>
      </c>
      <c r="C25" s="10" t="s">
        <v>715</v>
      </c>
      <c r="D25" s="118" t="s">
        <v>25</v>
      </c>
      <c r="E25" s="133" t="s">
        <v>718</v>
      </c>
      <c r="F25" s="134"/>
      <c r="G25" s="11" t="s">
        <v>716</v>
      </c>
      <c r="H25" s="14">
        <v>0.14000000000000001</v>
      </c>
      <c r="I25" s="109">
        <f t="shared" si="0"/>
        <v>1.4000000000000001</v>
      </c>
      <c r="J25" s="115"/>
    </row>
    <row r="26" spans="1:16" ht="108">
      <c r="A26" s="114"/>
      <c r="B26" s="107">
        <v>30</v>
      </c>
      <c r="C26" s="10" t="s">
        <v>719</v>
      </c>
      <c r="D26" s="118" t="s">
        <v>23</v>
      </c>
      <c r="E26" s="133"/>
      <c r="F26" s="134"/>
      <c r="G26" s="11" t="s">
        <v>720</v>
      </c>
      <c r="H26" s="14">
        <v>0.28999999999999998</v>
      </c>
      <c r="I26" s="109">
        <f t="shared" si="0"/>
        <v>8.6999999999999993</v>
      </c>
      <c r="J26" s="115"/>
    </row>
    <row r="27" spans="1:16" ht="108">
      <c r="A27" s="114"/>
      <c r="B27" s="107">
        <v>30</v>
      </c>
      <c r="C27" s="10" t="s">
        <v>719</v>
      </c>
      <c r="D27" s="118" t="s">
        <v>27</v>
      </c>
      <c r="E27" s="133"/>
      <c r="F27" s="134"/>
      <c r="G27" s="11" t="s">
        <v>720</v>
      </c>
      <c r="H27" s="14">
        <v>0.28999999999999998</v>
      </c>
      <c r="I27" s="109">
        <f t="shared" si="0"/>
        <v>8.6999999999999993</v>
      </c>
      <c r="J27" s="115"/>
    </row>
    <row r="28" spans="1:16" ht="120">
      <c r="A28" s="114"/>
      <c r="B28" s="107">
        <v>10</v>
      </c>
      <c r="C28" s="10" t="s">
        <v>721</v>
      </c>
      <c r="D28" s="118" t="s">
        <v>722</v>
      </c>
      <c r="E28" s="133"/>
      <c r="F28" s="134"/>
      <c r="G28" s="11" t="s">
        <v>723</v>
      </c>
      <c r="H28" s="14">
        <v>2.37</v>
      </c>
      <c r="I28" s="109">
        <f t="shared" si="0"/>
        <v>23.700000000000003</v>
      </c>
      <c r="J28" s="115"/>
    </row>
    <row r="29" spans="1:16" ht="120">
      <c r="A29" s="114"/>
      <c r="B29" s="107">
        <v>5</v>
      </c>
      <c r="C29" s="10" t="s">
        <v>724</v>
      </c>
      <c r="D29" s="118" t="s">
        <v>273</v>
      </c>
      <c r="E29" s="133"/>
      <c r="F29" s="134"/>
      <c r="G29" s="11" t="s">
        <v>725</v>
      </c>
      <c r="H29" s="14">
        <v>2.78</v>
      </c>
      <c r="I29" s="109">
        <f t="shared" si="0"/>
        <v>13.899999999999999</v>
      </c>
      <c r="J29" s="115"/>
    </row>
    <row r="30" spans="1:16" ht="144">
      <c r="A30" s="114"/>
      <c r="B30" s="107">
        <v>5</v>
      </c>
      <c r="C30" s="10" t="s">
        <v>726</v>
      </c>
      <c r="D30" s="118" t="s">
        <v>214</v>
      </c>
      <c r="E30" s="133"/>
      <c r="F30" s="134"/>
      <c r="G30" s="11" t="s">
        <v>727</v>
      </c>
      <c r="H30" s="14">
        <v>2.4</v>
      </c>
      <c r="I30" s="109">
        <f t="shared" si="0"/>
        <v>12</v>
      </c>
      <c r="J30" s="115"/>
    </row>
    <row r="31" spans="1:16" ht="144">
      <c r="A31" s="114"/>
      <c r="B31" s="107">
        <v>5</v>
      </c>
      <c r="C31" s="10" t="s">
        <v>726</v>
      </c>
      <c r="D31" s="118" t="s">
        <v>268</v>
      </c>
      <c r="E31" s="133"/>
      <c r="F31" s="134"/>
      <c r="G31" s="11" t="s">
        <v>727</v>
      </c>
      <c r="H31" s="14">
        <v>2.4</v>
      </c>
      <c r="I31" s="109">
        <f t="shared" si="0"/>
        <v>12</v>
      </c>
      <c r="J31" s="115"/>
    </row>
    <row r="32" spans="1:16" ht="144">
      <c r="A32" s="114"/>
      <c r="B32" s="107">
        <v>5</v>
      </c>
      <c r="C32" s="10" t="s">
        <v>728</v>
      </c>
      <c r="D32" s="118" t="s">
        <v>107</v>
      </c>
      <c r="E32" s="133"/>
      <c r="F32" s="134"/>
      <c r="G32" s="11" t="s">
        <v>729</v>
      </c>
      <c r="H32" s="14">
        <v>2.82</v>
      </c>
      <c r="I32" s="109">
        <f t="shared" si="0"/>
        <v>14.1</v>
      </c>
      <c r="J32" s="115"/>
    </row>
    <row r="33" spans="1:10" ht="144">
      <c r="A33" s="114"/>
      <c r="B33" s="107">
        <v>5</v>
      </c>
      <c r="C33" s="10" t="s">
        <v>728</v>
      </c>
      <c r="D33" s="118" t="s">
        <v>210</v>
      </c>
      <c r="E33" s="133"/>
      <c r="F33" s="134"/>
      <c r="G33" s="11" t="s">
        <v>729</v>
      </c>
      <c r="H33" s="14">
        <v>2.82</v>
      </c>
      <c r="I33" s="109">
        <f t="shared" si="0"/>
        <v>14.1</v>
      </c>
      <c r="J33" s="115"/>
    </row>
    <row r="34" spans="1:10" ht="144">
      <c r="A34" s="114"/>
      <c r="B34" s="107">
        <v>5</v>
      </c>
      <c r="C34" s="10" t="s">
        <v>728</v>
      </c>
      <c r="D34" s="118" t="s">
        <v>212</v>
      </c>
      <c r="E34" s="133"/>
      <c r="F34" s="134"/>
      <c r="G34" s="11" t="s">
        <v>729</v>
      </c>
      <c r="H34" s="14">
        <v>2.82</v>
      </c>
      <c r="I34" s="109">
        <f t="shared" si="0"/>
        <v>14.1</v>
      </c>
      <c r="J34" s="115"/>
    </row>
    <row r="35" spans="1:10" ht="144">
      <c r="A35" s="114"/>
      <c r="B35" s="107">
        <v>5</v>
      </c>
      <c r="C35" s="10" t="s">
        <v>728</v>
      </c>
      <c r="D35" s="118" t="s">
        <v>214</v>
      </c>
      <c r="E35" s="133"/>
      <c r="F35" s="134"/>
      <c r="G35" s="11" t="s">
        <v>729</v>
      </c>
      <c r="H35" s="14">
        <v>2.82</v>
      </c>
      <c r="I35" s="109">
        <f t="shared" si="0"/>
        <v>14.1</v>
      </c>
      <c r="J35" s="115"/>
    </row>
    <row r="36" spans="1:10" ht="180">
      <c r="A36" s="114"/>
      <c r="B36" s="107">
        <v>10</v>
      </c>
      <c r="C36" s="10" t="s">
        <v>730</v>
      </c>
      <c r="D36" s="118" t="s">
        <v>25</v>
      </c>
      <c r="E36" s="133"/>
      <c r="F36" s="134"/>
      <c r="G36" s="11" t="s">
        <v>731</v>
      </c>
      <c r="H36" s="14">
        <v>1.24</v>
      </c>
      <c r="I36" s="109">
        <f t="shared" si="0"/>
        <v>12.4</v>
      </c>
      <c r="J36" s="115"/>
    </row>
    <row r="37" spans="1:10" ht="228">
      <c r="A37" s="114"/>
      <c r="B37" s="107">
        <v>3</v>
      </c>
      <c r="C37" s="10" t="s">
        <v>732</v>
      </c>
      <c r="D37" s="118" t="s">
        <v>210</v>
      </c>
      <c r="E37" s="133"/>
      <c r="F37" s="134"/>
      <c r="G37" s="11" t="s">
        <v>733</v>
      </c>
      <c r="H37" s="14">
        <v>6.44</v>
      </c>
      <c r="I37" s="109">
        <f t="shared" si="0"/>
        <v>19.32</v>
      </c>
      <c r="J37" s="115"/>
    </row>
    <row r="38" spans="1:10" ht="228">
      <c r="A38" s="114"/>
      <c r="B38" s="107">
        <v>1</v>
      </c>
      <c r="C38" s="10" t="s">
        <v>732</v>
      </c>
      <c r="D38" s="118" t="s">
        <v>212</v>
      </c>
      <c r="E38" s="133"/>
      <c r="F38" s="134"/>
      <c r="G38" s="11" t="s">
        <v>733</v>
      </c>
      <c r="H38" s="14">
        <v>6.44</v>
      </c>
      <c r="I38" s="109">
        <f t="shared" si="0"/>
        <v>6.44</v>
      </c>
      <c r="J38" s="115"/>
    </row>
    <row r="39" spans="1:10" ht="228">
      <c r="A39" s="114"/>
      <c r="B39" s="107">
        <v>1</v>
      </c>
      <c r="C39" s="10" t="s">
        <v>732</v>
      </c>
      <c r="D39" s="118" t="s">
        <v>213</v>
      </c>
      <c r="E39" s="133"/>
      <c r="F39" s="134"/>
      <c r="G39" s="11" t="s">
        <v>733</v>
      </c>
      <c r="H39" s="14">
        <v>6.44</v>
      </c>
      <c r="I39" s="109">
        <f t="shared" si="0"/>
        <v>6.44</v>
      </c>
      <c r="J39" s="115"/>
    </row>
    <row r="40" spans="1:10" ht="228">
      <c r="A40" s="114"/>
      <c r="B40" s="107">
        <v>1</v>
      </c>
      <c r="C40" s="10" t="s">
        <v>732</v>
      </c>
      <c r="D40" s="118" t="s">
        <v>263</v>
      </c>
      <c r="E40" s="133"/>
      <c r="F40" s="134"/>
      <c r="G40" s="11" t="s">
        <v>733</v>
      </c>
      <c r="H40" s="14">
        <v>6.44</v>
      </c>
      <c r="I40" s="109">
        <f t="shared" si="0"/>
        <v>6.44</v>
      </c>
      <c r="J40" s="115"/>
    </row>
    <row r="41" spans="1:10" ht="228">
      <c r="A41" s="114"/>
      <c r="B41" s="107">
        <v>1</v>
      </c>
      <c r="C41" s="10" t="s">
        <v>732</v>
      </c>
      <c r="D41" s="118" t="s">
        <v>265</v>
      </c>
      <c r="E41" s="133"/>
      <c r="F41" s="134"/>
      <c r="G41" s="11" t="s">
        <v>733</v>
      </c>
      <c r="H41" s="14">
        <v>6.44</v>
      </c>
      <c r="I41" s="109">
        <f t="shared" si="0"/>
        <v>6.44</v>
      </c>
      <c r="J41" s="115"/>
    </row>
    <row r="42" spans="1:10" ht="228">
      <c r="A42" s="114"/>
      <c r="B42" s="107">
        <v>1</v>
      </c>
      <c r="C42" s="10" t="s">
        <v>732</v>
      </c>
      <c r="D42" s="118" t="s">
        <v>268</v>
      </c>
      <c r="E42" s="133"/>
      <c r="F42" s="134"/>
      <c r="G42" s="11" t="s">
        <v>733</v>
      </c>
      <c r="H42" s="14">
        <v>6.44</v>
      </c>
      <c r="I42" s="109">
        <f t="shared" si="0"/>
        <v>6.44</v>
      </c>
      <c r="J42" s="115"/>
    </row>
    <row r="43" spans="1:10" ht="228">
      <c r="A43" s="114"/>
      <c r="B43" s="107">
        <v>1</v>
      </c>
      <c r="C43" s="10" t="s">
        <v>732</v>
      </c>
      <c r="D43" s="118" t="s">
        <v>310</v>
      </c>
      <c r="E43" s="133"/>
      <c r="F43" s="134"/>
      <c r="G43" s="11" t="s">
        <v>733</v>
      </c>
      <c r="H43" s="14">
        <v>6.44</v>
      </c>
      <c r="I43" s="109">
        <f t="shared" si="0"/>
        <v>6.44</v>
      </c>
      <c r="J43" s="115"/>
    </row>
    <row r="44" spans="1:10" ht="228">
      <c r="A44" s="114"/>
      <c r="B44" s="107">
        <v>1</v>
      </c>
      <c r="C44" s="10" t="s">
        <v>732</v>
      </c>
      <c r="D44" s="118" t="s">
        <v>270</v>
      </c>
      <c r="E44" s="133"/>
      <c r="F44" s="134"/>
      <c r="G44" s="11" t="s">
        <v>733</v>
      </c>
      <c r="H44" s="14">
        <v>6.44</v>
      </c>
      <c r="I44" s="109">
        <f t="shared" si="0"/>
        <v>6.44</v>
      </c>
      <c r="J44" s="115"/>
    </row>
    <row r="45" spans="1:10" ht="228">
      <c r="A45" s="114"/>
      <c r="B45" s="107">
        <v>1</v>
      </c>
      <c r="C45" s="10" t="s">
        <v>732</v>
      </c>
      <c r="D45" s="118" t="s">
        <v>311</v>
      </c>
      <c r="E45" s="133"/>
      <c r="F45" s="134"/>
      <c r="G45" s="11" t="s">
        <v>733</v>
      </c>
      <c r="H45" s="14">
        <v>6.44</v>
      </c>
      <c r="I45" s="109">
        <f t="shared" si="0"/>
        <v>6.44</v>
      </c>
      <c r="J45" s="115"/>
    </row>
    <row r="46" spans="1:10" ht="228">
      <c r="A46" s="114"/>
      <c r="B46" s="107">
        <v>1</v>
      </c>
      <c r="C46" s="10" t="s">
        <v>732</v>
      </c>
      <c r="D46" s="118" t="s">
        <v>663</v>
      </c>
      <c r="E46" s="133"/>
      <c r="F46" s="134"/>
      <c r="G46" s="11" t="s">
        <v>733</v>
      </c>
      <c r="H46" s="14">
        <v>6.44</v>
      </c>
      <c r="I46" s="109">
        <f t="shared" si="0"/>
        <v>6.44</v>
      </c>
      <c r="J46" s="115"/>
    </row>
    <row r="47" spans="1:10" ht="204">
      <c r="A47" s="114"/>
      <c r="B47" s="107">
        <v>1</v>
      </c>
      <c r="C47" s="10" t="s">
        <v>734</v>
      </c>
      <c r="D47" s="118" t="s">
        <v>213</v>
      </c>
      <c r="E47" s="133"/>
      <c r="F47" s="134"/>
      <c r="G47" s="11" t="s">
        <v>735</v>
      </c>
      <c r="H47" s="14">
        <v>6.44</v>
      </c>
      <c r="I47" s="109">
        <f t="shared" si="0"/>
        <v>6.44</v>
      </c>
      <c r="J47" s="115"/>
    </row>
    <row r="48" spans="1:10" ht="204">
      <c r="A48" s="114"/>
      <c r="B48" s="107">
        <v>1</v>
      </c>
      <c r="C48" s="10" t="s">
        <v>734</v>
      </c>
      <c r="D48" s="118" t="s">
        <v>266</v>
      </c>
      <c r="E48" s="133"/>
      <c r="F48" s="134"/>
      <c r="G48" s="11" t="s">
        <v>735</v>
      </c>
      <c r="H48" s="14">
        <v>6.44</v>
      </c>
      <c r="I48" s="109">
        <f t="shared" si="0"/>
        <v>6.44</v>
      </c>
      <c r="J48" s="115"/>
    </row>
    <row r="49" spans="1:10" ht="204">
      <c r="A49" s="114"/>
      <c r="B49" s="107">
        <v>1</v>
      </c>
      <c r="C49" s="10" t="s">
        <v>734</v>
      </c>
      <c r="D49" s="118" t="s">
        <v>270</v>
      </c>
      <c r="E49" s="133"/>
      <c r="F49" s="134"/>
      <c r="G49" s="11" t="s">
        <v>735</v>
      </c>
      <c r="H49" s="14">
        <v>6.44</v>
      </c>
      <c r="I49" s="109">
        <f t="shared" si="0"/>
        <v>6.44</v>
      </c>
      <c r="J49" s="115"/>
    </row>
    <row r="50" spans="1:10" ht="204">
      <c r="A50" s="114"/>
      <c r="B50" s="107">
        <v>1</v>
      </c>
      <c r="C50" s="10" t="s">
        <v>734</v>
      </c>
      <c r="D50" s="118" t="s">
        <v>664</v>
      </c>
      <c r="E50" s="133"/>
      <c r="F50" s="134"/>
      <c r="G50" s="11" t="s">
        <v>735</v>
      </c>
      <c r="H50" s="14">
        <v>6.44</v>
      </c>
      <c r="I50" s="109">
        <f t="shared" si="0"/>
        <v>6.44</v>
      </c>
      <c r="J50" s="115"/>
    </row>
    <row r="51" spans="1:10" ht="228">
      <c r="A51" s="114"/>
      <c r="B51" s="107">
        <v>3</v>
      </c>
      <c r="C51" s="10" t="s">
        <v>736</v>
      </c>
      <c r="D51" s="118" t="s">
        <v>210</v>
      </c>
      <c r="E51" s="133"/>
      <c r="F51" s="134"/>
      <c r="G51" s="11" t="s">
        <v>737</v>
      </c>
      <c r="H51" s="14">
        <v>7.44</v>
      </c>
      <c r="I51" s="109">
        <f t="shared" si="0"/>
        <v>22.32</v>
      </c>
      <c r="J51" s="115"/>
    </row>
    <row r="52" spans="1:10" ht="228">
      <c r="A52" s="114"/>
      <c r="B52" s="107">
        <v>1</v>
      </c>
      <c r="C52" s="10" t="s">
        <v>736</v>
      </c>
      <c r="D52" s="118" t="s">
        <v>263</v>
      </c>
      <c r="E52" s="133"/>
      <c r="F52" s="134"/>
      <c r="G52" s="11" t="s">
        <v>737</v>
      </c>
      <c r="H52" s="14">
        <v>7.44</v>
      </c>
      <c r="I52" s="109">
        <f t="shared" si="0"/>
        <v>7.44</v>
      </c>
      <c r="J52" s="115"/>
    </row>
    <row r="53" spans="1:10" ht="228">
      <c r="A53" s="114"/>
      <c r="B53" s="107">
        <v>1</v>
      </c>
      <c r="C53" s="10" t="s">
        <v>736</v>
      </c>
      <c r="D53" s="118" t="s">
        <v>267</v>
      </c>
      <c r="E53" s="133"/>
      <c r="F53" s="134"/>
      <c r="G53" s="11" t="s">
        <v>737</v>
      </c>
      <c r="H53" s="14">
        <v>7.44</v>
      </c>
      <c r="I53" s="109">
        <f t="shared" si="0"/>
        <v>7.44</v>
      </c>
      <c r="J53" s="115"/>
    </row>
    <row r="54" spans="1:10" ht="228">
      <c r="A54" s="114"/>
      <c r="B54" s="107">
        <v>1</v>
      </c>
      <c r="C54" s="10" t="s">
        <v>736</v>
      </c>
      <c r="D54" s="118" t="s">
        <v>310</v>
      </c>
      <c r="E54" s="133"/>
      <c r="F54" s="134"/>
      <c r="G54" s="11" t="s">
        <v>737</v>
      </c>
      <c r="H54" s="14">
        <v>7.44</v>
      </c>
      <c r="I54" s="109">
        <f t="shared" ref="I54:I75" si="1">H54*B54</f>
        <v>7.44</v>
      </c>
      <c r="J54" s="115"/>
    </row>
    <row r="55" spans="1:10" ht="228">
      <c r="A55" s="114"/>
      <c r="B55" s="107">
        <v>1</v>
      </c>
      <c r="C55" s="10" t="s">
        <v>736</v>
      </c>
      <c r="D55" s="118" t="s">
        <v>311</v>
      </c>
      <c r="E55" s="133"/>
      <c r="F55" s="134"/>
      <c r="G55" s="11" t="s">
        <v>737</v>
      </c>
      <c r="H55" s="14">
        <v>7.44</v>
      </c>
      <c r="I55" s="109">
        <f t="shared" si="1"/>
        <v>7.44</v>
      </c>
      <c r="J55" s="115"/>
    </row>
    <row r="56" spans="1:10" ht="228">
      <c r="A56" s="114"/>
      <c r="B56" s="107">
        <v>1</v>
      </c>
      <c r="C56" s="10" t="s">
        <v>736</v>
      </c>
      <c r="D56" s="118" t="s">
        <v>664</v>
      </c>
      <c r="E56" s="133"/>
      <c r="F56" s="134"/>
      <c r="G56" s="11" t="s">
        <v>737</v>
      </c>
      <c r="H56" s="14">
        <v>7.44</v>
      </c>
      <c r="I56" s="109">
        <f t="shared" si="1"/>
        <v>7.44</v>
      </c>
      <c r="J56" s="115"/>
    </row>
    <row r="57" spans="1:10" ht="192">
      <c r="A57" s="114"/>
      <c r="B57" s="107">
        <v>2</v>
      </c>
      <c r="C57" s="10" t="s">
        <v>738</v>
      </c>
      <c r="D57" s="118" t="s">
        <v>739</v>
      </c>
      <c r="E57" s="133"/>
      <c r="F57" s="134"/>
      <c r="G57" s="11" t="s">
        <v>740</v>
      </c>
      <c r="H57" s="14">
        <v>7.44</v>
      </c>
      <c r="I57" s="109">
        <f t="shared" si="1"/>
        <v>14.88</v>
      </c>
      <c r="J57" s="115"/>
    </row>
    <row r="58" spans="1:10" ht="192">
      <c r="A58" s="114"/>
      <c r="B58" s="107">
        <v>1</v>
      </c>
      <c r="C58" s="10" t="s">
        <v>738</v>
      </c>
      <c r="D58" s="118" t="s">
        <v>741</v>
      </c>
      <c r="E58" s="133"/>
      <c r="F58" s="134"/>
      <c r="G58" s="11" t="s">
        <v>740</v>
      </c>
      <c r="H58" s="14">
        <v>7.44</v>
      </c>
      <c r="I58" s="109">
        <f t="shared" si="1"/>
        <v>7.44</v>
      </c>
      <c r="J58" s="115"/>
    </row>
    <row r="59" spans="1:10" ht="228">
      <c r="A59" s="114"/>
      <c r="B59" s="107">
        <v>1</v>
      </c>
      <c r="C59" s="10" t="s">
        <v>742</v>
      </c>
      <c r="D59" s="118" t="s">
        <v>743</v>
      </c>
      <c r="E59" s="133"/>
      <c r="F59" s="134"/>
      <c r="G59" s="11" t="s">
        <v>744</v>
      </c>
      <c r="H59" s="14">
        <v>7.44</v>
      </c>
      <c r="I59" s="109">
        <f t="shared" si="1"/>
        <v>7.44</v>
      </c>
      <c r="J59" s="115"/>
    </row>
    <row r="60" spans="1:10" ht="228">
      <c r="A60" s="114"/>
      <c r="B60" s="107">
        <v>1</v>
      </c>
      <c r="C60" s="10" t="s">
        <v>742</v>
      </c>
      <c r="D60" s="118" t="s">
        <v>745</v>
      </c>
      <c r="E60" s="133"/>
      <c r="F60" s="134"/>
      <c r="G60" s="11" t="s">
        <v>744</v>
      </c>
      <c r="H60" s="14">
        <v>7.44</v>
      </c>
      <c r="I60" s="109">
        <f t="shared" si="1"/>
        <v>7.44</v>
      </c>
      <c r="J60" s="115"/>
    </row>
    <row r="61" spans="1:10" ht="228">
      <c r="A61" s="114"/>
      <c r="B61" s="107">
        <v>1</v>
      </c>
      <c r="C61" s="10" t="s">
        <v>742</v>
      </c>
      <c r="D61" s="118" t="s">
        <v>746</v>
      </c>
      <c r="E61" s="133"/>
      <c r="F61" s="134"/>
      <c r="G61" s="11" t="s">
        <v>744</v>
      </c>
      <c r="H61" s="14">
        <v>7.44</v>
      </c>
      <c r="I61" s="109">
        <f t="shared" si="1"/>
        <v>7.44</v>
      </c>
      <c r="J61" s="115"/>
    </row>
    <row r="62" spans="1:10" ht="192">
      <c r="A62" s="114"/>
      <c r="B62" s="107">
        <v>1</v>
      </c>
      <c r="C62" s="10" t="s">
        <v>747</v>
      </c>
      <c r="D62" s="118" t="s">
        <v>748</v>
      </c>
      <c r="E62" s="133"/>
      <c r="F62" s="134"/>
      <c r="G62" s="11" t="s">
        <v>749</v>
      </c>
      <c r="H62" s="14">
        <v>7.44</v>
      </c>
      <c r="I62" s="109">
        <f t="shared" si="1"/>
        <v>7.44</v>
      </c>
      <c r="J62" s="115"/>
    </row>
    <row r="63" spans="1:10" ht="192">
      <c r="A63" s="114"/>
      <c r="B63" s="107">
        <v>1</v>
      </c>
      <c r="C63" s="10" t="s">
        <v>747</v>
      </c>
      <c r="D63" s="118" t="s">
        <v>746</v>
      </c>
      <c r="E63" s="133"/>
      <c r="F63" s="134"/>
      <c r="G63" s="11" t="s">
        <v>749</v>
      </c>
      <c r="H63" s="14">
        <v>7.44</v>
      </c>
      <c r="I63" s="109">
        <f t="shared" si="1"/>
        <v>7.44</v>
      </c>
      <c r="J63" s="115"/>
    </row>
    <row r="64" spans="1:10" ht="192">
      <c r="A64" s="114"/>
      <c r="B64" s="107">
        <v>1</v>
      </c>
      <c r="C64" s="10" t="s">
        <v>747</v>
      </c>
      <c r="D64" s="118" t="s">
        <v>750</v>
      </c>
      <c r="E64" s="133"/>
      <c r="F64" s="134"/>
      <c r="G64" s="11" t="s">
        <v>749</v>
      </c>
      <c r="H64" s="14">
        <v>7.44</v>
      </c>
      <c r="I64" s="109">
        <f t="shared" si="1"/>
        <v>7.44</v>
      </c>
      <c r="J64" s="115"/>
    </row>
    <row r="65" spans="1:10" ht="228">
      <c r="A65" s="114"/>
      <c r="B65" s="107">
        <v>1</v>
      </c>
      <c r="C65" s="10" t="s">
        <v>751</v>
      </c>
      <c r="D65" s="118" t="s">
        <v>752</v>
      </c>
      <c r="E65" s="133"/>
      <c r="F65" s="134"/>
      <c r="G65" s="11" t="s">
        <v>753</v>
      </c>
      <c r="H65" s="14">
        <v>9.44</v>
      </c>
      <c r="I65" s="109">
        <f t="shared" si="1"/>
        <v>9.44</v>
      </c>
      <c r="J65" s="115"/>
    </row>
    <row r="66" spans="1:10" ht="228">
      <c r="A66" s="114"/>
      <c r="B66" s="107">
        <v>1</v>
      </c>
      <c r="C66" s="10" t="s">
        <v>751</v>
      </c>
      <c r="D66" s="118" t="s">
        <v>754</v>
      </c>
      <c r="E66" s="133"/>
      <c r="F66" s="134"/>
      <c r="G66" s="11" t="s">
        <v>753</v>
      </c>
      <c r="H66" s="14">
        <v>9.44</v>
      </c>
      <c r="I66" s="109">
        <f t="shared" si="1"/>
        <v>9.44</v>
      </c>
      <c r="J66" s="115"/>
    </row>
    <row r="67" spans="1:10" ht="108">
      <c r="A67" s="114"/>
      <c r="B67" s="107">
        <v>3</v>
      </c>
      <c r="C67" s="10" t="s">
        <v>755</v>
      </c>
      <c r="D67" s="118"/>
      <c r="E67" s="133"/>
      <c r="F67" s="134"/>
      <c r="G67" s="11" t="s">
        <v>756</v>
      </c>
      <c r="H67" s="14">
        <v>10.7</v>
      </c>
      <c r="I67" s="109">
        <f t="shared" si="1"/>
        <v>32.099999999999994</v>
      </c>
      <c r="J67" s="115"/>
    </row>
    <row r="68" spans="1:10" ht="144">
      <c r="A68" s="114"/>
      <c r="B68" s="107">
        <v>5</v>
      </c>
      <c r="C68" s="10" t="s">
        <v>757</v>
      </c>
      <c r="D68" s="118" t="s">
        <v>210</v>
      </c>
      <c r="E68" s="133"/>
      <c r="F68" s="134"/>
      <c r="G68" s="11" t="s">
        <v>758</v>
      </c>
      <c r="H68" s="14">
        <v>1.18</v>
      </c>
      <c r="I68" s="109">
        <f t="shared" si="1"/>
        <v>5.8999999999999995</v>
      </c>
      <c r="J68" s="115"/>
    </row>
    <row r="69" spans="1:10" ht="144">
      <c r="A69" s="114"/>
      <c r="B69" s="107">
        <v>5</v>
      </c>
      <c r="C69" s="10" t="s">
        <v>757</v>
      </c>
      <c r="D69" s="118" t="s">
        <v>263</v>
      </c>
      <c r="E69" s="133"/>
      <c r="F69" s="134"/>
      <c r="G69" s="11" t="s">
        <v>758</v>
      </c>
      <c r="H69" s="14">
        <v>1.18</v>
      </c>
      <c r="I69" s="109">
        <f t="shared" si="1"/>
        <v>5.8999999999999995</v>
      </c>
      <c r="J69" s="115"/>
    </row>
    <row r="70" spans="1:10" ht="144">
      <c r="A70" s="114"/>
      <c r="B70" s="107">
        <v>5</v>
      </c>
      <c r="C70" s="10" t="s">
        <v>757</v>
      </c>
      <c r="D70" s="118" t="s">
        <v>266</v>
      </c>
      <c r="E70" s="133"/>
      <c r="F70" s="134"/>
      <c r="G70" s="11" t="s">
        <v>758</v>
      </c>
      <c r="H70" s="14">
        <v>1.18</v>
      </c>
      <c r="I70" s="109">
        <f t="shared" si="1"/>
        <v>5.8999999999999995</v>
      </c>
      <c r="J70" s="115"/>
    </row>
    <row r="71" spans="1:10" ht="144">
      <c r="A71" s="114"/>
      <c r="B71" s="107">
        <v>5</v>
      </c>
      <c r="C71" s="10" t="s">
        <v>759</v>
      </c>
      <c r="D71" s="118" t="s">
        <v>210</v>
      </c>
      <c r="E71" s="133"/>
      <c r="F71" s="134"/>
      <c r="G71" s="11" t="s">
        <v>760</v>
      </c>
      <c r="H71" s="14">
        <v>1.19</v>
      </c>
      <c r="I71" s="109">
        <f t="shared" si="1"/>
        <v>5.9499999999999993</v>
      </c>
      <c r="J71" s="115"/>
    </row>
    <row r="72" spans="1:10" ht="144">
      <c r="A72" s="114"/>
      <c r="B72" s="107">
        <v>5</v>
      </c>
      <c r="C72" s="10" t="s">
        <v>759</v>
      </c>
      <c r="D72" s="118" t="s">
        <v>266</v>
      </c>
      <c r="E72" s="133"/>
      <c r="F72" s="134"/>
      <c r="G72" s="11" t="s">
        <v>760</v>
      </c>
      <c r="H72" s="14">
        <v>1.19</v>
      </c>
      <c r="I72" s="109">
        <f t="shared" si="1"/>
        <v>5.9499999999999993</v>
      </c>
      <c r="J72" s="115"/>
    </row>
    <row r="73" spans="1:10" ht="144">
      <c r="A73" s="114"/>
      <c r="B73" s="107">
        <v>5</v>
      </c>
      <c r="C73" s="10" t="s">
        <v>759</v>
      </c>
      <c r="D73" s="118" t="s">
        <v>268</v>
      </c>
      <c r="E73" s="133"/>
      <c r="F73" s="134"/>
      <c r="G73" s="11" t="s">
        <v>760</v>
      </c>
      <c r="H73" s="14">
        <v>1.19</v>
      </c>
      <c r="I73" s="109">
        <f t="shared" si="1"/>
        <v>5.9499999999999993</v>
      </c>
      <c r="J73" s="115"/>
    </row>
    <row r="74" spans="1:10" ht="96">
      <c r="A74" s="114"/>
      <c r="B74" s="107">
        <v>10</v>
      </c>
      <c r="C74" s="10" t="s">
        <v>761</v>
      </c>
      <c r="D74" s="118" t="s">
        <v>273</v>
      </c>
      <c r="E74" s="133"/>
      <c r="F74" s="134"/>
      <c r="G74" s="11" t="s">
        <v>762</v>
      </c>
      <c r="H74" s="14">
        <v>0.74</v>
      </c>
      <c r="I74" s="109">
        <f t="shared" si="1"/>
        <v>7.4</v>
      </c>
      <c r="J74" s="115"/>
    </row>
    <row r="75" spans="1:10" ht="96">
      <c r="A75" s="114"/>
      <c r="B75" s="108">
        <v>10</v>
      </c>
      <c r="C75" s="12" t="s">
        <v>761</v>
      </c>
      <c r="D75" s="119" t="s">
        <v>583</v>
      </c>
      <c r="E75" s="143"/>
      <c r="F75" s="144"/>
      <c r="G75" s="13" t="s">
        <v>762</v>
      </c>
      <c r="H75" s="15">
        <v>0.74</v>
      </c>
      <c r="I75" s="110">
        <f t="shared" si="1"/>
        <v>7.4</v>
      </c>
      <c r="J75" s="115"/>
    </row>
  </sheetData>
  <mergeCells count="58">
    <mergeCell ref="E75:F75"/>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7"/>
  <sheetViews>
    <sheetView zoomScale="90" zoomScaleNormal="90" workbookViewId="0">
      <selection activeCell="Q69" sqref="Q6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495.44999999999976</v>
      </c>
      <c r="O2" t="s">
        <v>182</v>
      </c>
    </row>
    <row r="3" spans="1:15" ht="12.75" customHeight="1">
      <c r="A3" s="114"/>
      <c r="B3" s="121" t="s">
        <v>135</v>
      </c>
      <c r="C3" s="120"/>
      <c r="D3" s="120"/>
      <c r="E3" s="120"/>
      <c r="F3" s="120"/>
      <c r="G3" s="120"/>
      <c r="H3" s="120"/>
      <c r="I3" s="120"/>
      <c r="J3" s="120"/>
      <c r="K3" s="120"/>
      <c r="L3" s="115"/>
      <c r="N3">
        <v>495.44999999999976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5">
        <f>IF(Invoice!J10&lt;&gt;"",Invoice!J10,"")</f>
        <v>51271</v>
      </c>
      <c r="L10" s="115"/>
    </row>
    <row r="11" spans="1:15" ht="12.75" customHeight="1">
      <c r="A11" s="114"/>
      <c r="B11" s="114" t="s">
        <v>709</v>
      </c>
      <c r="C11" s="120"/>
      <c r="D11" s="120"/>
      <c r="E11" s="120"/>
      <c r="F11" s="115"/>
      <c r="G11" s="116"/>
      <c r="H11" s="116" t="s">
        <v>709</v>
      </c>
      <c r="I11" s="120"/>
      <c r="J11" s="120"/>
      <c r="K11" s="136"/>
      <c r="L11" s="115"/>
    </row>
    <row r="12" spans="1:15" ht="12.75" customHeight="1">
      <c r="A12" s="114"/>
      <c r="B12" s="114" t="s">
        <v>765</v>
      </c>
      <c r="C12" s="120"/>
      <c r="D12" s="120"/>
      <c r="E12" s="120"/>
      <c r="F12" s="115"/>
      <c r="G12" s="116"/>
      <c r="H12" s="116" t="s">
        <v>710</v>
      </c>
      <c r="I12" s="120"/>
      <c r="J12" s="120"/>
      <c r="K12" s="120"/>
      <c r="L12" s="115"/>
    </row>
    <row r="13" spans="1:15" ht="12.75" customHeight="1">
      <c r="A13" s="114"/>
      <c r="B13" s="114" t="s">
        <v>766</v>
      </c>
      <c r="C13" s="120"/>
      <c r="D13" s="120"/>
      <c r="E13" s="120"/>
      <c r="F13" s="115"/>
      <c r="G13" s="116"/>
      <c r="H13" s="116" t="s">
        <v>767</v>
      </c>
      <c r="I13" s="120"/>
      <c r="J13" s="120"/>
      <c r="K13" s="99" t="s">
        <v>11</v>
      </c>
      <c r="L13" s="115"/>
    </row>
    <row r="14" spans="1:15" ht="15" customHeight="1">
      <c r="A14" s="114"/>
      <c r="B14" s="114" t="s">
        <v>712</v>
      </c>
      <c r="C14" s="120"/>
      <c r="D14" s="120"/>
      <c r="E14" s="120"/>
      <c r="F14" s="115"/>
      <c r="G14" s="116"/>
      <c r="H14" s="116" t="s">
        <v>712</v>
      </c>
      <c r="I14" s="120"/>
      <c r="J14" s="120"/>
      <c r="K14" s="137">
        <f>Invoice!J14</f>
        <v>45171</v>
      </c>
      <c r="L14" s="115"/>
    </row>
    <row r="15" spans="1:15" ht="15" customHeight="1">
      <c r="A15" s="114"/>
      <c r="B15" s="6" t="s">
        <v>6</v>
      </c>
      <c r="C15" s="7"/>
      <c r="D15" s="7"/>
      <c r="E15" s="7"/>
      <c r="F15" s="8"/>
      <c r="G15" s="116"/>
      <c r="H15" s="9" t="s">
        <v>6</v>
      </c>
      <c r="I15" s="120"/>
      <c r="J15" s="120"/>
      <c r="K15" s="138"/>
      <c r="L15" s="115"/>
    </row>
    <row r="16" spans="1:15" ht="15" customHeight="1">
      <c r="A16" s="114"/>
      <c r="B16" s="120"/>
      <c r="C16" s="120"/>
      <c r="D16" s="120"/>
      <c r="E16" s="120"/>
      <c r="F16" s="120"/>
      <c r="G16" s="120"/>
      <c r="H16" s="120"/>
      <c r="I16" s="123" t="s">
        <v>142</v>
      </c>
      <c r="J16" s="123" t="s">
        <v>142</v>
      </c>
      <c r="K16" s="129">
        <v>39835</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1" t="s">
        <v>769</v>
      </c>
      <c r="I18" s="122" t="s">
        <v>258</v>
      </c>
      <c r="J18" s="122" t="s">
        <v>258</v>
      </c>
      <c r="K18" s="104" t="s">
        <v>159</v>
      </c>
      <c r="L18" s="115"/>
    </row>
    <row r="19" spans="1:12" ht="12.75" customHeight="1">
      <c r="A19" s="114"/>
      <c r="B19" s="120"/>
      <c r="C19" s="120"/>
      <c r="D19" s="120"/>
      <c r="E19" s="120"/>
      <c r="F19" s="120"/>
      <c r="G19" s="120"/>
      <c r="H19" s="132" t="s">
        <v>770</v>
      </c>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12.75" customHeight="1">
      <c r="A21" s="114"/>
      <c r="B21" s="105"/>
      <c r="C21" s="105"/>
      <c r="D21" s="105"/>
      <c r="E21" s="106"/>
      <c r="F21" s="141"/>
      <c r="G21" s="142"/>
      <c r="H21" s="105" t="s">
        <v>141</v>
      </c>
      <c r="I21" s="105"/>
      <c r="J21" s="105"/>
      <c r="K21" s="105"/>
      <c r="L21" s="115"/>
    </row>
    <row r="22" spans="1:12" ht="12.75" customHeight="1">
      <c r="A22" s="114"/>
      <c r="B22" s="107">
        <f>'Tax Invoice'!D18</f>
        <v>50</v>
      </c>
      <c r="C22" s="10" t="s">
        <v>715</v>
      </c>
      <c r="D22" s="10" t="s">
        <v>715</v>
      </c>
      <c r="E22" s="118" t="s">
        <v>23</v>
      </c>
      <c r="F22" s="133" t="s">
        <v>273</v>
      </c>
      <c r="G22" s="134"/>
      <c r="H22" s="11" t="s">
        <v>716</v>
      </c>
      <c r="I22" s="14">
        <f t="shared" ref="I22:I53" si="0">ROUNDUP(J22*$N$1,2)</f>
        <v>0.14000000000000001</v>
      </c>
      <c r="J22" s="14">
        <v>0.14000000000000001</v>
      </c>
      <c r="K22" s="109">
        <f t="shared" ref="K22:K53" si="1">I22*B22</f>
        <v>7.0000000000000009</v>
      </c>
      <c r="L22" s="115"/>
    </row>
    <row r="23" spans="1:12" ht="12.75" customHeight="1">
      <c r="A23" s="114"/>
      <c r="B23" s="107">
        <f>'Tax Invoice'!D19</f>
        <v>50</v>
      </c>
      <c r="C23" s="10" t="s">
        <v>715</v>
      </c>
      <c r="D23" s="10" t="s">
        <v>715</v>
      </c>
      <c r="E23" s="118" t="s">
        <v>25</v>
      </c>
      <c r="F23" s="133" t="s">
        <v>273</v>
      </c>
      <c r="G23" s="134"/>
      <c r="H23" s="11" t="s">
        <v>716</v>
      </c>
      <c r="I23" s="14">
        <f t="shared" si="0"/>
        <v>0.14000000000000001</v>
      </c>
      <c r="J23" s="14">
        <v>0.14000000000000001</v>
      </c>
      <c r="K23" s="109">
        <f t="shared" si="1"/>
        <v>7.0000000000000009</v>
      </c>
      <c r="L23" s="115"/>
    </row>
    <row r="24" spans="1:12" ht="12.75" customHeight="1">
      <c r="A24" s="114"/>
      <c r="B24" s="107">
        <f>'Tax Invoice'!D20</f>
        <v>10</v>
      </c>
      <c r="C24" s="10" t="s">
        <v>715</v>
      </c>
      <c r="D24" s="10" t="s">
        <v>715</v>
      </c>
      <c r="E24" s="118" t="s">
        <v>25</v>
      </c>
      <c r="F24" s="133" t="s">
        <v>717</v>
      </c>
      <c r="G24" s="134"/>
      <c r="H24" s="11" t="s">
        <v>716</v>
      </c>
      <c r="I24" s="14">
        <f t="shared" si="0"/>
        <v>0.14000000000000001</v>
      </c>
      <c r="J24" s="14">
        <v>0.14000000000000001</v>
      </c>
      <c r="K24" s="109">
        <f t="shared" si="1"/>
        <v>1.4000000000000001</v>
      </c>
      <c r="L24" s="115"/>
    </row>
    <row r="25" spans="1:12" ht="12.75" customHeight="1">
      <c r="A25" s="114"/>
      <c r="B25" s="107">
        <f>'Tax Invoice'!D21</f>
        <v>10</v>
      </c>
      <c r="C25" s="10" t="s">
        <v>715</v>
      </c>
      <c r="D25" s="10" t="s">
        <v>715</v>
      </c>
      <c r="E25" s="118" t="s">
        <v>25</v>
      </c>
      <c r="F25" s="133" t="s">
        <v>718</v>
      </c>
      <c r="G25" s="134"/>
      <c r="H25" s="11" t="s">
        <v>716</v>
      </c>
      <c r="I25" s="14">
        <f t="shared" si="0"/>
        <v>0.14000000000000001</v>
      </c>
      <c r="J25" s="14">
        <v>0.14000000000000001</v>
      </c>
      <c r="K25" s="109">
        <f t="shared" si="1"/>
        <v>1.4000000000000001</v>
      </c>
      <c r="L25" s="115"/>
    </row>
    <row r="26" spans="1:12" ht="24" customHeight="1">
      <c r="A26" s="114"/>
      <c r="B26" s="107">
        <f>'Tax Invoice'!D22</f>
        <v>30</v>
      </c>
      <c r="C26" s="10" t="s">
        <v>719</v>
      </c>
      <c r="D26" s="10" t="s">
        <v>719</v>
      </c>
      <c r="E26" s="118" t="s">
        <v>23</v>
      </c>
      <c r="F26" s="133"/>
      <c r="G26" s="134"/>
      <c r="H26" s="11" t="s">
        <v>720</v>
      </c>
      <c r="I26" s="14">
        <f t="shared" si="0"/>
        <v>0.28999999999999998</v>
      </c>
      <c r="J26" s="14">
        <v>0.28999999999999998</v>
      </c>
      <c r="K26" s="109">
        <f t="shared" si="1"/>
        <v>8.6999999999999993</v>
      </c>
      <c r="L26" s="115"/>
    </row>
    <row r="27" spans="1:12" ht="24" customHeight="1">
      <c r="A27" s="114"/>
      <c r="B27" s="107">
        <f>'Tax Invoice'!D23</f>
        <v>30</v>
      </c>
      <c r="C27" s="10" t="s">
        <v>719</v>
      </c>
      <c r="D27" s="10" t="s">
        <v>719</v>
      </c>
      <c r="E27" s="118" t="s">
        <v>27</v>
      </c>
      <c r="F27" s="133"/>
      <c r="G27" s="134"/>
      <c r="H27" s="11" t="s">
        <v>720</v>
      </c>
      <c r="I27" s="14">
        <f t="shared" si="0"/>
        <v>0.28999999999999998</v>
      </c>
      <c r="J27" s="14">
        <v>0.28999999999999998</v>
      </c>
      <c r="K27" s="109">
        <f t="shared" si="1"/>
        <v>8.6999999999999993</v>
      </c>
      <c r="L27" s="115"/>
    </row>
    <row r="28" spans="1:12" ht="24" customHeight="1">
      <c r="A28" s="114"/>
      <c r="B28" s="107">
        <f>'Tax Invoice'!D24</f>
        <v>10</v>
      </c>
      <c r="C28" s="10" t="s">
        <v>721</v>
      </c>
      <c r="D28" s="10" t="s">
        <v>721</v>
      </c>
      <c r="E28" s="118" t="s">
        <v>722</v>
      </c>
      <c r="F28" s="133"/>
      <c r="G28" s="134"/>
      <c r="H28" s="11" t="s">
        <v>723</v>
      </c>
      <c r="I28" s="14">
        <f t="shared" si="0"/>
        <v>2.37</v>
      </c>
      <c r="J28" s="14">
        <v>2.37</v>
      </c>
      <c r="K28" s="109">
        <f t="shared" si="1"/>
        <v>23.700000000000003</v>
      </c>
      <c r="L28" s="115"/>
    </row>
    <row r="29" spans="1:12" ht="24" customHeight="1">
      <c r="A29" s="114"/>
      <c r="B29" s="107">
        <f>'Tax Invoice'!D25</f>
        <v>5</v>
      </c>
      <c r="C29" s="10" t="s">
        <v>724</v>
      </c>
      <c r="D29" s="10" t="s">
        <v>724</v>
      </c>
      <c r="E29" s="118" t="s">
        <v>273</v>
      </c>
      <c r="F29" s="133"/>
      <c r="G29" s="134"/>
      <c r="H29" s="11" t="s">
        <v>725</v>
      </c>
      <c r="I29" s="14">
        <f t="shared" si="0"/>
        <v>2.78</v>
      </c>
      <c r="J29" s="14">
        <v>2.78</v>
      </c>
      <c r="K29" s="109">
        <f t="shared" si="1"/>
        <v>13.899999999999999</v>
      </c>
      <c r="L29" s="115"/>
    </row>
    <row r="30" spans="1:12" ht="24" customHeight="1">
      <c r="A30" s="114"/>
      <c r="B30" s="107">
        <f>'Tax Invoice'!D26</f>
        <v>5</v>
      </c>
      <c r="C30" s="10" t="s">
        <v>726</v>
      </c>
      <c r="D30" s="10" t="s">
        <v>726</v>
      </c>
      <c r="E30" s="118" t="s">
        <v>214</v>
      </c>
      <c r="F30" s="133"/>
      <c r="G30" s="134"/>
      <c r="H30" s="11" t="s">
        <v>727</v>
      </c>
      <c r="I30" s="14">
        <f t="shared" si="0"/>
        <v>2.4</v>
      </c>
      <c r="J30" s="14">
        <v>2.4</v>
      </c>
      <c r="K30" s="109">
        <f t="shared" si="1"/>
        <v>12</v>
      </c>
      <c r="L30" s="115"/>
    </row>
    <row r="31" spans="1:12" ht="24" customHeight="1">
      <c r="A31" s="114"/>
      <c r="B31" s="107">
        <f>'Tax Invoice'!D27</f>
        <v>5</v>
      </c>
      <c r="C31" s="10" t="s">
        <v>726</v>
      </c>
      <c r="D31" s="10" t="s">
        <v>726</v>
      </c>
      <c r="E31" s="118" t="s">
        <v>268</v>
      </c>
      <c r="F31" s="133"/>
      <c r="G31" s="134"/>
      <c r="H31" s="11" t="s">
        <v>727</v>
      </c>
      <c r="I31" s="14">
        <f t="shared" si="0"/>
        <v>2.4</v>
      </c>
      <c r="J31" s="14">
        <v>2.4</v>
      </c>
      <c r="K31" s="109">
        <f t="shared" si="1"/>
        <v>12</v>
      </c>
      <c r="L31" s="115"/>
    </row>
    <row r="32" spans="1:12" ht="24" customHeight="1">
      <c r="A32" s="114"/>
      <c r="B32" s="107">
        <f>'Tax Invoice'!D28</f>
        <v>5</v>
      </c>
      <c r="C32" s="10" t="s">
        <v>728</v>
      </c>
      <c r="D32" s="10" t="s">
        <v>728</v>
      </c>
      <c r="E32" s="118" t="s">
        <v>107</v>
      </c>
      <c r="F32" s="133"/>
      <c r="G32" s="134"/>
      <c r="H32" s="11" t="s">
        <v>729</v>
      </c>
      <c r="I32" s="14">
        <f t="shared" si="0"/>
        <v>2.82</v>
      </c>
      <c r="J32" s="14">
        <v>2.82</v>
      </c>
      <c r="K32" s="109">
        <f t="shared" si="1"/>
        <v>14.1</v>
      </c>
      <c r="L32" s="115"/>
    </row>
    <row r="33" spans="1:12" ht="24" customHeight="1">
      <c r="A33" s="114"/>
      <c r="B33" s="107">
        <f>'Tax Invoice'!D29</f>
        <v>5</v>
      </c>
      <c r="C33" s="10" t="s">
        <v>728</v>
      </c>
      <c r="D33" s="10" t="s">
        <v>728</v>
      </c>
      <c r="E33" s="118" t="s">
        <v>210</v>
      </c>
      <c r="F33" s="133"/>
      <c r="G33" s="134"/>
      <c r="H33" s="11" t="s">
        <v>729</v>
      </c>
      <c r="I33" s="14">
        <f t="shared" si="0"/>
        <v>2.82</v>
      </c>
      <c r="J33" s="14">
        <v>2.82</v>
      </c>
      <c r="K33" s="109">
        <f t="shared" si="1"/>
        <v>14.1</v>
      </c>
      <c r="L33" s="115"/>
    </row>
    <row r="34" spans="1:12" ht="24" customHeight="1">
      <c r="A34" s="114"/>
      <c r="B34" s="107">
        <f>'Tax Invoice'!D30</f>
        <v>5</v>
      </c>
      <c r="C34" s="10" t="s">
        <v>728</v>
      </c>
      <c r="D34" s="10" t="s">
        <v>728</v>
      </c>
      <c r="E34" s="118" t="s">
        <v>212</v>
      </c>
      <c r="F34" s="133"/>
      <c r="G34" s="134"/>
      <c r="H34" s="11" t="s">
        <v>729</v>
      </c>
      <c r="I34" s="14">
        <f t="shared" si="0"/>
        <v>2.82</v>
      </c>
      <c r="J34" s="14">
        <v>2.82</v>
      </c>
      <c r="K34" s="109">
        <f t="shared" si="1"/>
        <v>14.1</v>
      </c>
      <c r="L34" s="115"/>
    </row>
    <row r="35" spans="1:12" ht="24" customHeight="1">
      <c r="A35" s="114"/>
      <c r="B35" s="107">
        <f>'Tax Invoice'!D31</f>
        <v>5</v>
      </c>
      <c r="C35" s="10" t="s">
        <v>728</v>
      </c>
      <c r="D35" s="10" t="s">
        <v>728</v>
      </c>
      <c r="E35" s="118" t="s">
        <v>214</v>
      </c>
      <c r="F35" s="133"/>
      <c r="G35" s="134"/>
      <c r="H35" s="11" t="s">
        <v>729</v>
      </c>
      <c r="I35" s="14">
        <f t="shared" si="0"/>
        <v>2.82</v>
      </c>
      <c r="J35" s="14">
        <v>2.82</v>
      </c>
      <c r="K35" s="109">
        <f t="shared" si="1"/>
        <v>14.1</v>
      </c>
      <c r="L35" s="115"/>
    </row>
    <row r="36" spans="1:12" ht="24" customHeight="1">
      <c r="A36" s="114"/>
      <c r="B36" s="107">
        <f>'Tax Invoice'!D32</f>
        <v>10</v>
      </c>
      <c r="C36" s="10" t="s">
        <v>730</v>
      </c>
      <c r="D36" s="10" t="s">
        <v>730</v>
      </c>
      <c r="E36" s="118" t="s">
        <v>25</v>
      </c>
      <c r="F36" s="133"/>
      <c r="G36" s="134"/>
      <c r="H36" s="11" t="s">
        <v>731</v>
      </c>
      <c r="I36" s="14">
        <f t="shared" si="0"/>
        <v>1.24</v>
      </c>
      <c r="J36" s="14">
        <v>1.24</v>
      </c>
      <c r="K36" s="109">
        <f t="shared" si="1"/>
        <v>12.4</v>
      </c>
      <c r="L36" s="115"/>
    </row>
    <row r="37" spans="1:12" ht="36" customHeight="1">
      <c r="A37" s="114"/>
      <c r="B37" s="107">
        <f>'Tax Invoice'!D33</f>
        <v>3</v>
      </c>
      <c r="C37" s="10" t="s">
        <v>732</v>
      </c>
      <c r="D37" s="10" t="s">
        <v>732</v>
      </c>
      <c r="E37" s="118" t="s">
        <v>210</v>
      </c>
      <c r="F37" s="133"/>
      <c r="G37" s="134"/>
      <c r="H37" s="11" t="s">
        <v>733</v>
      </c>
      <c r="I37" s="14">
        <f t="shared" si="0"/>
        <v>6.44</v>
      </c>
      <c r="J37" s="14">
        <v>6.44</v>
      </c>
      <c r="K37" s="109">
        <f t="shared" si="1"/>
        <v>19.32</v>
      </c>
      <c r="L37" s="115"/>
    </row>
    <row r="38" spans="1:12" ht="36" customHeight="1">
      <c r="A38" s="114"/>
      <c r="B38" s="107">
        <f>'Tax Invoice'!D34</f>
        <v>1</v>
      </c>
      <c r="C38" s="10" t="s">
        <v>732</v>
      </c>
      <c r="D38" s="10" t="s">
        <v>732</v>
      </c>
      <c r="E38" s="118" t="s">
        <v>212</v>
      </c>
      <c r="F38" s="133"/>
      <c r="G38" s="134"/>
      <c r="H38" s="11" t="s">
        <v>733</v>
      </c>
      <c r="I38" s="14">
        <f t="shared" si="0"/>
        <v>6.44</v>
      </c>
      <c r="J38" s="14">
        <v>6.44</v>
      </c>
      <c r="K38" s="109">
        <f t="shared" si="1"/>
        <v>6.44</v>
      </c>
      <c r="L38" s="115"/>
    </row>
    <row r="39" spans="1:12" ht="36" customHeight="1">
      <c r="A39" s="114"/>
      <c r="B39" s="107">
        <f>'Tax Invoice'!D35</f>
        <v>1</v>
      </c>
      <c r="C39" s="10" t="s">
        <v>732</v>
      </c>
      <c r="D39" s="10" t="s">
        <v>732</v>
      </c>
      <c r="E39" s="118" t="s">
        <v>213</v>
      </c>
      <c r="F39" s="133"/>
      <c r="G39" s="134"/>
      <c r="H39" s="11" t="s">
        <v>733</v>
      </c>
      <c r="I39" s="14">
        <f t="shared" si="0"/>
        <v>6.44</v>
      </c>
      <c r="J39" s="14">
        <v>6.44</v>
      </c>
      <c r="K39" s="109">
        <f t="shared" si="1"/>
        <v>6.44</v>
      </c>
      <c r="L39" s="115"/>
    </row>
    <row r="40" spans="1:12" ht="36" customHeight="1">
      <c r="A40" s="114"/>
      <c r="B40" s="107">
        <f>'Tax Invoice'!D36</f>
        <v>1</v>
      </c>
      <c r="C40" s="10" t="s">
        <v>732</v>
      </c>
      <c r="D40" s="10" t="s">
        <v>732</v>
      </c>
      <c r="E40" s="118" t="s">
        <v>263</v>
      </c>
      <c r="F40" s="133"/>
      <c r="G40" s="134"/>
      <c r="H40" s="11" t="s">
        <v>733</v>
      </c>
      <c r="I40" s="14">
        <f t="shared" si="0"/>
        <v>6.44</v>
      </c>
      <c r="J40" s="14">
        <v>6.44</v>
      </c>
      <c r="K40" s="109">
        <f t="shared" si="1"/>
        <v>6.44</v>
      </c>
      <c r="L40" s="115"/>
    </row>
    <row r="41" spans="1:12" ht="36" customHeight="1">
      <c r="A41" s="114"/>
      <c r="B41" s="107">
        <f>'Tax Invoice'!D37</f>
        <v>1</v>
      </c>
      <c r="C41" s="10" t="s">
        <v>732</v>
      </c>
      <c r="D41" s="10" t="s">
        <v>732</v>
      </c>
      <c r="E41" s="118" t="s">
        <v>265</v>
      </c>
      <c r="F41" s="133"/>
      <c r="G41" s="134"/>
      <c r="H41" s="11" t="s">
        <v>733</v>
      </c>
      <c r="I41" s="14">
        <f t="shared" si="0"/>
        <v>6.44</v>
      </c>
      <c r="J41" s="14">
        <v>6.44</v>
      </c>
      <c r="K41" s="109">
        <f t="shared" si="1"/>
        <v>6.44</v>
      </c>
      <c r="L41" s="115"/>
    </row>
    <row r="42" spans="1:12" ht="36" customHeight="1">
      <c r="A42" s="114"/>
      <c r="B42" s="107">
        <f>'Tax Invoice'!D38</f>
        <v>1</v>
      </c>
      <c r="C42" s="10" t="s">
        <v>732</v>
      </c>
      <c r="D42" s="10" t="s">
        <v>732</v>
      </c>
      <c r="E42" s="118" t="s">
        <v>268</v>
      </c>
      <c r="F42" s="133"/>
      <c r="G42" s="134"/>
      <c r="H42" s="11" t="s">
        <v>733</v>
      </c>
      <c r="I42" s="14">
        <f t="shared" si="0"/>
        <v>6.44</v>
      </c>
      <c r="J42" s="14">
        <v>6.44</v>
      </c>
      <c r="K42" s="109">
        <f t="shared" si="1"/>
        <v>6.44</v>
      </c>
      <c r="L42" s="115"/>
    </row>
    <row r="43" spans="1:12" ht="36" customHeight="1">
      <c r="A43" s="114"/>
      <c r="B43" s="107">
        <f>'Tax Invoice'!D39</f>
        <v>1</v>
      </c>
      <c r="C43" s="10" t="s">
        <v>732</v>
      </c>
      <c r="D43" s="10" t="s">
        <v>732</v>
      </c>
      <c r="E43" s="118" t="s">
        <v>310</v>
      </c>
      <c r="F43" s="133"/>
      <c r="G43" s="134"/>
      <c r="H43" s="11" t="s">
        <v>733</v>
      </c>
      <c r="I43" s="14">
        <f t="shared" si="0"/>
        <v>6.44</v>
      </c>
      <c r="J43" s="14">
        <v>6.44</v>
      </c>
      <c r="K43" s="109">
        <f t="shared" si="1"/>
        <v>6.44</v>
      </c>
      <c r="L43" s="115"/>
    </row>
    <row r="44" spans="1:12" ht="36" customHeight="1">
      <c r="A44" s="114"/>
      <c r="B44" s="107">
        <f>'Tax Invoice'!D40</f>
        <v>1</v>
      </c>
      <c r="C44" s="10" t="s">
        <v>732</v>
      </c>
      <c r="D44" s="10" t="s">
        <v>732</v>
      </c>
      <c r="E44" s="118" t="s">
        <v>270</v>
      </c>
      <c r="F44" s="133"/>
      <c r="G44" s="134"/>
      <c r="H44" s="11" t="s">
        <v>733</v>
      </c>
      <c r="I44" s="14">
        <f t="shared" si="0"/>
        <v>6.44</v>
      </c>
      <c r="J44" s="14">
        <v>6.44</v>
      </c>
      <c r="K44" s="109">
        <f t="shared" si="1"/>
        <v>6.44</v>
      </c>
      <c r="L44" s="115"/>
    </row>
    <row r="45" spans="1:12" ht="36" customHeight="1">
      <c r="A45" s="114"/>
      <c r="B45" s="107">
        <f>'Tax Invoice'!D41</f>
        <v>1</v>
      </c>
      <c r="C45" s="10" t="s">
        <v>732</v>
      </c>
      <c r="D45" s="10" t="s">
        <v>732</v>
      </c>
      <c r="E45" s="118" t="s">
        <v>311</v>
      </c>
      <c r="F45" s="133"/>
      <c r="G45" s="134"/>
      <c r="H45" s="11" t="s">
        <v>733</v>
      </c>
      <c r="I45" s="14">
        <f t="shared" si="0"/>
        <v>6.44</v>
      </c>
      <c r="J45" s="14">
        <v>6.44</v>
      </c>
      <c r="K45" s="109">
        <f t="shared" si="1"/>
        <v>6.44</v>
      </c>
      <c r="L45" s="115"/>
    </row>
    <row r="46" spans="1:12" ht="36" customHeight="1">
      <c r="A46" s="114"/>
      <c r="B46" s="107">
        <f>'Tax Invoice'!D42</f>
        <v>1</v>
      </c>
      <c r="C46" s="10" t="s">
        <v>732</v>
      </c>
      <c r="D46" s="10" t="s">
        <v>732</v>
      </c>
      <c r="E46" s="118" t="s">
        <v>663</v>
      </c>
      <c r="F46" s="133"/>
      <c r="G46" s="134"/>
      <c r="H46" s="11" t="s">
        <v>733</v>
      </c>
      <c r="I46" s="14">
        <f t="shared" si="0"/>
        <v>6.44</v>
      </c>
      <c r="J46" s="14">
        <v>6.44</v>
      </c>
      <c r="K46" s="109">
        <f t="shared" si="1"/>
        <v>6.44</v>
      </c>
      <c r="L46" s="115"/>
    </row>
    <row r="47" spans="1:12" ht="36" customHeight="1">
      <c r="A47" s="114"/>
      <c r="B47" s="107">
        <f>'Tax Invoice'!D43</f>
        <v>1</v>
      </c>
      <c r="C47" s="10" t="s">
        <v>734</v>
      </c>
      <c r="D47" s="10" t="s">
        <v>734</v>
      </c>
      <c r="E47" s="118" t="s">
        <v>213</v>
      </c>
      <c r="F47" s="133"/>
      <c r="G47" s="134"/>
      <c r="H47" s="11" t="s">
        <v>735</v>
      </c>
      <c r="I47" s="14">
        <f t="shared" si="0"/>
        <v>6.44</v>
      </c>
      <c r="J47" s="14">
        <v>6.44</v>
      </c>
      <c r="K47" s="109">
        <f t="shared" si="1"/>
        <v>6.44</v>
      </c>
      <c r="L47" s="115"/>
    </row>
    <row r="48" spans="1:12" ht="36" customHeight="1">
      <c r="A48" s="114"/>
      <c r="B48" s="107">
        <f>'Tax Invoice'!D44</f>
        <v>1</v>
      </c>
      <c r="C48" s="10" t="s">
        <v>734</v>
      </c>
      <c r="D48" s="10" t="s">
        <v>734</v>
      </c>
      <c r="E48" s="118" t="s">
        <v>266</v>
      </c>
      <c r="F48" s="133"/>
      <c r="G48" s="134"/>
      <c r="H48" s="11" t="s">
        <v>735</v>
      </c>
      <c r="I48" s="14">
        <f t="shared" si="0"/>
        <v>6.44</v>
      </c>
      <c r="J48" s="14">
        <v>6.44</v>
      </c>
      <c r="K48" s="109">
        <f t="shared" si="1"/>
        <v>6.44</v>
      </c>
      <c r="L48" s="115"/>
    </row>
    <row r="49" spans="1:12" ht="36" customHeight="1">
      <c r="A49" s="114"/>
      <c r="B49" s="107">
        <f>'Tax Invoice'!D45</f>
        <v>1</v>
      </c>
      <c r="C49" s="10" t="s">
        <v>734</v>
      </c>
      <c r="D49" s="10" t="s">
        <v>734</v>
      </c>
      <c r="E49" s="118" t="s">
        <v>270</v>
      </c>
      <c r="F49" s="133"/>
      <c r="G49" s="134"/>
      <c r="H49" s="11" t="s">
        <v>735</v>
      </c>
      <c r="I49" s="14">
        <f t="shared" si="0"/>
        <v>6.44</v>
      </c>
      <c r="J49" s="14">
        <v>6.44</v>
      </c>
      <c r="K49" s="109">
        <f t="shared" si="1"/>
        <v>6.44</v>
      </c>
      <c r="L49" s="115"/>
    </row>
    <row r="50" spans="1:12" ht="36" customHeight="1">
      <c r="A50" s="114"/>
      <c r="B50" s="107">
        <f>'Tax Invoice'!D46</f>
        <v>1</v>
      </c>
      <c r="C50" s="10" t="s">
        <v>734</v>
      </c>
      <c r="D50" s="10" t="s">
        <v>734</v>
      </c>
      <c r="E50" s="118" t="s">
        <v>664</v>
      </c>
      <c r="F50" s="133"/>
      <c r="G50" s="134"/>
      <c r="H50" s="11" t="s">
        <v>735</v>
      </c>
      <c r="I50" s="14">
        <f t="shared" si="0"/>
        <v>6.44</v>
      </c>
      <c r="J50" s="14">
        <v>6.44</v>
      </c>
      <c r="K50" s="109">
        <f t="shared" si="1"/>
        <v>6.44</v>
      </c>
      <c r="L50" s="115"/>
    </row>
    <row r="51" spans="1:12" ht="36" customHeight="1">
      <c r="A51" s="114"/>
      <c r="B51" s="107">
        <f>'Tax Invoice'!D47</f>
        <v>3</v>
      </c>
      <c r="C51" s="10" t="s">
        <v>736</v>
      </c>
      <c r="D51" s="10" t="s">
        <v>736</v>
      </c>
      <c r="E51" s="118" t="s">
        <v>210</v>
      </c>
      <c r="F51" s="133"/>
      <c r="G51" s="134"/>
      <c r="H51" s="11" t="s">
        <v>737</v>
      </c>
      <c r="I51" s="14">
        <f t="shared" si="0"/>
        <v>7.44</v>
      </c>
      <c r="J51" s="14">
        <v>7.44</v>
      </c>
      <c r="K51" s="109">
        <f t="shared" si="1"/>
        <v>22.32</v>
      </c>
      <c r="L51" s="115"/>
    </row>
    <row r="52" spans="1:12" ht="36" customHeight="1">
      <c r="A52" s="114"/>
      <c r="B52" s="107">
        <f>'Tax Invoice'!D48</f>
        <v>1</v>
      </c>
      <c r="C52" s="10" t="s">
        <v>736</v>
      </c>
      <c r="D52" s="10" t="s">
        <v>736</v>
      </c>
      <c r="E52" s="118" t="s">
        <v>263</v>
      </c>
      <c r="F52" s="133"/>
      <c r="G52" s="134"/>
      <c r="H52" s="11" t="s">
        <v>737</v>
      </c>
      <c r="I52" s="14">
        <f t="shared" si="0"/>
        <v>7.44</v>
      </c>
      <c r="J52" s="14">
        <v>7.44</v>
      </c>
      <c r="K52" s="109">
        <f t="shared" si="1"/>
        <v>7.44</v>
      </c>
      <c r="L52" s="115"/>
    </row>
    <row r="53" spans="1:12" ht="36" customHeight="1">
      <c r="A53" s="114"/>
      <c r="B53" s="107">
        <f>'Tax Invoice'!D49</f>
        <v>1</v>
      </c>
      <c r="C53" s="10" t="s">
        <v>736</v>
      </c>
      <c r="D53" s="10" t="s">
        <v>736</v>
      </c>
      <c r="E53" s="118" t="s">
        <v>267</v>
      </c>
      <c r="F53" s="133"/>
      <c r="G53" s="134"/>
      <c r="H53" s="11" t="s">
        <v>737</v>
      </c>
      <c r="I53" s="14">
        <f t="shared" si="0"/>
        <v>7.44</v>
      </c>
      <c r="J53" s="14">
        <v>7.44</v>
      </c>
      <c r="K53" s="109">
        <f t="shared" si="1"/>
        <v>7.44</v>
      </c>
      <c r="L53" s="115"/>
    </row>
    <row r="54" spans="1:12" ht="36" customHeight="1">
      <c r="A54" s="114"/>
      <c r="B54" s="107">
        <f>'Tax Invoice'!D50</f>
        <v>1</v>
      </c>
      <c r="C54" s="10" t="s">
        <v>736</v>
      </c>
      <c r="D54" s="10" t="s">
        <v>736</v>
      </c>
      <c r="E54" s="118" t="s">
        <v>310</v>
      </c>
      <c r="F54" s="133"/>
      <c r="G54" s="134"/>
      <c r="H54" s="11" t="s">
        <v>737</v>
      </c>
      <c r="I54" s="14">
        <f t="shared" ref="I54:I75" si="2">ROUNDUP(J54*$N$1,2)</f>
        <v>7.44</v>
      </c>
      <c r="J54" s="14">
        <v>7.44</v>
      </c>
      <c r="K54" s="109">
        <f t="shared" ref="K54:K75" si="3">I54*B54</f>
        <v>7.44</v>
      </c>
      <c r="L54" s="115"/>
    </row>
    <row r="55" spans="1:12" ht="36" customHeight="1">
      <c r="A55" s="114"/>
      <c r="B55" s="107">
        <f>'Tax Invoice'!D51</f>
        <v>1</v>
      </c>
      <c r="C55" s="10" t="s">
        <v>736</v>
      </c>
      <c r="D55" s="10" t="s">
        <v>736</v>
      </c>
      <c r="E55" s="118" t="s">
        <v>311</v>
      </c>
      <c r="F55" s="133"/>
      <c r="G55" s="134"/>
      <c r="H55" s="11" t="s">
        <v>737</v>
      </c>
      <c r="I55" s="14">
        <f t="shared" si="2"/>
        <v>7.44</v>
      </c>
      <c r="J55" s="14">
        <v>7.44</v>
      </c>
      <c r="K55" s="109">
        <f t="shared" si="3"/>
        <v>7.44</v>
      </c>
      <c r="L55" s="115"/>
    </row>
    <row r="56" spans="1:12" ht="36" customHeight="1">
      <c r="A56" s="114"/>
      <c r="B56" s="107">
        <f>'Tax Invoice'!D52</f>
        <v>1</v>
      </c>
      <c r="C56" s="10" t="s">
        <v>736</v>
      </c>
      <c r="D56" s="10" t="s">
        <v>736</v>
      </c>
      <c r="E56" s="118" t="s">
        <v>664</v>
      </c>
      <c r="F56" s="133"/>
      <c r="G56" s="134"/>
      <c r="H56" s="11" t="s">
        <v>737</v>
      </c>
      <c r="I56" s="14">
        <f t="shared" si="2"/>
        <v>7.44</v>
      </c>
      <c r="J56" s="14">
        <v>7.44</v>
      </c>
      <c r="K56" s="109">
        <f t="shared" si="3"/>
        <v>7.44</v>
      </c>
      <c r="L56" s="115"/>
    </row>
    <row r="57" spans="1:12" ht="36" customHeight="1">
      <c r="A57" s="114"/>
      <c r="B57" s="107">
        <f>'Tax Invoice'!D53</f>
        <v>2</v>
      </c>
      <c r="C57" s="10" t="s">
        <v>738</v>
      </c>
      <c r="D57" s="10" t="s">
        <v>738</v>
      </c>
      <c r="E57" s="118" t="s">
        <v>739</v>
      </c>
      <c r="F57" s="133"/>
      <c r="G57" s="134"/>
      <c r="H57" s="11" t="s">
        <v>740</v>
      </c>
      <c r="I57" s="14">
        <f t="shared" si="2"/>
        <v>7.44</v>
      </c>
      <c r="J57" s="14">
        <v>7.44</v>
      </c>
      <c r="K57" s="109">
        <f t="shared" si="3"/>
        <v>14.88</v>
      </c>
      <c r="L57" s="115"/>
    </row>
    <row r="58" spans="1:12" ht="36" customHeight="1">
      <c r="A58" s="114"/>
      <c r="B58" s="107">
        <f>'Tax Invoice'!D54</f>
        <v>1</v>
      </c>
      <c r="C58" s="10" t="s">
        <v>738</v>
      </c>
      <c r="D58" s="10" t="s">
        <v>738</v>
      </c>
      <c r="E58" s="118" t="s">
        <v>741</v>
      </c>
      <c r="F58" s="133"/>
      <c r="G58" s="134"/>
      <c r="H58" s="11" t="s">
        <v>740</v>
      </c>
      <c r="I58" s="14">
        <f t="shared" si="2"/>
        <v>7.44</v>
      </c>
      <c r="J58" s="14">
        <v>7.44</v>
      </c>
      <c r="K58" s="109">
        <f t="shared" si="3"/>
        <v>7.44</v>
      </c>
      <c r="L58" s="115"/>
    </row>
    <row r="59" spans="1:12" ht="36" customHeight="1">
      <c r="A59" s="114"/>
      <c r="B59" s="107">
        <f>'Tax Invoice'!D55</f>
        <v>1</v>
      </c>
      <c r="C59" s="10" t="s">
        <v>742</v>
      </c>
      <c r="D59" s="10" t="s">
        <v>742</v>
      </c>
      <c r="E59" s="118" t="s">
        <v>743</v>
      </c>
      <c r="F59" s="133"/>
      <c r="G59" s="134"/>
      <c r="H59" s="11" t="s">
        <v>744</v>
      </c>
      <c r="I59" s="14">
        <f t="shared" si="2"/>
        <v>7.44</v>
      </c>
      <c r="J59" s="14">
        <v>7.44</v>
      </c>
      <c r="K59" s="109">
        <f t="shared" si="3"/>
        <v>7.44</v>
      </c>
      <c r="L59" s="115"/>
    </row>
    <row r="60" spans="1:12" ht="36" customHeight="1">
      <c r="A60" s="114"/>
      <c r="B60" s="107">
        <f>'Tax Invoice'!D56</f>
        <v>1</v>
      </c>
      <c r="C60" s="10" t="s">
        <v>742</v>
      </c>
      <c r="D60" s="10" t="s">
        <v>742</v>
      </c>
      <c r="E60" s="118" t="s">
        <v>745</v>
      </c>
      <c r="F60" s="133"/>
      <c r="G60" s="134"/>
      <c r="H60" s="11" t="s">
        <v>744</v>
      </c>
      <c r="I60" s="14">
        <f t="shared" si="2"/>
        <v>7.44</v>
      </c>
      <c r="J60" s="14">
        <v>7.44</v>
      </c>
      <c r="K60" s="109">
        <f t="shared" si="3"/>
        <v>7.44</v>
      </c>
      <c r="L60" s="115"/>
    </row>
    <row r="61" spans="1:12" ht="36" customHeight="1">
      <c r="A61" s="114"/>
      <c r="B61" s="107">
        <f>'Tax Invoice'!D57</f>
        <v>1</v>
      </c>
      <c r="C61" s="10" t="s">
        <v>742</v>
      </c>
      <c r="D61" s="10" t="s">
        <v>742</v>
      </c>
      <c r="E61" s="118" t="s">
        <v>746</v>
      </c>
      <c r="F61" s="133"/>
      <c r="G61" s="134"/>
      <c r="H61" s="11" t="s">
        <v>744</v>
      </c>
      <c r="I61" s="14">
        <f t="shared" si="2"/>
        <v>7.44</v>
      </c>
      <c r="J61" s="14">
        <v>7.44</v>
      </c>
      <c r="K61" s="109">
        <f t="shared" si="3"/>
        <v>7.44</v>
      </c>
      <c r="L61" s="115"/>
    </row>
    <row r="62" spans="1:12" ht="36" customHeight="1">
      <c r="A62" s="114"/>
      <c r="B62" s="107">
        <f>'Tax Invoice'!D58</f>
        <v>1</v>
      </c>
      <c r="C62" s="10" t="s">
        <v>747</v>
      </c>
      <c r="D62" s="10" t="s">
        <v>747</v>
      </c>
      <c r="E62" s="118" t="s">
        <v>748</v>
      </c>
      <c r="F62" s="133"/>
      <c r="G62" s="134"/>
      <c r="H62" s="11" t="s">
        <v>749</v>
      </c>
      <c r="I62" s="14">
        <f t="shared" si="2"/>
        <v>7.44</v>
      </c>
      <c r="J62" s="14">
        <v>7.44</v>
      </c>
      <c r="K62" s="109">
        <f t="shared" si="3"/>
        <v>7.44</v>
      </c>
      <c r="L62" s="115"/>
    </row>
    <row r="63" spans="1:12" ht="36" customHeight="1">
      <c r="A63" s="114"/>
      <c r="B63" s="107">
        <f>'Tax Invoice'!D59</f>
        <v>1</v>
      </c>
      <c r="C63" s="10" t="s">
        <v>747</v>
      </c>
      <c r="D63" s="10" t="s">
        <v>747</v>
      </c>
      <c r="E63" s="118" t="s">
        <v>746</v>
      </c>
      <c r="F63" s="133"/>
      <c r="G63" s="134"/>
      <c r="H63" s="11" t="s">
        <v>749</v>
      </c>
      <c r="I63" s="14">
        <f t="shared" si="2"/>
        <v>7.44</v>
      </c>
      <c r="J63" s="14">
        <v>7.44</v>
      </c>
      <c r="K63" s="109">
        <f t="shared" si="3"/>
        <v>7.44</v>
      </c>
      <c r="L63" s="115"/>
    </row>
    <row r="64" spans="1:12" ht="36" customHeight="1">
      <c r="A64" s="114"/>
      <c r="B64" s="107">
        <f>'Tax Invoice'!D60</f>
        <v>1</v>
      </c>
      <c r="C64" s="10" t="s">
        <v>747</v>
      </c>
      <c r="D64" s="10" t="s">
        <v>747</v>
      </c>
      <c r="E64" s="118" t="s">
        <v>750</v>
      </c>
      <c r="F64" s="133"/>
      <c r="G64" s="134"/>
      <c r="H64" s="11" t="s">
        <v>749</v>
      </c>
      <c r="I64" s="14">
        <f t="shared" si="2"/>
        <v>7.44</v>
      </c>
      <c r="J64" s="14">
        <v>7.44</v>
      </c>
      <c r="K64" s="109">
        <f t="shared" si="3"/>
        <v>7.44</v>
      </c>
      <c r="L64" s="115"/>
    </row>
    <row r="65" spans="1:12" ht="36" customHeight="1">
      <c r="A65" s="114"/>
      <c r="B65" s="107">
        <f>'Tax Invoice'!D61</f>
        <v>1</v>
      </c>
      <c r="C65" s="10" t="s">
        <v>751</v>
      </c>
      <c r="D65" s="10" t="s">
        <v>751</v>
      </c>
      <c r="E65" s="118" t="s">
        <v>752</v>
      </c>
      <c r="F65" s="133"/>
      <c r="G65" s="134"/>
      <c r="H65" s="11" t="s">
        <v>753</v>
      </c>
      <c r="I65" s="14">
        <f t="shared" si="2"/>
        <v>9.44</v>
      </c>
      <c r="J65" s="14">
        <v>9.44</v>
      </c>
      <c r="K65" s="109">
        <f t="shared" si="3"/>
        <v>9.44</v>
      </c>
      <c r="L65" s="115"/>
    </row>
    <row r="66" spans="1:12" ht="36" customHeight="1">
      <c r="A66" s="114"/>
      <c r="B66" s="107">
        <f>'Tax Invoice'!D62</f>
        <v>1</v>
      </c>
      <c r="C66" s="10" t="s">
        <v>751</v>
      </c>
      <c r="D66" s="10" t="s">
        <v>751</v>
      </c>
      <c r="E66" s="118" t="s">
        <v>754</v>
      </c>
      <c r="F66" s="133"/>
      <c r="G66" s="134"/>
      <c r="H66" s="11" t="s">
        <v>753</v>
      </c>
      <c r="I66" s="14">
        <f t="shared" si="2"/>
        <v>9.44</v>
      </c>
      <c r="J66" s="14">
        <v>9.44</v>
      </c>
      <c r="K66" s="109">
        <f t="shared" si="3"/>
        <v>9.44</v>
      </c>
      <c r="L66" s="115"/>
    </row>
    <row r="67" spans="1:12" ht="24" customHeight="1">
      <c r="A67" s="114"/>
      <c r="B67" s="107">
        <f>'Tax Invoice'!D63</f>
        <v>3</v>
      </c>
      <c r="C67" s="10" t="s">
        <v>755</v>
      </c>
      <c r="D67" s="10" t="s">
        <v>755</v>
      </c>
      <c r="E67" s="118"/>
      <c r="F67" s="133"/>
      <c r="G67" s="134"/>
      <c r="H67" s="11" t="s">
        <v>756</v>
      </c>
      <c r="I67" s="14">
        <f t="shared" si="2"/>
        <v>10.7</v>
      </c>
      <c r="J67" s="14">
        <v>10.7</v>
      </c>
      <c r="K67" s="109">
        <f t="shared" si="3"/>
        <v>32.099999999999994</v>
      </c>
      <c r="L67" s="115"/>
    </row>
    <row r="68" spans="1:12" ht="24" customHeight="1">
      <c r="A68" s="114"/>
      <c r="B68" s="107">
        <f>'Tax Invoice'!D64</f>
        <v>5</v>
      </c>
      <c r="C68" s="10" t="s">
        <v>757</v>
      </c>
      <c r="D68" s="10" t="s">
        <v>757</v>
      </c>
      <c r="E68" s="118" t="s">
        <v>210</v>
      </c>
      <c r="F68" s="133"/>
      <c r="G68" s="134"/>
      <c r="H68" s="11" t="s">
        <v>758</v>
      </c>
      <c r="I68" s="14">
        <f t="shared" si="2"/>
        <v>1.18</v>
      </c>
      <c r="J68" s="14">
        <v>1.18</v>
      </c>
      <c r="K68" s="109">
        <f t="shared" si="3"/>
        <v>5.8999999999999995</v>
      </c>
      <c r="L68" s="115"/>
    </row>
    <row r="69" spans="1:12" ht="24" customHeight="1">
      <c r="A69" s="114"/>
      <c r="B69" s="107">
        <f>'Tax Invoice'!D65</f>
        <v>5</v>
      </c>
      <c r="C69" s="10" t="s">
        <v>757</v>
      </c>
      <c r="D69" s="10" t="s">
        <v>757</v>
      </c>
      <c r="E69" s="118" t="s">
        <v>263</v>
      </c>
      <c r="F69" s="133"/>
      <c r="G69" s="134"/>
      <c r="H69" s="11" t="s">
        <v>758</v>
      </c>
      <c r="I69" s="14">
        <f t="shared" si="2"/>
        <v>1.18</v>
      </c>
      <c r="J69" s="14">
        <v>1.18</v>
      </c>
      <c r="K69" s="109">
        <f t="shared" si="3"/>
        <v>5.8999999999999995</v>
      </c>
      <c r="L69" s="115"/>
    </row>
    <row r="70" spans="1:12" ht="24" customHeight="1">
      <c r="A70" s="114"/>
      <c r="B70" s="107">
        <f>'Tax Invoice'!D66</f>
        <v>5</v>
      </c>
      <c r="C70" s="10" t="s">
        <v>757</v>
      </c>
      <c r="D70" s="10" t="s">
        <v>757</v>
      </c>
      <c r="E70" s="118" t="s">
        <v>266</v>
      </c>
      <c r="F70" s="133"/>
      <c r="G70" s="134"/>
      <c r="H70" s="11" t="s">
        <v>758</v>
      </c>
      <c r="I70" s="14">
        <f t="shared" si="2"/>
        <v>1.18</v>
      </c>
      <c r="J70" s="14">
        <v>1.18</v>
      </c>
      <c r="K70" s="109">
        <f t="shared" si="3"/>
        <v>5.8999999999999995</v>
      </c>
      <c r="L70" s="115"/>
    </row>
    <row r="71" spans="1:12" ht="24" customHeight="1">
      <c r="A71" s="114"/>
      <c r="B71" s="107">
        <f>'Tax Invoice'!D67</f>
        <v>5</v>
      </c>
      <c r="C71" s="10" t="s">
        <v>759</v>
      </c>
      <c r="D71" s="10" t="s">
        <v>759</v>
      </c>
      <c r="E71" s="118" t="s">
        <v>210</v>
      </c>
      <c r="F71" s="133"/>
      <c r="G71" s="134"/>
      <c r="H71" s="11" t="s">
        <v>760</v>
      </c>
      <c r="I71" s="14">
        <f t="shared" si="2"/>
        <v>1.19</v>
      </c>
      <c r="J71" s="14">
        <v>1.19</v>
      </c>
      <c r="K71" s="109">
        <f t="shared" si="3"/>
        <v>5.9499999999999993</v>
      </c>
      <c r="L71" s="115"/>
    </row>
    <row r="72" spans="1:12" ht="24" customHeight="1">
      <c r="A72" s="114"/>
      <c r="B72" s="107">
        <f>'Tax Invoice'!D68</f>
        <v>5</v>
      </c>
      <c r="C72" s="10" t="s">
        <v>759</v>
      </c>
      <c r="D72" s="10" t="s">
        <v>759</v>
      </c>
      <c r="E72" s="118" t="s">
        <v>266</v>
      </c>
      <c r="F72" s="133"/>
      <c r="G72" s="134"/>
      <c r="H72" s="11" t="s">
        <v>760</v>
      </c>
      <c r="I72" s="14">
        <f t="shared" si="2"/>
        <v>1.19</v>
      </c>
      <c r="J72" s="14">
        <v>1.19</v>
      </c>
      <c r="K72" s="109">
        <f t="shared" si="3"/>
        <v>5.9499999999999993</v>
      </c>
      <c r="L72" s="115"/>
    </row>
    <row r="73" spans="1:12" ht="24" customHeight="1">
      <c r="A73" s="114"/>
      <c r="B73" s="107">
        <f>'Tax Invoice'!D69</f>
        <v>5</v>
      </c>
      <c r="C73" s="10" t="s">
        <v>759</v>
      </c>
      <c r="D73" s="10" t="s">
        <v>759</v>
      </c>
      <c r="E73" s="118" t="s">
        <v>268</v>
      </c>
      <c r="F73" s="133"/>
      <c r="G73" s="134"/>
      <c r="H73" s="11" t="s">
        <v>760</v>
      </c>
      <c r="I73" s="14">
        <f t="shared" si="2"/>
        <v>1.19</v>
      </c>
      <c r="J73" s="14">
        <v>1.19</v>
      </c>
      <c r="K73" s="109">
        <f t="shared" si="3"/>
        <v>5.9499999999999993</v>
      </c>
      <c r="L73" s="115"/>
    </row>
    <row r="74" spans="1:12" ht="24" customHeight="1">
      <c r="A74" s="114"/>
      <c r="B74" s="107">
        <f>'Tax Invoice'!D70</f>
        <v>10</v>
      </c>
      <c r="C74" s="10" t="s">
        <v>761</v>
      </c>
      <c r="D74" s="10" t="s">
        <v>761</v>
      </c>
      <c r="E74" s="118" t="s">
        <v>273</v>
      </c>
      <c r="F74" s="133"/>
      <c r="G74" s="134"/>
      <c r="H74" s="11" t="s">
        <v>762</v>
      </c>
      <c r="I74" s="14">
        <f t="shared" si="2"/>
        <v>0.74</v>
      </c>
      <c r="J74" s="14">
        <v>0.74</v>
      </c>
      <c r="K74" s="109">
        <f t="shared" si="3"/>
        <v>7.4</v>
      </c>
      <c r="L74" s="115"/>
    </row>
    <row r="75" spans="1:12" ht="24" customHeight="1">
      <c r="A75" s="114"/>
      <c r="B75" s="108">
        <f>'Tax Invoice'!D71</f>
        <v>10</v>
      </c>
      <c r="C75" s="12" t="s">
        <v>761</v>
      </c>
      <c r="D75" s="12" t="s">
        <v>761</v>
      </c>
      <c r="E75" s="119" t="s">
        <v>583</v>
      </c>
      <c r="F75" s="143"/>
      <c r="G75" s="144"/>
      <c r="H75" s="13" t="s">
        <v>762</v>
      </c>
      <c r="I75" s="15">
        <f t="shared" si="2"/>
        <v>0.74</v>
      </c>
      <c r="J75" s="15">
        <v>0.74</v>
      </c>
      <c r="K75" s="110">
        <f t="shared" si="3"/>
        <v>7.4</v>
      </c>
      <c r="L75" s="115"/>
    </row>
    <row r="76" spans="1:12" ht="12.75" customHeight="1">
      <c r="A76" s="114"/>
      <c r="B76" s="130">
        <f>SUM(B22:B75)</f>
        <v>323</v>
      </c>
      <c r="C76" s="126" t="s">
        <v>144</v>
      </c>
      <c r="D76" s="126"/>
      <c r="E76" s="126"/>
      <c r="F76" s="126"/>
      <c r="G76" s="126"/>
      <c r="H76" s="126"/>
      <c r="I76" s="127" t="s">
        <v>255</v>
      </c>
      <c r="J76" s="127" t="s">
        <v>255</v>
      </c>
      <c r="K76" s="128">
        <f>SUM(K22:K75)</f>
        <v>495.44999999999976</v>
      </c>
      <c r="L76" s="115"/>
    </row>
    <row r="77" spans="1:12" ht="12.75" customHeight="1">
      <c r="A77" s="114"/>
      <c r="B77" s="126"/>
      <c r="C77" s="126"/>
      <c r="D77" s="126"/>
      <c r="E77" s="126"/>
      <c r="F77" s="126"/>
      <c r="G77" s="126"/>
      <c r="H77" s="126"/>
      <c r="I77" s="127" t="s">
        <v>768</v>
      </c>
      <c r="J77" s="127" t="s">
        <v>184</v>
      </c>
      <c r="K77" s="128">
        <f>Invoice!J77</f>
        <v>0</v>
      </c>
      <c r="L77" s="115"/>
    </row>
    <row r="78" spans="1:12" ht="12.75" hidden="1" customHeight="1" outlineLevel="1">
      <c r="A78" s="114"/>
      <c r="B78" s="126"/>
      <c r="C78" s="126"/>
      <c r="D78" s="126"/>
      <c r="E78" s="126"/>
      <c r="F78" s="126"/>
      <c r="G78" s="126"/>
      <c r="H78" s="126"/>
      <c r="I78" s="127" t="s">
        <v>185</v>
      </c>
      <c r="J78" s="127" t="s">
        <v>185</v>
      </c>
      <c r="K78" s="128">
        <f>Invoice!J78</f>
        <v>0</v>
      </c>
      <c r="L78" s="115"/>
    </row>
    <row r="79" spans="1:12" ht="12.75" customHeight="1" collapsed="1">
      <c r="A79" s="114"/>
      <c r="B79" s="126"/>
      <c r="C79" s="126"/>
      <c r="D79" s="126"/>
      <c r="E79" s="126"/>
      <c r="F79" s="126"/>
      <c r="G79" s="126"/>
      <c r="H79" s="126"/>
      <c r="I79" s="127" t="s">
        <v>257</v>
      </c>
      <c r="J79" s="127" t="s">
        <v>257</v>
      </c>
      <c r="K79" s="128">
        <f>SUM(K76:K78)</f>
        <v>495.44999999999976</v>
      </c>
      <c r="L79" s="115"/>
    </row>
    <row r="80" spans="1:12" ht="12.75" customHeight="1">
      <c r="A80" s="6"/>
      <c r="B80" s="7"/>
      <c r="C80" s="7"/>
      <c r="D80" s="7"/>
      <c r="E80" s="7"/>
      <c r="F80" s="7"/>
      <c r="G80" s="7"/>
      <c r="H80" s="7" t="s">
        <v>763</v>
      </c>
      <c r="I80" s="7"/>
      <c r="J80" s="7"/>
      <c r="K80" s="7"/>
      <c r="L80" s="8"/>
    </row>
    <row r="81" ht="12.75" customHeight="1"/>
    <row r="82" ht="12.75" customHeight="1"/>
    <row r="83" ht="12.75" customHeight="1"/>
    <row r="84" ht="12.75" customHeight="1"/>
    <row r="85" ht="12.75" customHeight="1"/>
    <row r="86" ht="12.75" customHeight="1"/>
    <row r="87" ht="12.75" customHeight="1"/>
  </sheetData>
  <mergeCells count="58">
    <mergeCell ref="F75:G75"/>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7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495.44999999999976</v>
      </c>
      <c r="O2" s="21" t="s">
        <v>259</v>
      </c>
    </row>
    <row r="3" spans="1:15" s="21" customFormat="1" ht="15" customHeight="1" thickBot="1">
      <c r="A3" s="22" t="s">
        <v>151</v>
      </c>
      <c r="G3" s="28">
        <f>Invoice!J14</f>
        <v>45171</v>
      </c>
      <c r="H3" s="29"/>
      <c r="N3" s="21">
        <v>495.44999999999976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Tulsa Body Jewelry</v>
      </c>
      <c r="B10" s="37"/>
      <c r="C10" s="37"/>
      <c r="D10" s="37"/>
      <c r="F10" s="38" t="str">
        <f>'Copy paste to Here'!B10</f>
        <v>Tulsa Body Jewelry</v>
      </c>
      <c r="G10" s="39"/>
      <c r="H10" s="40"/>
      <c r="K10" s="95" t="s">
        <v>276</v>
      </c>
      <c r="L10" s="35" t="s">
        <v>276</v>
      </c>
      <c r="M10" s="21">
        <v>1</v>
      </c>
    </row>
    <row r="11" spans="1:15" s="21" customFormat="1" ht="15.75" thickBot="1">
      <c r="A11" s="41" t="str">
        <f>'Copy paste to Here'!G11</f>
        <v>Brett Barnard</v>
      </c>
      <c r="B11" s="42"/>
      <c r="C11" s="42"/>
      <c r="D11" s="42"/>
      <c r="F11" s="43" t="str">
        <f>'Copy paste to Here'!B11</f>
        <v>Brett Barnard</v>
      </c>
      <c r="G11" s="44"/>
      <c r="H11" s="45"/>
      <c r="K11" s="93" t="s">
        <v>158</v>
      </c>
      <c r="L11" s="46" t="s">
        <v>159</v>
      </c>
      <c r="M11" s="21">
        <f>VLOOKUP(G3,[1]Sheet1!$A$9:$I$7290,2,FALSE)</f>
        <v>34.86</v>
      </c>
    </row>
    <row r="12" spans="1:15" s="21" customFormat="1" ht="15.75" thickBot="1">
      <c r="A12" s="41" t="str">
        <f>'Copy paste to Here'!G12</f>
        <v>1742 S HARVARD AVE</v>
      </c>
      <c r="B12" s="42"/>
      <c r="C12" s="42"/>
      <c r="D12" s="42"/>
      <c r="E12" s="89"/>
      <c r="F12" s="43" t="str">
        <f>'Copy paste to Here'!B12</f>
        <v>1742 S HARVARD AVE</v>
      </c>
      <c r="G12" s="44"/>
      <c r="H12" s="45"/>
      <c r="K12" s="93" t="s">
        <v>160</v>
      </c>
      <c r="L12" s="46" t="s">
        <v>133</v>
      </c>
      <c r="M12" s="21">
        <f>VLOOKUP(G3,[1]Sheet1!$A$9:$I$7290,3,FALSE)</f>
        <v>37.619999999999997</v>
      </c>
    </row>
    <row r="13" spans="1:15" s="21" customFormat="1" ht="15.75" thickBot="1">
      <c r="A13" s="41" t="str">
        <f>'Copy paste to Here'!G13</f>
        <v>74112 Tulsa</v>
      </c>
      <c r="B13" s="42"/>
      <c r="C13" s="42"/>
      <c r="D13" s="42"/>
      <c r="E13" s="111" t="s">
        <v>159</v>
      </c>
      <c r="F13" s="43" t="str">
        <f>'Copy paste to Here'!B13</f>
        <v>74112 Tulsa</v>
      </c>
      <c r="G13" s="44"/>
      <c r="H13" s="45"/>
      <c r="K13" s="93" t="s">
        <v>161</v>
      </c>
      <c r="L13" s="46" t="s">
        <v>162</v>
      </c>
      <c r="M13" s="113">
        <f>VLOOKUP(G3,[1]Sheet1!$A$9:$I$7290,4,FALSE)</f>
        <v>43.95</v>
      </c>
    </row>
    <row r="14" spans="1:15" s="21" customFormat="1" ht="15.75" thickBot="1">
      <c r="A14" s="41" t="str">
        <f>'Copy paste to Here'!G14</f>
        <v>United States</v>
      </c>
      <c r="B14" s="42"/>
      <c r="C14" s="42"/>
      <c r="D14" s="42"/>
      <c r="E14" s="111">
        <f>VLOOKUP(J9,$L$10:$M$17,2,FALSE)</f>
        <v>34.86</v>
      </c>
      <c r="F14" s="43" t="str">
        <f>'Copy paste to Here'!B14</f>
        <v>United States</v>
      </c>
      <c r="G14" s="44"/>
      <c r="H14" s="45"/>
      <c r="K14" s="93" t="s">
        <v>163</v>
      </c>
      <c r="L14" s="46" t="s">
        <v>164</v>
      </c>
      <c r="M14" s="21">
        <f>VLOOKUP(G3,[1]Sheet1!$A$9:$I$7290,5,FALSE)</f>
        <v>22.17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25.61</v>
      </c>
    </row>
    <row r="16" spans="1:15" s="21" customFormat="1" ht="13.7" customHeight="1" thickBot="1">
      <c r="A16" s="52"/>
      <c r="K16" s="94" t="s">
        <v>167</v>
      </c>
      <c r="L16" s="51" t="s">
        <v>168</v>
      </c>
      <c r="M16" s="21">
        <f>VLOOKUP(G3,[1]Sheet1!$A$9:$I$7290,7,FALSE)</f>
        <v>20.5</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Black</v>
      </c>
      <c r="B18" s="57" t="str">
        <f>'Copy paste to Here'!C22</f>
        <v>ALBEVB</v>
      </c>
      <c r="C18" s="57" t="s">
        <v>715</v>
      </c>
      <c r="D18" s="58">
        <f>Invoice!B22</f>
        <v>50</v>
      </c>
      <c r="E18" s="59">
        <f>'Shipping Invoice'!J22*$N$1</f>
        <v>0.14000000000000001</v>
      </c>
      <c r="F18" s="59">
        <f>D18*E18</f>
        <v>7.0000000000000009</v>
      </c>
      <c r="G18" s="60">
        <f>E18*$E$14</f>
        <v>4.8804000000000007</v>
      </c>
      <c r="H18" s="61">
        <f>D18*G18</f>
        <v>244.02000000000004</v>
      </c>
    </row>
    <row r="19" spans="1:13" s="62" customFormat="1" ht="24">
      <c r="A19" s="112" t="str">
        <f>IF((LEN('Copy paste to Here'!G23))&gt;5,((CONCATENATE('Copy paste to Here'!G23," &amp; ",'Copy paste to Here'!D23,"  &amp;  ",'Copy paste to Here'!E23))),"Empty Cell")</f>
        <v>Flexible acrylic labret, 16g (1.2mm) with 3mm UV ball &amp; Length: 8mm  &amp;  Color: Black</v>
      </c>
      <c r="B19" s="57" t="str">
        <f>'Copy paste to Here'!C23</f>
        <v>ALBEVB</v>
      </c>
      <c r="C19" s="57" t="s">
        <v>715</v>
      </c>
      <c r="D19" s="58">
        <f>Invoice!B23</f>
        <v>50</v>
      </c>
      <c r="E19" s="59">
        <f>'Shipping Invoice'!J23*$N$1</f>
        <v>0.14000000000000001</v>
      </c>
      <c r="F19" s="59">
        <f t="shared" ref="F19:F82" si="0">D19*E19</f>
        <v>7.0000000000000009</v>
      </c>
      <c r="G19" s="60">
        <f t="shared" ref="G19:G82" si="1">E19*$E$14</f>
        <v>4.8804000000000007</v>
      </c>
      <c r="H19" s="63">
        <f t="shared" ref="H19:H82" si="2">D19*G19</f>
        <v>244.02000000000004</v>
      </c>
    </row>
    <row r="20" spans="1:13" s="62" customFormat="1" ht="24">
      <c r="A20" s="56" t="str">
        <f>IF((LEN('Copy paste to Here'!G24))&gt;5,((CONCATENATE('Copy paste to Here'!G24," &amp; ",'Copy paste to Here'!D24,"  &amp;  ",'Copy paste to Here'!E24))),"Empty Cell")</f>
        <v>Flexible acrylic labret, 16g (1.2mm) with 3mm UV ball &amp; Length: 8mm  &amp;  Color: Orange</v>
      </c>
      <c r="B20" s="57" t="str">
        <f>'Copy paste to Here'!C24</f>
        <v>ALBEVB</v>
      </c>
      <c r="C20" s="57" t="s">
        <v>715</v>
      </c>
      <c r="D20" s="58">
        <f>Invoice!B24</f>
        <v>10</v>
      </c>
      <c r="E20" s="59">
        <f>'Shipping Invoice'!J24*$N$1</f>
        <v>0.14000000000000001</v>
      </c>
      <c r="F20" s="59">
        <f t="shared" si="0"/>
        <v>1.4000000000000001</v>
      </c>
      <c r="G20" s="60">
        <f t="shared" si="1"/>
        <v>4.8804000000000007</v>
      </c>
      <c r="H20" s="63">
        <f t="shared" si="2"/>
        <v>48.804000000000009</v>
      </c>
    </row>
    <row r="21" spans="1:13" s="62" customFormat="1" ht="24">
      <c r="A21" s="56" t="str">
        <f>IF((LEN('Copy paste to Here'!G25))&gt;5,((CONCATENATE('Copy paste to Here'!G25," &amp; ",'Copy paste to Here'!D25,"  &amp;  ",'Copy paste to Here'!E25))),"Empty Cell")</f>
        <v>Flexible acrylic labret, 16g (1.2mm) with 3mm UV ball &amp; Length: 8mm  &amp;  Color: Red</v>
      </c>
      <c r="B21" s="57" t="str">
        <f>'Copy paste to Here'!C25</f>
        <v>ALBEVB</v>
      </c>
      <c r="C21" s="57" t="s">
        <v>715</v>
      </c>
      <c r="D21" s="58">
        <f>Invoice!B25</f>
        <v>10</v>
      </c>
      <c r="E21" s="59">
        <f>'Shipping Invoice'!J25*$N$1</f>
        <v>0.14000000000000001</v>
      </c>
      <c r="F21" s="59">
        <f t="shared" si="0"/>
        <v>1.4000000000000001</v>
      </c>
      <c r="G21" s="60">
        <f t="shared" si="1"/>
        <v>4.8804000000000007</v>
      </c>
      <c r="H21" s="63">
        <f t="shared" si="2"/>
        <v>48.804000000000009</v>
      </c>
    </row>
    <row r="22" spans="1:13" s="62" customFormat="1" ht="24">
      <c r="A22" s="56" t="str">
        <f>IF((LEN('Copy paste to Here'!G26))&gt;5,((CONCATENATE('Copy paste to Here'!G26," &amp; ",'Copy paste to Here'!D26,"  &amp;  ",'Copy paste to Here'!E26))),"Empty Cell")</f>
        <v xml:space="preserve">Surgical steel eyebrow spiral, 16g (1.2mm) with two 3mm balls &amp; Length: 6mm  &amp;  </v>
      </c>
      <c r="B22" s="57" t="str">
        <f>'Copy paste to Here'!C26</f>
        <v>SPEB</v>
      </c>
      <c r="C22" s="57" t="s">
        <v>719</v>
      </c>
      <c r="D22" s="58">
        <f>Invoice!B26</f>
        <v>30</v>
      </c>
      <c r="E22" s="59">
        <f>'Shipping Invoice'!J26*$N$1</f>
        <v>0.28999999999999998</v>
      </c>
      <c r="F22" s="59">
        <f t="shared" si="0"/>
        <v>8.6999999999999993</v>
      </c>
      <c r="G22" s="60">
        <f t="shared" si="1"/>
        <v>10.109399999999999</v>
      </c>
      <c r="H22" s="63">
        <f t="shared" si="2"/>
        <v>303.28199999999998</v>
      </c>
    </row>
    <row r="23" spans="1:13" s="62" customFormat="1" ht="24">
      <c r="A23" s="56" t="str">
        <f>IF((LEN('Copy paste to Here'!G27))&gt;5,((CONCATENATE('Copy paste to Here'!G27," &amp; ",'Copy paste to Here'!D27,"  &amp;  ",'Copy paste to Here'!E27))),"Empty Cell")</f>
        <v xml:space="preserve">Surgical steel eyebrow spiral, 16g (1.2mm) with two 3mm balls &amp; Length: 12mm  &amp;  </v>
      </c>
      <c r="B23" s="57" t="str">
        <f>'Copy paste to Here'!C27</f>
        <v>SPEB</v>
      </c>
      <c r="C23" s="57" t="s">
        <v>719</v>
      </c>
      <c r="D23" s="58">
        <f>Invoice!B27</f>
        <v>30</v>
      </c>
      <c r="E23" s="59">
        <f>'Shipping Invoice'!J27*$N$1</f>
        <v>0.28999999999999998</v>
      </c>
      <c r="F23" s="59">
        <f t="shared" si="0"/>
        <v>8.6999999999999993</v>
      </c>
      <c r="G23" s="60">
        <f t="shared" si="1"/>
        <v>10.109399999999999</v>
      </c>
      <c r="H23" s="63">
        <f t="shared" si="2"/>
        <v>303.28199999999998</v>
      </c>
    </row>
    <row r="24" spans="1:13" s="62" customFormat="1" ht="24">
      <c r="A24" s="56" t="str">
        <f>IF((LEN('Copy paste to Here'!G28))&gt;5,((CONCATENATE('Copy paste to Here'!G28," &amp; ",'Copy paste to Here'!D28,"  &amp;  ",'Copy paste to Here'!E28))),"Empty Cell")</f>
        <v xml:space="preserve">Pack of 10 pcs. of 5mm anodized surgical steel balls with threading, 16g (1.2mm) &amp; Color: Gold anodized  &amp;  </v>
      </c>
      <c r="B24" s="57" t="str">
        <f>'Copy paste to Here'!C28</f>
        <v>XBT5S</v>
      </c>
      <c r="C24" s="57" t="s">
        <v>721</v>
      </c>
      <c r="D24" s="58">
        <f>Invoice!B28</f>
        <v>10</v>
      </c>
      <c r="E24" s="59">
        <f>'Shipping Invoice'!J28*$N$1</f>
        <v>2.37</v>
      </c>
      <c r="F24" s="59">
        <f t="shared" si="0"/>
        <v>23.700000000000003</v>
      </c>
      <c r="G24" s="60">
        <f t="shared" si="1"/>
        <v>82.618200000000002</v>
      </c>
      <c r="H24" s="63">
        <f t="shared" si="2"/>
        <v>826.18200000000002</v>
      </c>
    </row>
    <row r="25" spans="1:13" s="62" customFormat="1" ht="24">
      <c r="A25" s="56" t="str">
        <f>IF((LEN('Copy paste to Here'!G29))&gt;5,((CONCATENATE('Copy paste to Here'!G29," &amp; ",'Copy paste to Here'!D29,"  &amp;  ",'Copy paste to Here'!E29))),"Empty Cell")</f>
        <v xml:space="preserve">Pack of 10 pcs. of 8mm anodized surgical steel balls - threading 14g (1.6mm) &amp; Color: Black  &amp;  </v>
      </c>
      <c r="B25" s="57" t="str">
        <f>'Copy paste to Here'!C29</f>
        <v>XBT8G</v>
      </c>
      <c r="C25" s="57" t="s">
        <v>724</v>
      </c>
      <c r="D25" s="58">
        <f>Invoice!B29</f>
        <v>5</v>
      </c>
      <c r="E25" s="59">
        <f>'Shipping Invoice'!J29*$N$1</f>
        <v>2.78</v>
      </c>
      <c r="F25" s="59">
        <f t="shared" si="0"/>
        <v>13.899999999999999</v>
      </c>
      <c r="G25" s="60">
        <f t="shared" si="1"/>
        <v>96.910799999999995</v>
      </c>
      <c r="H25" s="63">
        <f t="shared" si="2"/>
        <v>484.55399999999997</v>
      </c>
    </row>
    <row r="26" spans="1:13" s="62" customFormat="1" ht="36">
      <c r="A26" s="56" t="str">
        <f>IF((LEN('Copy paste to Here'!G30))&gt;5,((CONCATENATE('Copy paste to Here'!G30," &amp; ",'Copy paste to Here'!D30,"  &amp;  ",'Copy paste to Here'!E30))),"Empty Cell")</f>
        <v xml:space="preserve">Pack of 10 pcs. of 4mm high polished surgical steel balls with bezel set crystal and with 1.2mm (16g) threading &amp; Crystal Color: Aquamarine  &amp;  </v>
      </c>
      <c r="B26" s="57" t="str">
        <f>'Copy paste to Here'!C30</f>
        <v>XJB4S</v>
      </c>
      <c r="C26" s="57" t="s">
        <v>726</v>
      </c>
      <c r="D26" s="58">
        <f>Invoice!B30</f>
        <v>5</v>
      </c>
      <c r="E26" s="59">
        <f>'Shipping Invoice'!J30*$N$1</f>
        <v>2.4</v>
      </c>
      <c r="F26" s="59">
        <f t="shared" si="0"/>
        <v>12</v>
      </c>
      <c r="G26" s="60">
        <f t="shared" si="1"/>
        <v>83.664000000000001</v>
      </c>
      <c r="H26" s="63">
        <f t="shared" si="2"/>
        <v>418.32</v>
      </c>
    </row>
    <row r="27" spans="1:13" s="62" customFormat="1" ht="36">
      <c r="A27" s="56" t="str">
        <f>IF((LEN('Copy paste to Here'!G31))&gt;5,((CONCATENATE('Copy paste to Here'!G31," &amp; ",'Copy paste to Here'!D31,"  &amp;  ",'Copy paste to Here'!E31))),"Empty Cell")</f>
        <v xml:space="preserve">Pack of 10 pcs. of 4mm high polished surgical steel balls with bezel set crystal and with 1.2mm (16g) threading &amp; Crystal Color: Jet  &amp;  </v>
      </c>
      <c r="B27" s="57" t="str">
        <f>'Copy paste to Here'!C31</f>
        <v>XJB4S</v>
      </c>
      <c r="C27" s="57" t="s">
        <v>726</v>
      </c>
      <c r="D27" s="58">
        <f>Invoice!B31</f>
        <v>5</v>
      </c>
      <c r="E27" s="59">
        <f>'Shipping Invoice'!J31*$N$1</f>
        <v>2.4</v>
      </c>
      <c r="F27" s="59">
        <f t="shared" si="0"/>
        <v>12</v>
      </c>
      <c r="G27" s="60">
        <f t="shared" si="1"/>
        <v>83.664000000000001</v>
      </c>
      <c r="H27" s="63">
        <f t="shared" si="2"/>
        <v>418.32</v>
      </c>
    </row>
    <row r="28" spans="1:13" s="62" customFormat="1" ht="36">
      <c r="A28" s="56" t="str">
        <f>IF((LEN('Copy paste to Here'!G32))&gt;5,((CONCATENATE('Copy paste to Here'!G32," &amp; ",'Copy paste to Here'!D32,"  &amp;  ",'Copy paste to Here'!E32))),"Empty Cell")</f>
        <v xml:space="preserve">Pack of 10 pcs. of 6mm high polished surgical steel balls with bezel set crystal and with 1.6mm (14g) threading &amp; Crystal Color: Clear  &amp;  </v>
      </c>
      <c r="B28" s="57" t="str">
        <f>'Copy paste to Here'!C32</f>
        <v>XJB6</v>
      </c>
      <c r="C28" s="57" t="s">
        <v>728</v>
      </c>
      <c r="D28" s="58">
        <f>Invoice!B32</f>
        <v>5</v>
      </c>
      <c r="E28" s="59">
        <f>'Shipping Invoice'!J32*$N$1</f>
        <v>2.82</v>
      </c>
      <c r="F28" s="59">
        <f t="shared" si="0"/>
        <v>14.1</v>
      </c>
      <c r="G28" s="60">
        <f t="shared" si="1"/>
        <v>98.305199999999999</v>
      </c>
      <c r="H28" s="63">
        <f t="shared" si="2"/>
        <v>491.52600000000001</v>
      </c>
    </row>
    <row r="29" spans="1:13" s="62" customFormat="1" ht="36">
      <c r="A29" s="56" t="str">
        <f>IF((LEN('Copy paste to Here'!G33))&gt;5,((CONCATENATE('Copy paste to Here'!G33," &amp; ",'Copy paste to Here'!D33,"  &amp;  ",'Copy paste to Here'!E33))),"Empty Cell")</f>
        <v xml:space="preserve">Pack of 10 pcs. of 6mm high polished surgical steel balls with bezel set crystal and with 1.6mm (14g) threading &amp; Crystal Color: AB  &amp;  </v>
      </c>
      <c r="B29" s="57" t="str">
        <f>'Copy paste to Here'!C33</f>
        <v>XJB6</v>
      </c>
      <c r="C29" s="57" t="s">
        <v>728</v>
      </c>
      <c r="D29" s="58">
        <f>Invoice!B33</f>
        <v>5</v>
      </c>
      <c r="E29" s="59">
        <f>'Shipping Invoice'!J33*$N$1</f>
        <v>2.82</v>
      </c>
      <c r="F29" s="59">
        <f t="shared" si="0"/>
        <v>14.1</v>
      </c>
      <c r="G29" s="60">
        <f t="shared" si="1"/>
        <v>98.305199999999999</v>
      </c>
      <c r="H29" s="63">
        <f t="shared" si="2"/>
        <v>491.52600000000001</v>
      </c>
    </row>
    <row r="30" spans="1:13" s="62" customFormat="1" ht="36">
      <c r="A30" s="56" t="str">
        <f>IF((LEN('Copy paste to Here'!G34))&gt;5,((CONCATENATE('Copy paste to Here'!G34," &amp; ",'Copy paste to Here'!D34,"  &amp;  ",'Copy paste to Here'!E34))),"Empty Cell")</f>
        <v xml:space="preserve">Pack of 10 pcs. of 6mm high polished surgical steel balls with bezel set crystal and with 1.6mm (14g) threading &amp; Crystal Color: Rose  &amp;  </v>
      </c>
      <c r="B30" s="57" t="str">
        <f>'Copy paste to Here'!C34</f>
        <v>XJB6</v>
      </c>
      <c r="C30" s="57" t="s">
        <v>728</v>
      </c>
      <c r="D30" s="58">
        <f>Invoice!B34</f>
        <v>5</v>
      </c>
      <c r="E30" s="59">
        <f>'Shipping Invoice'!J34*$N$1</f>
        <v>2.82</v>
      </c>
      <c r="F30" s="59">
        <f t="shared" si="0"/>
        <v>14.1</v>
      </c>
      <c r="G30" s="60">
        <f t="shared" si="1"/>
        <v>98.305199999999999</v>
      </c>
      <c r="H30" s="63">
        <f t="shared" si="2"/>
        <v>491.52600000000001</v>
      </c>
    </row>
    <row r="31" spans="1:13" s="62" customFormat="1" ht="36">
      <c r="A31" s="56" t="str">
        <f>IF((LEN('Copy paste to Here'!G35))&gt;5,((CONCATENATE('Copy paste to Here'!G35," &amp; ",'Copy paste to Here'!D35,"  &amp;  ",'Copy paste to Here'!E35))),"Empty Cell")</f>
        <v xml:space="preserve">Pack of 10 pcs. of 6mm high polished surgical steel balls with bezel set crystal and with 1.6mm (14g) threading &amp; Crystal Color: Aquamarine  &amp;  </v>
      </c>
      <c r="B31" s="57" t="str">
        <f>'Copy paste to Here'!C35</f>
        <v>XJB6</v>
      </c>
      <c r="C31" s="57" t="s">
        <v>728</v>
      </c>
      <c r="D31" s="58">
        <f>Invoice!B35</f>
        <v>5</v>
      </c>
      <c r="E31" s="59">
        <f>'Shipping Invoice'!J35*$N$1</f>
        <v>2.82</v>
      </c>
      <c r="F31" s="59">
        <f t="shared" si="0"/>
        <v>14.1</v>
      </c>
      <c r="G31" s="60">
        <f t="shared" si="1"/>
        <v>98.305199999999999</v>
      </c>
      <c r="H31" s="63">
        <f t="shared" si="2"/>
        <v>491.52600000000001</v>
      </c>
    </row>
    <row r="32" spans="1:13" s="62" customFormat="1" ht="36">
      <c r="A32" s="56" t="str">
        <f>IF((LEN('Copy paste to Here'!G36))&gt;5,((CONCATENATE('Copy paste to Here'!G36," &amp; ",'Copy paste to Here'!D36,"  &amp;  ",'Copy paste to Here'!E36))),"Empty Cell")</f>
        <v xml:space="preserve">Pack of 10 steel posts for labrets - 1.2mm threading (16g), selectable length ”body jewelry parts” (4mm base of labret) &amp; Length: 8mm  &amp;  </v>
      </c>
      <c r="B32" s="57" t="str">
        <f>'Copy paste to Here'!C36</f>
        <v>XLB16G</v>
      </c>
      <c r="C32" s="57" t="s">
        <v>730</v>
      </c>
      <c r="D32" s="58">
        <f>Invoice!B36</f>
        <v>10</v>
      </c>
      <c r="E32" s="59">
        <f>'Shipping Invoice'!J36*$N$1</f>
        <v>1.24</v>
      </c>
      <c r="F32" s="59">
        <f t="shared" si="0"/>
        <v>12.4</v>
      </c>
      <c r="G32" s="60">
        <f t="shared" si="1"/>
        <v>43.226399999999998</v>
      </c>
      <c r="H32" s="63">
        <f t="shared" si="2"/>
        <v>432.26400000000001</v>
      </c>
    </row>
    <row r="33" spans="1:8" s="62" customFormat="1" ht="36">
      <c r="A33" s="56" t="str">
        <f>IF((LEN('Copy paste to Here'!G37))&gt;5,((CONCATENATE('Copy paste to Here'!G37," &amp; ",'Copy paste to Here'!D37,"  &amp;  ",'Copy paste to Here'!E37))),"Empty Cell")</f>
        <v xml:space="preserve">Pack of 10 pcs. of 4mm high polished 316L steel multi-jewel balls, 14g (1.6mm) with 1 big top crystal and 4 small crystals on the sides - threading, 14g (1.6mm) &amp; Crystal Color: AB  &amp;  </v>
      </c>
      <c r="B33" s="57" t="str">
        <f>'Copy paste to Here'!C37</f>
        <v>XMJB4</v>
      </c>
      <c r="C33" s="57" t="s">
        <v>732</v>
      </c>
      <c r="D33" s="58">
        <f>Invoice!B37</f>
        <v>3</v>
      </c>
      <c r="E33" s="59">
        <f>'Shipping Invoice'!J37*$N$1</f>
        <v>6.44</v>
      </c>
      <c r="F33" s="59">
        <f t="shared" si="0"/>
        <v>19.32</v>
      </c>
      <c r="G33" s="60">
        <f t="shared" si="1"/>
        <v>224.4984</v>
      </c>
      <c r="H33" s="63">
        <f t="shared" si="2"/>
        <v>673.49520000000007</v>
      </c>
    </row>
    <row r="34" spans="1:8" s="62" customFormat="1" ht="36">
      <c r="A34" s="56" t="str">
        <f>IF((LEN('Copy paste to Here'!G38))&gt;5,((CONCATENATE('Copy paste to Here'!G38," &amp; ",'Copy paste to Here'!D38,"  &amp;  ",'Copy paste to Here'!E38))),"Empty Cell")</f>
        <v xml:space="preserve">Pack of 10 pcs. of 4mm high polished 316L steel multi-jewel balls, 14g (1.6mm) with 1 big top crystal and 4 small crystals on the sides - threading, 14g (1.6mm) &amp; Crystal Color: Rose  &amp;  </v>
      </c>
      <c r="B34" s="57" t="str">
        <f>'Copy paste to Here'!C38</f>
        <v>XMJB4</v>
      </c>
      <c r="C34" s="57" t="s">
        <v>732</v>
      </c>
      <c r="D34" s="58">
        <f>Invoice!B38</f>
        <v>1</v>
      </c>
      <c r="E34" s="59">
        <f>'Shipping Invoice'!J38*$N$1</f>
        <v>6.44</v>
      </c>
      <c r="F34" s="59">
        <f t="shared" si="0"/>
        <v>6.44</v>
      </c>
      <c r="G34" s="60">
        <f t="shared" si="1"/>
        <v>224.4984</v>
      </c>
      <c r="H34" s="63">
        <f t="shared" si="2"/>
        <v>224.4984</v>
      </c>
    </row>
    <row r="35" spans="1:8" s="62" customFormat="1" ht="48">
      <c r="A35" s="56" t="str">
        <f>IF((LEN('Copy paste to Here'!G39))&gt;5,((CONCATENATE('Copy paste to Here'!G39," &amp; ",'Copy paste to Here'!D39,"  &amp;  ",'Copy paste to Here'!E39))),"Empty Cell")</f>
        <v xml:space="preserve">Pack of 10 pcs. of 4mm high polished 316L steel multi-jewel balls, 14g (1.6mm) with 1 big top crystal and 4 small crystals on the sides - threading, 14g (1.6mm) &amp; Crystal Color: Light Sapphire  &amp;  </v>
      </c>
      <c r="B35" s="57" t="str">
        <f>'Copy paste to Here'!C39</f>
        <v>XMJB4</v>
      </c>
      <c r="C35" s="57" t="s">
        <v>732</v>
      </c>
      <c r="D35" s="58">
        <f>Invoice!B39</f>
        <v>1</v>
      </c>
      <c r="E35" s="59">
        <f>'Shipping Invoice'!J39*$N$1</f>
        <v>6.44</v>
      </c>
      <c r="F35" s="59">
        <f t="shared" si="0"/>
        <v>6.44</v>
      </c>
      <c r="G35" s="60">
        <f t="shared" si="1"/>
        <v>224.4984</v>
      </c>
      <c r="H35" s="63">
        <f t="shared" si="2"/>
        <v>224.4984</v>
      </c>
    </row>
    <row r="36" spans="1:8" s="62" customFormat="1" ht="36">
      <c r="A36" s="56" t="str">
        <f>IF((LEN('Copy paste to Here'!G40))&gt;5,((CONCATENATE('Copy paste to Here'!G40," &amp; ",'Copy paste to Here'!D40,"  &amp;  ",'Copy paste to Here'!E40))),"Empty Cell")</f>
        <v xml:space="preserve">Pack of 10 pcs. of 4mm high polished 316L steel multi-jewel balls, 14g (1.6mm) with 1 big top crystal and 4 small crystals on the sides - threading, 14g (1.6mm) &amp; Crystal Color: Sapphire  &amp;  </v>
      </c>
      <c r="B36" s="57" t="str">
        <f>'Copy paste to Here'!C40</f>
        <v>XMJB4</v>
      </c>
      <c r="C36" s="57" t="s">
        <v>732</v>
      </c>
      <c r="D36" s="58">
        <f>Invoice!B40</f>
        <v>1</v>
      </c>
      <c r="E36" s="59">
        <f>'Shipping Invoice'!J40*$N$1</f>
        <v>6.44</v>
      </c>
      <c r="F36" s="59">
        <f t="shared" si="0"/>
        <v>6.44</v>
      </c>
      <c r="G36" s="60">
        <f t="shared" si="1"/>
        <v>224.4984</v>
      </c>
      <c r="H36" s="63">
        <f t="shared" si="2"/>
        <v>224.4984</v>
      </c>
    </row>
    <row r="37" spans="1:8" s="62" customFormat="1" ht="36">
      <c r="A37" s="56" t="str">
        <f>IF((LEN('Copy paste to Here'!G41))&gt;5,((CONCATENATE('Copy paste to Here'!G41," &amp; ",'Copy paste to Here'!D41,"  &amp;  ",'Copy paste to Here'!E41))),"Empty Cell")</f>
        <v xml:space="preserve">Pack of 10 pcs. of 4mm high polished 316L steel multi-jewel balls, 14g (1.6mm) with 1 big top crystal and 4 small crystals on the sides - threading, 14g (1.6mm) &amp; Crystal Color: Blue Zircon  &amp;  </v>
      </c>
      <c r="B37" s="57" t="str">
        <f>'Copy paste to Here'!C41</f>
        <v>XMJB4</v>
      </c>
      <c r="C37" s="57" t="s">
        <v>732</v>
      </c>
      <c r="D37" s="58">
        <f>Invoice!B41</f>
        <v>1</v>
      </c>
      <c r="E37" s="59">
        <f>'Shipping Invoice'!J41*$N$1</f>
        <v>6.44</v>
      </c>
      <c r="F37" s="59">
        <f t="shared" si="0"/>
        <v>6.44</v>
      </c>
      <c r="G37" s="60">
        <f t="shared" si="1"/>
        <v>224.4984</v>
      </c>
      <c r="H37" s="63">
        <f t="shared" si="2"/>
        <v>224.4984</v>
      </c>
    </row>
    <row r="38" spans="1:8" s="62" customFormat="1" ht="36">
      <c r="A38" s="56" t="str">
        <f>IF((LEN('Copy paste to Here'!G42))&gt;5,((CONCATENATE('Copy paste to Here'!G42," &amp; ",'Copy paste to Here'!D42,"  &amp;  ",'Copy paste to Here'!E42))),"Empty Cell")</f>
        <v xml:space="preserve">Pack of 10 pcs. of 4mm high polished 316L steel multi-jewel balls, 14g (1.6mm) with 1 big top crystal and 4 small crystals on the sides - threading, 14g (1.6mm) &amp; Crystal Color: Jet  &amp;  </v>
      </c>
      <c r="B38" s="57" t="str">
        <f>'Copy paste to Here'!C42</f>
        <v>XMJB4</v>
      </c>
      <c r="C38" s="57" t="s">
        <v>732</v>
      </c>
      <c r="D38" s="58">
        <f>Invoice!B42</f>
        <v>1</v>
      </c>
      <c r="E38" s="59">
        <f>'Shipping Invoice'!J42*$N$1</f>
        <v>6.44</v>
      </c>
      <c r="F38" s="59">
        <f t="shared" si="0"/>
        <v>6.44</v>
      </c>
      <c r="G38" s="60">
        <f t="shared" si="1"/>
        <v>224.4984</v>
      </c>
      <c r="H38" s="63">
        <f t="shared" si="2"/>
        <v>224.4984</v>
      </c>
    </row>
    <row r="39" spans="1:8" s="62" customFormat="1" ht="36">
      <c r="A39" s="56" t="str">
        <f>IF((LEN('Copy paste to Here'!G43))&gt;5,((CONCATENATE('Copy paste to Here'!G43," &amp; ",'Copy paste to Here'!D43,"  &amp;  ",'Copy paste to Here'!E43))),"Empty Cell")</f>
        <v xml:space="preserve">Pack of 10 pcs. of 4mm high polished 316L steel multi-jewel balls, 14g (1.6mm) with 1 big top crystal and 4 small crystals on the sides - threading, 14g (1.6mm) &amp; Crystal Color: Fuchsia  &amp;  </v>
      </c>
      <c r="B39" s="57" t="str">
        <f>'Copy paste to Here'!C43</f>
        <v>XMJB4</v>
      </c>
      <c r="C39" s="57" t="s">
        <v>732</v>
      </c>
      <c r="D39" s="58">
        <f>Invoice!B43</f>
        <v>1</v>
      </c>
      <c r="E39" s="59">
        <f>'Shipping Invoice'!J43*$N$1</f>
        <v>6.44</v>
      </c>
      <c r="F39" s="59">
        <f t="shared" si="0"/>
        <v>6.44</v>
      </c>
      <c r="G39" s="60">
        <f t="shared" si="1"/>
        <v>224.4984</v>
      </c>
      <c r="H39" s="63">
        <f t="shared" si="2"/>
        <v>224.4984</v>
      </c>
    </row>
    <row r="40" spans="1:8" s="62" customFormat="1" ht="36">
      <c r="A40" s="56" t="str">
        <f>IF((LEN('Copy paste to Here'!G44))&gt;5,((CONCATENATE('Copy paste to Here'!G44," &amp; ",'Copy paste to Here'!D44,"  &amp;  ",'Copy paste to Here'!E44))),"Empty Cell")</f>
        <v xml:space="preserve">Pack of 10 pcs. of 4mm high polished 316L steel multi-jewel balls, 14g (1.6mm) with 1 big top crystal and 4 small crystals on the sides - threading, 14g (1.6mm) &amp; Crystal Color: Emerald  &amp;  </v>
      </c>
      <c r="B40" s="57" t="str">
        <f>'Copy paste to Here'!C44</f>
        <v>XMJB4</v>
      </c>
      <c r="C40" s="57" t="s">
        <v>732</v>
      </c>
      <c r="D40" s="58">
        <f>Invoice!B44</f>
        <v>1</v>
      </c>
      <c r="E40" s="59">
        <f>'Shipping Invoice'!J44*$N$1</f>
        <v>6.44</v>
      </c>
      <c r="F40" s="59">
        <f t="shared" si="0"/>
        <v>6.44</v>
      </c>
      <c r="G40" s="60">
        <f t="shared" si="1"/>
        <v>224.4984</v>
      </c>
      <c r="H40" s="63">
        <f t="shared" si="2"/>
        <v>224.4984</v>
      </c>
    </row>
    <row r="41" spans="1:8" s="62" customFormat="1" ht="36">
      <c r="A41" s="56" t="str">
        <f>IF((LEN('Copy paste to Here'!G45))&gt;5,((CONCATENATE('Copy paste to Here'!G45," &amp; ",'Copy paste to Here'!D45,"  &amp;  ",'Copy paste to Here'!E45))),"Empty Cell")</f>
        <v xml:space="preserve">Pack of 10 pcs. of 4mm high polished 316L steel multi-jewel balls, 14g (1.6mm) with 1 big top crystal and 4 small crystals on the sides - threading, 14g (1.6mm) &amp; Crystal Color: Peridot  &amp;  </v>
      </c>
      <c r="B41" s="57" t="str">
        <f>'Copy paste to Here'!C45</f>
        <v>XMJB4</v>
      </c>
      <c r="C41" s="57" t="s">
        <v>732</v>
      </c>
      <c r="D41" s="58">
        <f>Invoice!B45</f>
        <v>1</v>
      </c>
      <c r="E41" s="59">
        <f>'Shipping Invoice'!J45*$N$1</f>
        <v>6.44</v>
      </c>
      <c r="F41" s="59">
        <f t="shared" si="0"/>
        <v>6.44</v>
      </c>
      <c r="G41" s="60">
        <f t="shared" si="1"/>
        <v>224.4984</v>
      </c>
      <c r="H41" s="63">
        <f t="shared" si="2"/>
        <v>224.4984</v>
      </c>
    </row>
    <row r="42" spans="1:8" s="62" customFormat="1" ht="36">
      <c r="A42" s="56" t="str">
        <f>IF((LEN('Copy paste to Here'!G46))&gt;5,((CONCATENATE('Copy paste to Here'!G46," &amp; ",'Copy paste to Here'!D46,"  &amp;  ",'Copy paste to Here'!E46))),"Empty Cell")</f>
        <v xml:space="preserve">Pack of 10 pcs. of 4mm high polished 316L steel multi-jewel balls, 14g (1.6mm) with 1 big top crystal and 4 small crystals on the sides - threading, 14g (1.6mm) &amp; Crystal Color: Hyacinth  &amp;  </v>
      </c>
      <c r="B42" s="57" t="str">
        <f>'Copy paste to Here'!C46</f>
        <v>XMJB4</v>
      </c>
      <c r="C42" s="57" t="s">
        <v>732</v>
      </c>
      <c r="D42" s="58">
        <f>Invoice!B46</f>
        <v>1</v>
      </c>
      <c r="E42" s="59">
        <f>'Shipping Invoice'!J46*$N$1</f>
        <v>6.44</v>
      </c>
      <c r="F42" s="59">
        <f t="shared" si="0"/>
        <v>6.44</v>
      </c>
      <c r="G42" s="60">
        <f t="shared" si="1"/>
        <v>224.4984</v>
      </c>
      <c r="H42" s="63">
        <f t="shared" si="2"/>
        <v>224.4984</v>
      </c>
    </row>
    <row r="43" spans="1:8" s="62" customFormat="1" ht="36">
      <c r="A43" s="56" t="str">
        <f>IF((LEN('Copy paste to Here'!G47))&gt;5,((CONCATENATE('Copy paste to Here'!G47," &amp; ",'Copy paste to Here'!D47,"  &amp;  ",'Copy paste to Here'!E47))),"Empty Cell")</f>
        <v xml:space="preserve">Pack of 10 pcs. of 4mm high polished 316L steel multi-jewel balls, 16g (1.2mm) with 1 big top crystal and 4 small crystals on the sides - threading, &amp; Crystal Color: Light Sapphire  &amp;  </v>
      </c>
      <c r="B43" s="57" t="str">
        <f>'Copy paste to Here'!C47</f>
        <v>XMJB4S</v>
      </c>
      <c r="C43" s="57" t="s">
        <v>734</v>
      </c>
      <c r="D43" s="58">
        <f>Invoice!B47</f>
        <v>1</v>
      </c>
      <c r="E43" s="59">
        <f>'Shipping Invoice'!J47*$N$1</f>
        <v>6.44</v>
      </c>
      <c r="F43" s="59">
        <f t="shared" si="0"/>
        <v>6.44</v>
      </c>
      <c r="G43" s="60">
        <f t="shared" si="1"/>
        <v>224.4984</v>
      </c>
      <c r="H43" s="63">
        <f t="shared" si="2"/>
        <v>224.4984</v>
      </c>
    </row>
    <row r="44" spans="1:8" s="62" customFormat="1" ht="36">
      <c r="A44" s="56" t="str">
        <f>IF((LEN('Copy paste to Here'!G48))&gt;5,((CONCATENATE('Copy paste to Here'!G48," &amp; ",'Copy paste to Here'!D48,"  &amp;  ",'Copy paste to Here'!E48))),"Empty Cell")</f>
        <v xml:space="preserve">Pack of 10 pcs. of 4mm high polished 316L steel multi-jewel balls, 16g (1.2mm) with 1 big top crystal and 4 small crystals on the sides - threading, &amp; Crystal Color: Light Amethyst  &amp;  </v>
      </c>
      <c r="B44" s="57" t="str">
        <f>'Copy paste to Here'!C48</f>
        <v>XMJB4S</v>
      </c>
      <c r="C44" s="57" t="s">
        <v>734</v>
      </c>
      <c r="D44" s="58">
        <f>Invoice!B48</f>
        <v>1</v>
      </c>
      <c r="E44" s="59">
        <f>'Shipping Invoice'!J48*$N$1</f>
        <v>6.44</v>
      </c>
      <c r="F44" s="59">
        <f t="shared" si="0"/>
        <v>6.44</v>
      </c>
      <c r="G44" s="60">
        <f t="shared" si="1"/>
        <v>224.4984</v>
      </c>
      <c r="H44" s="63">
        <f t="shared" si="2"/>
        <v>224.4984</v>
      </c>
    </row>
    <row r="45" spans="1:8" s="62" customFormat="1" ht="36">
      <c r="A45" s="56" t="str">
        <f>IF((LEN('Copy paste to Here'!G49))&gt;5,((CONCATENATE('Copy paste to Here'!G49," &amp; ",'Copy paste to Here'!D49,"  &amp;  ",'Copy paste to Here'!E49))),"Empty Cell")</f>
        <v xml:space="preserve">Pack of 10 pcs. of 4mm high polished 316L steel multi-jewel balls, 16g (1.2mm) with 1 big top crystal and 4 small crystals on the sides - threading, &amp; Crystal Color: Emerald  &amp;  </v>
      </c>
      <c r="B45" s="57" t="str">
        <f>'Copy paste to Here'!C49</f>
        <v>XMJB4S</v>
      </c>
      <c r="C45" s="57" t="s">
        <v>734</v>
      </c>
      <c r="D45" s="58">
        <f>Invoice!B49</f>
        <v>1</v>
      </c>
      <c r="E45" s="59">
        <f>'Shipping Invoice'!J49*$N$1</f>
        <v>6.44</v>
      </c>
      <c r="F45" s="59">
        <f t="shared" si="0"/>
        <v>6.44</v>
      </c>
      <c r="G45" s="60">
        <f t="shared" si="1"/>
        <v>224.4984</v>
      </c>
      <c r="H45" s="63">
        <f t="shared" si="2"/>
        <v>224.4984</v>
      </c>
    </row>
    <row r="46" spans="1:8" s="62" customFormat="1" ht="36">
      <c r="A46" s="56" t="str">
        <f>IF((LEN('Copy paste to Here'!G50))&gt;5,((CONCATENATE('Copy paste to Here'!G50," &amp; ",'Copy paste to Here'!D50,"  &amp;  ",'Copy paste to Here'!E50))),"Empty Cell")</f>
        <v xml:space="preserve">Pack of 10 pcs. of 4mm high polished 316L steel multi-jewel balls, 16g (1.2mm) with 1 big top crystal and 4 small crystals on the sides - threading, &amp; Crystal Color: Topaz  &amp;  </v>
      </c>
      <c r="B46" s="57" t="str">
        <f>'Copy paste to Here'!C50</f>
        <v>XMJB4S</v>
      </c>
      <c r="C46" s="57" t="s">
        <v>734</v>
      </c>
      <c r="D46" s="58">
        <f>Invoice!B50</f>
        <v>1</v>
      </c>
      <c r="E46" s="59">
        <f>'Shipping Invoice'!J50*$N$1</f>
        <v>6.44</v>
      </c>
      <c r="F46" s="59">
        <f t="shared" si="0"/>
        <v>6.44</v>
      </c>
      <c r="G46" s="60">
        <f t="shared" si="1"/>
        <v>224.4984</v>
      </c>
      <c r="H46" s="63">
        <f t="shared" si="2"/>
        <v>224.4984</v>
      </c>
    </row>
    <row r="47" spans="1:8" s="62" customFormat="1" ht="36">
      <c r="A47" s="56" t="str">
        <f>IF((LEN('Copy paste to Here'!G51))&gt;5,((CONCATENATE('Copy paste to Here'!G51," &amp; ",'Copy paste to Here'!D51,"  &amp;  ",'Copy paste to Here'!E51))),"Empty Cell")</f>
        <v xml:space="preserve">Pack of 10 pcs. of 5mm high polished 316L steel multi-jewel balls, 14g (1.6mm) with 1 big top crystal and 4 small crystals on the sides - threading, 14g (1.6mm) &amp; Crystal Color: AB  &amp;  </v>
      </c>
      <c r="B47" s="57" t="str">
        <f>'Copy paste to Here'!C51</f>
        <v>XMJB5</v>
      </c>
      <c r="C47" s="57" t="s">
        <v>736</v>
      </c>
      <c r="D47" s="58">
        <f>Invoice!B51</f>
        <v>3</v>
      </c>
      <c r="E47" s="59">
        <f>'Shipping Invoice'!J51*$N$1</f>
        <v>7.44</v>
      </c>
      <c r="F47" s="59">
        <f t="shared" si="0"/>
        <v>22.32</v>
      </c>
      <c r="G47" s="60">
        <f t="shared" si="1"/>
        <v>259.35840000000002</v>
      </c>
      <c r="H47" s="63">
        <f t="shared" si="2"/>
        <v>778.0752</v>
      </c>
    </row>
    <row r="48" spans="1:8" s="62" customFormat="1" ht="36">
      <c r="A48" s="56" t="str">
        <f>IF((LEN('Copy paste to Here'!G52))&gt;5,((CONCATENATE('Copy paste to Here'!G52," &amp; ",'Copy paste to Here'!D52,"  &amp;  ",'Copy paste to Here'!E52))),"Empty Cell")</f>
        <v xml:space="preserve">Pack of 10 pcs. of 5mm high polished 316L steel multi-jewel balls, 14g (1.6mm) with 1 big top crystal and 4 small crystals on the sides - threading, 14g (1.6mm) &amp; Crystal Color: Sapphire  &amp;  </v>
      </c>
      <c r="B48" s="57" t="str">
        <f>'Copy paste to Here'!C52</f>
        <v>XMJB5</v>
      </c>
      <c r="C48" s="57" t="s">
        <v>736</v>
      </c>
      <c r="D48" s="58">
        <f>Invoice!B52</f>
        <v>1</v>
      </c>
      <c r="E48" s="59">
        <f>'Shipping Invoice'!J52*$N$1</f>
        <v>7.44</v>
      </c>
      <c r="F48" s="59">
        <f t="shared" si="0"/>
        <v>7.44</v>
      </c>
      <c r="G48" s="60">
        <f t="shared" si="1"/>
        <v>259.35840000000002</v>
      </c>
      <c r="H48" s="63">
        <f t="shared" si="2"/>
        <v>259.35840000000002</v>
      </c>
    </row>
    <row r="49" spans="1:8" s="62" customFormat="1" ht="36">
      <c r="A49" s="56" t="str">
        <f>IF((LEN('Copy paste to Here'!G53))&gt;5,((CONCATENATE('Copy paste to Here'!G53," &amp; ",'Copy paste to Here'!D53,"  &amp;  ",'Copy paste to Here'!E53))),"Empty Cell")</f>
        <v xml:space="preserve">Pack of 10 pcs. of 5mm high polished 316L steel multi-jewel balls, 14g (1.6mm) with 1 big top crystal and 4 small crystals on the sides - threading, 14g (1.6mm) &amp; Crystal Color: Amethyst  &amp;  </v>
      </c>
      <c r="B49" s="57" t="str">
        <f>'Copy paste to Here'!C53</f>
        <v>XMJB5</v>
      </c>
      <c r="C49" s="57" t="s">
        <v>736</v>
      </c>
      <c r="D49" s="58">
        <f>Invoice!B53</f>
        <v>1</v>
      </c>
      <c r="E49" s="59">
        <f>'Shipping Invoice'!J53*$N$1</f>
        <v>7.44</v>
      </c>
      <c r="F49" s="59">
        <f t="shared" si="0"/>
        <v>7.44</v>
      </c>
      <c r="G49" s="60">
        <f t="shared" si="1"/>
        <v>259.35840000000002</v>
      </c>
      <c r="H49" s="63">
        <f t="shared" si="2"/>
        <v>259.35840000000002</v>
      </c>
    </row>
    <row r="50" spans="1:8" s="62" customFormat="1" ht="36">
      <c r="A50" s="56" t="str">
        <f>IF((LEN('Copy paste to Here'!G54))&gt;5,((CONCATENATE('Copy paste to Here'!G54," &amp; ",'Copy paste to Here'!D54,"  &amp;  ",'Copy paste to Here'!E54))),"Empty Cell")</f>
        <v xml:space="preserve">Pack of 10 pcs. of 5mm high polished 316L steel multi-jewel balls, 14g (1.6mm) with 1 big top crystal and 4 small crystals on the sides - threading, 14g (1.6mm) &amp; Crystal Color: Fuchsia  &amp;  </v>
      </c>
      <c r="B50" s="57" t="str">
        <f>'Copy paste to Here'!C54</f>
        <v>XMJB5</v>
      </c>
      <c r="C50" s="57" t="s">
        <v>736</v>
      </c>
      <c r="D50" s="58">
        <f>Invoice!B54</f>
        <v>1</v>
      </c>
      <c r="E50" s="59">
        <f>'Shipping Invoice'!J54*$N$1</f>
        <v>7.44</v>
      </c>
      <c r="F50" s="59">
        <f t="shared" si="0"/>
        <v>7.44</v>
      </c>
      <c r="G50" s="60">
        <f t="shared" si="1"/>
        <v>259.35840000000002</v>
      </c>
      <c r="H50" s="63">
        <f t="shared" si="2"/>
        <v>259.35840000000002</v>
      </c>
    </row>
    <row r="51" spans="1:8" s="62" customFormat="1" ht="36">
      <c r="A51" s="56" t="str">
        <f>IF((LEN('Copy paste to Here'!G55))&gt;5,((CONCATENATE('Copy paste to Here'!G55," &amp; ",'Copy paste to Here'!D55,"  &amp;  ",'Copy paste to Here'!E55))),"Empty Cell")</f>
        <v xml:space="preserve">Pack of 10 pcs. of 5mm high polished 316L steel multi-jewel balls, 14g (1.6mm) with 1 big top crystal and 4 small crystals on the sides - threading, 14g (1.6mm) &amp; Crystal Color: Peridot  &amp;  </v>
      </c>
      <c r="B51" s="57" t="str">
        <f>'Copy paste to Here'!C55</f>
        <v>XMJB5</v>
      </c>
      <c r="C51" s="57" t="s">
        <v>736</v>
      </c>
      <c r="D51" s="58">
        <f>Invoice!B55</f>
        <v>1</v>
      </c>
      <c r="E51" s="59">
        <f>'Shipping Invoice'!J55*$N$1</f>
        <v>7.44</v>
      </c>
      <c r="F51" s="59">
        <f t="shared" si="0"/>
        <v>7.44</v>
      </c>
      <c r="G51" s="60">
        <f t="shared" si="1"/>
        <v>259.35840000000002</v>
      </c>
      <c r="H51" s="63">
        <f t="shared" si="2"/>
        <v>259.35840000000002</v>
      </c>
    </row>
    <row r="52" spans="1:8" s="62" customFormat="1" ht="36">
      <c r="A52" s="56" t="str">
        <f>IF((LEN('Copy paste to Here'!G56))&gt;5,((CONCATENATE('Copy paste to Here'!G56," &amp; ",'Copy paste to Here'!D56,"  &amp;  ",'Copy paste to Here'!E56))),"Empty Cell")</f>
        <v xml:space="preserve">Pack of 10 pcs. of 5mm high polished 316L steel multi-jewel balls, 14g (1.6mm) with 1 big top crystal and 4 small crystals on the sides - threading, 14g (1.6mm) &amp; Crystal Color: Topaz  &amp;  </v>
      </c>
      <c r="B52" s="57" t="str">
        <f>'Copy paste to Here'!C56</f>
        <v>XMJB5</v>
      </c>
      <c r="C52" s="57" t="s">
        <v>736</v>
      </c>
      <c r="D52" s="58">
        <f>Invoice!B56</f>
        <v>1</v>
      </c>
      <c r="E52" s="59">
        <f>'Shipping Invoice'!J56*$N$1</f>
        <v>7.44</v>
      </c>
      <c r="F52" s="59">
        <f t="shared" si="0"/>
        <v>7.44</v>
      </c>
      <c r="G52" s="60">
        <f t="shared" si="1"/>
        <v>259.35840000000002</v>
      </c>
      <c r="H52" s="63">
        <f t="shared" si="2"/>
        <v>259.35840000000002</v>
      </c>
    </row>
    <row r="53" spans="1:8" s="62" customFormat="1" ht="36">
      <c r="A53" s="56" t="str">
        <f>IF((LEN('Copy paste to Here'!G57))&gt;5,((CONCATENATE('Copy paste to Here'!G57," &amp; ",'Copy paste to Here'!D57,"  &amp;  ",'Copy paste to Here'!E57))),"Empty Cell")</f>
        <v xml:space="preserve">Pack of 10 pcs. of 3mm anodized 316L steel multi-jewel balls, 16g (1.2mm) with 1 big top crystal and 4 small crystals on the sides &amp; Color: Black Anodized w/ Clear crystal  &amp;  </v>
      </c>
      <c r="B53" s="57" t="str">
        <f>'Copy paste to Here'!C57</f>
        <v>XMJBT3</v>
      </c>
      <c r="C53" s="57" t="s">
        <v>738</v>
      </c>
      <c r="D53" s="58">
        <f>Invoice!B57</f>
        <v>2</v>
      </c>
      <c r="E53" s="59">
        <f>'Shipping Invoice'!J57*$N$1</f>
        <v>7.44</v>
      </c>
      <c r="F53" s="59">
        <f t="shared" si="0"/>
        <v>14.88</v>
      </c>
      <c r="G53" s="60">
        <f t="shared" si="1"/>
        <v>259.35840000000002</v>
      </c>
      <c r="H53" s="63">
        <f t="shared" si="2"/>
        <v>518.71680000000003</v>
      </c>
    </row>
    <row r="54" spans="1:8" s="62" customFormat="1" ht="36">
      <c r="A54" s="56" t="str">
        <f>IF((LEN('Copy paste to Here'!G58))&gt;5,((CONCATENATE('Copy paste to Here'!G58," &amp; ",'Copy paste to Here'!D58,"  &amp;  ",'Copy paste to Here'!E58))),"Empty Cell")</f>
        <v xml:space="preserve">Pack of 10 pcs. of 3mm anodized 316L steel multi-jewel balls, 16g (1.2mm) with 1 big top crystal and 4 small crystals on the sides &amp; Color: Black Anodized w/ emarald crystal  &amp;  </v>
      </c>
      <c r="B54" s="57" t="str">
        <f>'Copy paste to Here'!C58</f>
        <v>XMJBT3</v>
      </c>
      <c r="C54" s="57" t="s">
        <v>738</v>
      </c>
      <c r="D54" s="58">
        <f>Invoice!B58</f>
        <v>1</v>
      </c>
      <c r="E54" s="59">
        <f>'Shipping Invoice'!J58*$N$1</f>
        <v>7.44</v>
      </c>
      <c r="F54" s="59">
        <f t="shared" si="0"/>
        <v>7.44</v>
      </c>
      <c r="G54" s="60">
        <f t="shared" si="1"/>
        <v>259.35840000000002</v>
      </c>
      <c r="H54" s="63">
        <f t="shared" si="2"/>
        <v>259.35840000000002</v>
      </c>
    </row>
    <row r="55" spans="1:8" s="62" customFormat="1" ht="48">
      <c r="A55" s="56" t="str">
        <f>IF((LEN('Copy paste to Here'!G59))&gt;5,((CONCATENATE('Copy paste to Here'!G59," &amp; ",'Copy paste to Here'!D59,"  &amp;  ",'Copy paste to Here'!E59))),"Empty Cell")</f>
        <v xml:space="preserve">Pack of 10 pcs. of 4mm anodized 316L steel multi-jewel balls, 14g (1.6mm) with 1 big top crystal and 4 small crystals on the sides - threading, 14g (1.6mm) &amp; Color: Black Anodized w/ Jet crystal  &amp;  </v>
      </c>
      <c r="B55" s="57" t="str">
        <f>'Copy paste to Here'!C59</f>
        <v>XMJBT4</v>
      </c>
      <c r="C55" s="57" t="s">
        <v>742</v>
      </c>
      <c r="D55" s="58">
        <f>Invoice!B59</f>
        <v>1</v>
      </c>
      <c r="E55" s="59">
        <f>'Shipping Invoice'!J59*$N$1</f>
        <v>7.44</v>
      </c>
      <c r="F55" s="59">
        <f t="shared" si="0"/>
        <v>7.44</v>
      </c>
      <c r="G55" s="60">
        <f t="shared" si="1"/>
        <v>259.35840000000002</v>
      </c>
      <c r="H55" s="63">
        <f t="shared" si="2"/>
        <v>259.35840000000002</v>
      </c>
    </row>
    <row r="56" spans="1:8" s="62" customFormat="1" ht="48">
      <c r="A56" s="56" t="str">
        <f>IF((LEN('Copy paste to Here'!G60))&gt;5,((CONCATENATE('Copy paste to Here'!G60," &amp; ",'Copy paste to Here'!D60,"  &amp;  ",'Copy paste to Here'!E60))),"Empty Cell")</f>
        <v xml:space="preserve">Pack of 10 pcs. of 4mm anodized 316L steel multi-jewel balls, 14g (1.6mm) with 1 big top crystal and 4 small crystals on the sides - threading, 14g (1.6mm) &amp; Color: Black Anodized w/ Peridot crystal  &amp;  </v>
      </c>
      <c r="B56" s="57" t="str">
        <f>'Copy paste to Here'!C60</f>
        <v>XMJBT4</v>
      </c>
      <c r="C56" s="57" t="s">
        <v>742</v>
      </c>
      <c r="D56" s="58">
        <f>Invoice!B60</f>
        <v>1</v>
      </c>
      <c r="E56" s="59">
        <f>'Shipping Invoice'!J60*$N$1</f>
        <v>7.44</v>
      </c>
      <c r="F56" s="59">
        <f t="shared" si="0"/>
        <v>7.44</v>
      </c>
      <c r="G56" s="60">
        <f t="shared" si="1"/>
        <v>259.35840000000002</v>
      </c>
      <c r="H56" s="63">
        <f t="shared" si="2"/>
        <v>259.35840000000002</v>
      </c>
    </row>
    <row r="57" spans="1:8" s="62" customFormat="1" ht="48">
      <c r="A57" s="56" t="str">
        <f>IF((LEN('Copy paste to Here'!G61))&gt;5,((CONCATENATE('Copy paste to Here'!G61," &amp; ",'Copy paste to Here'!D61,"  &amp;  ",'Copy paste to Here'!E61))),"Empty Cell")</f>
        <v xml:space="preserve">Pack of 10 pcs. of 4mm anodized 316L steel multi-jewel balls, 14g (1.6mm) with 1 big top crystal and 4 small crystals on the sides - threading, 14g (1.6mm) &amp; Color: Black Anodized w/ Blue zircon crystal  &amp;  </v>
      </c>
      <c r="B57" s="57" t="str">
        <f>'Copy paste to Here'!C61</f>
        <v>XMJBT4</v>
      </c>
      <c r="C57" s="57" t="s">
        <v>742</v>
      </c>
      <c r="D57" s="58">
        <f>Invoice!B61</f>
        <v>1</v>
      </c>
      <c r="E57" s="59">
        <f>'Shipping Invoice'!J61*$N$1</f>
        <v>7.44</v>
      </c>
      <c r="F57" s="59">
        <f t="shared" si="0"/>
        <v>7.44</v>
      </c>
      <c r="G57" s="60">
        <f t="shared" si="1"/>
        <v>259.35840000000002</v>
      </c>
      <c r="H57" s="63">
        <f t="shared" si="2"/>
        <v>259.35840000000002</v>
      </c>
    </row>
    <row r="58" spans="1:8" s="62" customFormat="1" ht="36">
      <c r="A58" s="56" t="str">
        <f>IF((LEN('Copy paste to Here'!G62))&gt;5,((CONCATENATE('Copy paste to Here'!G62," &amp; ",'Copy paste to Here'!D62,"  &amp;  ",'Copy paste to Here'!E62))),"Empty Cell")</f>
        <v xml:space="preserve">Pack of 10 pcs. of 4mm anodized 316L steel multi-jewel balls, 16g (1.2mm) with 1 big top crystal and 4 small crystals on the sides &amp; Color: Black Anodized w/ Fuchsia crystal  &amp;  </v>
      </c>
      <c r="B58" s="57" t="str">
        <f>'Copy paste to Here'!C62</f>
        <v>XMJBT4S</v>
      </c>
      <c r="C58" s="57" t="s">
        <v>747</v>
      </c>
      <c r="D58" s="58">
        <f>Invoice!B62</f>
        <v>1</v>
      </c>
      <c r="E58" s="59">
        <f>'Shipping Invoice'!J62*$N$1</f>
        <v>7.44</v>
      </c>
      <c r="F58" s="59">
        <f t="shared" si="0"/>
        <v>7.44</v>
      </c>
      <c r="G58" s="60">
        <f t="shared" si="1"/>
        <v>259.35840000000002</v>
      </c>
      <c r="H58" s="63">
        <f t="shared" si="2"/>
        <v>259.35840000000002</v>
      </c>
    </row>
    <row r="59" spans="1:8" s="62" customFormat="1" ht="36">
      <c r="A59" s="56" t="str">
        <f>IF((LEN('Copy paste to Here'!G63))&gt;5,((CONCATENATE('Copy paste to Here'!G63," &amp; ",'Copy paste to Here'!D63,"  &amp;  ",'Copy paste to Here'!E63))),"Empty Cell")</f>
        <v xml:space="preserve">Pack of 10 pcs. of 4mm anodized 316L steel multi-jewel balls, 16g (1.2mm) with 1 big top crystal and 4 small crystals on the sides &amp; Color: Black Anodized w/ Blue zircon crystal  &amp;  </v>
      </c>
      <c r="B59" s="57" t="str">
        <f>'Copy paste to Here'!C63</f>
        <v>XMJBT4S</v>
      </c>
      <c r="C59" s="57" t="s">
        <v>747</v>
      </c>
      <c r="D59" s="58">
        <f>Invoice!B63</f>
        <v>1</v>
      </c>
      <c r="E59" s="59">
        <f>'Shipping Invoice'!J63*$N$1</f>
        <v>7.44</v>
      </c>
      <c r="F59" s="59">
        <f t="shared" si="0"/>
        <v>7.44</v>
      </c>
      <c r="G59" s="60">
        <f t="shared" si="1"/>
        <v>259.35840000000002</v>
      </c>
      <c r="H59" s="63">
        <f t="shared" si="2"/>
        <v>259.35840000000002</v>
      </c>
    </row>
    <row r="60" spans="1:8" s="62" customFormat="1" ht="36">
      <c r="A60" s="56" t="str">
        <f>IF((LEN('Copy paste to Here'!G64))&gt;5,((CONCATENATE('Copy paste to Here'!G64," &amp; ",'Copy paste to Here'!D64,"  &amp;  ",'Copy paste to Here'!E64))),"Empty Cell")</f>
        <v xml:space="preserve">Pack of 10 pcs. of 4mm anodized 316L steel multi-jewel balls, 16g (1.2mm) with 1 big top crystal and 4 small crystals on the sides &amp; Color: Black Anodized w/ hyacinth crystal  &amp;  </v>
      </c>
      <c r="B60" s="57" t="str">
        <f>'Copy paste to Here'!C64</f>
        <v>XMJBT4S</v>
      </c>
      <c r="C60" s="57" t="s">
        <v>747</v>
      </c>
      <c r="D60" s="58">
        <f>Invoice!B64</f>
        <v>1</v>
      </c>
      <c r="E60" s="59">
        <f>'Shipping Invoice'!J64*$N$1</f>
        <v>7.44</v>
      </c>
      <c r="F60" s="59">
        <f t="shared" si="0"/>
        <v>7.44</v>
      </c>
      <c r="G60" s="60">
        <f t="shared" si="1"/>
        <v>259.35840000000002</v>
      </c>
      <c r="H60" s="63">
        <f t="shared" si="2"/>
        <v>259.35840000000002</v>
      </c>
    </row>
    <row r="61" spans="1:8" s="62" customFormat="1" ht="48">
      <c r="A61" s="56" t="str">
        <f>IF((LEN('Copy paste to Here'!G65))&gt;5,((CONCATENATE('Copy paste to Here'!G65," &amp; ",'Copy paste to Here'!D65,"  &amp;  ",'Copy paste to Here'!E65))),"Empty Cell")</f>
        <v xml:space="preserve">Pack of 10 pcs. of 5mm anodized 316L steel multi-jewel balls, 14g (1.6mm) with 1 big top crystal and 4 small crystals on the sides - threading, 14g (1.6mm) &amp; Color: Black Anodized w/ Amethyst crystal  &amp;  </v>
      </c>
      <c r="B61" s="57" t="str">
        <f>'Copy paste to Here'!C65</f>
        <v>XMJBT5</v>
      </c>
      <c r="C61" s="57" t="s">
        <v>751</v>
      </c>
      <c r="D61" s="58">
        <f>Invoice!B65</f>
        <v>1</v>
      </c>
      <c r="E61" s="59">
        <f>'Shipping Invoice'!J65*$N$1</f>
        <v>9.44</v>
      </c>
      <c r="F61" s="59">
        <f t="shared" si="0"/>
        <v>9.44</v>
      </c>
      <c r="G61" s="60">
        <f t="shared" si="1"/>
        <v>329.07839999999999</v>
      </c>
      <c r="H61" s="63">
        <f t="shared" si="2"/>
        <v>329.07839999999999</v>
      </c>
    </row>
    <row r="62" spans="1:8" s="62" customFormat="1" ht="48">
      <c r="A62" s="56" t="str">
        <f>IF((LEN('Copy paste to Here'!G66))&gt;5,((CONCATENATE('Copy paste to Here'!G66," &amp; ",'Copy paste to Here'!D66,"  &amp;  ",'Copy paste to Here'!E66))),"Empty Cell")</f>
        <v xml:space="preserve">Pack of 10 pcs. of 5mm anodized 316L steel multi-jewel balls, 14g (1.6mm) with 1 big top crystal and 4 small crystals on the sides - threading, 14g (1.6mm) &amp; Color: Black Anodized w/ Aquamarine crystal  &amp;  </v>
      </c>
      <c r="B62" s="57" t="str">
        <f>'Copy paste to Here'!C66</f>
        <v>XMJBT5</v>
      </c>
      <c r="C62" s="57" t="s">
        <v>751</v>
      </c>
      <c r="D62" s="58">
        <f>Invoice!B66</f>
        <v>1</v>
      </c>
      <c r="E62" s="59">
        <f>'Shipping Invoice'!J66*$N$1</f>
        <v>9.44</v>
      </c>
      <c r="F62" s="59">
        <f t="shared" si="0"/>
        <v>9.44</v>
      </c>
      <c r="G62" s="60">
        <f t="shared" si="1"/>
        <v>329.07839999999999</v>
      </c>
      <c r="H62" s="63">
        <f t="shared" si="2"/>
        <v>329.07839999999999</v>
      </c>
    </row>
    <row r="63" spans="1:8" s="62" customFormat="1" ht="24">
      <c r="A63" s="56" t="str">
        <f>IF((LEN('Copy paste to Here'!G67))&gt;5,((CONCATENATE('Copy paste to Here'!G67," &amp; ",'Copy paste to Here'!D67,"  &amp;  ",'Copy paste to Here'!E67))),"Empty Cell")</f>
        <v xml:space="preserve">Pack of 10 pcs. of 8mm high polished titanium G23 balls - threading 1.6mm (14g) &amp;   &amp;  </v>
      </c>
      <c r="B63" s="57" t="str">
        <f>'Copy paste to Here'!C67</f>
        <v>XUBAL8</v>
      </c>
      <c r="C63" s="57" t="s">
        <v>755</v>
      </c>
      <c r="D63" s="58">
        <f>Invoice!B67</f>
        <v>3</v>
      </c>
      <c r="E63" s="59">
        <f>'Shipping Invoice'!J67*$N$1</f>
        <v>10.7</v>
      </c>
      <c r="F63" s="59">
        <f t="shared" si="0"/>
        <v>32.099999999999994</v>
      </c>
      <c r="G63" s="60">
        <f t="shared" si="1"/>
        <v>373.00199999999995</v>
      </c>
      <c r="H63" s="63">
        <f t="shared" si="2"/>
        <v>1119.0059999999999</v>
      </c>
    </row>
    <row r="64" spans="1:8" s="62" customFormat="1" ht="24">
      <c r="A64" s="56" t="str">
        <f>IF((LEN('Copy paste to Here'!G68))&gt;5,((CONCATENATE('Copy paste to Here'!G68," &amp; ",'Copy paste to Here'!D68,"  &amp;  ",'Copy paste to Here'!E68))),"Empty Cell")</f>
        <v xml:space="preserve">Pack of 2 pcs. of 3mm high polished titanium G23 balls with bezel set color crystals - threading 1.2mm (16g) &amp; Crystal Color: AB  &amp;  </v>
      </c>
      <c r="B64" s="57" t="str">
        <f>'Copy paste to Here'!C68</f>
        <v>XUJB3</v>
      </c>
      <c r="C64" s="57" t="s">
        <v>757</v>
      </c>
      <c r="D64" s="58">
        <f>Invoice!B68</f>
        <v>5</v>
      </c>
      <c r="E64" s="59">
        <f>'Shipping Invoice'!J68*$N$1</f>
        <v>1.18</v>
      </c>
      <c r="F64" s="59">
        <f t="shared" si="0"/>
        <v>5.8999999999999995</v>
      </c>
      <c r="G64" s="60">
        <f t="shared" si="1"/>
        <v>41.134799999999998</v>
      </c>
      <c r="H64" s="63">
        <f t="shared" si="2"/>
        <v>205.67399999999998</v>
      </c>
    </row>
    <row r="65" spans="1:8" s="62" customFormat="1" ht="36">
      <c r="A65" s="56" t="str">
        <f>IF((LEN('Copy paste to Here'!G69))&gt;5,((CONCATENATE('Copy paste to Here'!G69," &amp; ",'Copy paste to Here'!D69,"  &amp;  ",'Copy paste to Here'!E69))),"Empty Cell")</f>
        <v xml:space="preserve">Pack of 2 pcs. of 3mm high polished titanium G23 balls with bezel set color crystals - threading 1.2mm (16g) &amp; Crystal Color: Sapphire  &amp;  </v>
      </c>
      <c r="B65" s="57" t="str">
        <f>'Copy paste to Here'!C69</f>
        <v>XUJB3</v>
      </c>
      <c r="C65" s="57" t="s">
        <v>757</v>
      </c>
      <c r="D65" s="58">
        <f>Invoice!B69</f>
        <v>5</v>
      </c>
      <c r="E65" s="59">
        <f>'Shipping Invoice'!J69*$N$1</f>
        <v>1.18</v>
      </c>
      <c r="F65" s="59">
        <f t="shared" si="0"/>
        <v>5.8999999999999995</v>
      </c>
      <c r="G65" s="60">
        <f t="shared" si="1"/>
        <v>41.134799999999998</v>
      </c>
      <c r="H65" s="63">
        <f t="shared" si="2"/>
        <v>205.67399999999998</v>
      </c>
    </row>
    <row r="66" spans="1:8" s="62" customFormat="1" ht="36">
      <c r="A66" s="56" t="str">
        <f>IF((LEN('Copy paste to Here'!G70))&gt;5,((CONCATENATE('Copy paste to Here'!G70," &amp; ",'Copy paste to Here'!D70,"  &amp;  ",'Copy paste to Here'!E70))),"Empty Cell")</f>
        <v xml:space="preserve">Pack of 2 pcs. of 3mm high polished titanium G23 balls with bezel set color crystals - threading 1.2mm (16g) &amp; Crystal Color: Light Amethyst  &amp;  </v>
      </c>
      <c r="B66" s="57" t="str">
        <f>'Copy paste to Here'!C70</f>
        <v>XUJB3</v>
      </c>
      <c r="C66" s="57" t="s">
        <v>757</v>
      </c>
      <c r="D66" s="58">
        <f>Invoice!B70</f>
        <v>5</v>
      </c>
      <c r="E66" s="59">
        <f>'Shipping Invoice'!J70*$N$1</f>
        <v>1.18</v>
      </c>
      <c r="F66" s="59">
        <f t="shared" si="0"/>
        <v>5.8999999999999995</v>
      </c>
      <c r="G66" s="60">
        <f t="shared" si="1"/>
        <v>41.134799999999998</v>
      </c>
      <c r="H66" s="63">
        <f t="shared" si="2"/>
        <v>205.67399999999998</v>
      </c>
    </row>
    <row r="67" spans="1:8" s="62" customFormat="1" ht="24">
      <c r="A67" s="56" t="str">
        <f>IF((LEN('Copy paste to Here'!G71))&gt;5,((CONCATENATE('Copy paste to Here'!G71," &amp; ",'Copy paste to Here'!D71,"  &amp;  ",'Copy paste to Here'!E71))),"Empty Cell")</f>
        <v xml:space="preserve">Set of 2 pcs. of 4mm high polished titanium G23 balls with bezel set crystal - threading 16g (1.2mm) &amp; Crystal Color: AB  &amp;  </v>
      </c>
      <c r="B67" s="57" t="str">
        <f>'Copy paste to Here'!C71</f>
        <v>XUJB4S</v>
      </c>
      <c r="C67" s="57" t="s">
        <v>759</v>
      </c>
      <c r="D67" s="58">
        <f>Invoice!B71</f>
        <v>5</v>
      </c>
      <c r="E67" s="59">
        <f>'Shipping Invoice'!J71*$N$1</f>
        <v>1.19</v>
      </c>
      <c r="F67" s="59">
        <f t="shared" si="0"/>
        <v>5.9499999999999993</v>
      </c>
      <c r="G67" s="60">
        <f t="shared" si="1"/>
        <v>41.483399999999996</v>
      </c>
      <c r="H67" s="63">
        <f t="shared" si="2"/>
        <v>207.41699999999997</v>
      </c>
    </row>
    <row r="68" spans="1:8" s="62" customFormat="1" ht="36">
      <c r="A68" s="56" t="str">
        <f>IF((LEN('Copy paste to Here'!G72))&gt;5,((CONCATENATE('Copy paste to Here'!G72," &amp; ",'Copy paste to Here'!D72,"  &amp;  ",'Copy paste to Here'!E72))),"Empty Cell")</f>
        <v xml:space="preserve">Set of 2 pcs. of 4mm high polished titanium G23 balls with bezel set crystal - threading 16g (1.2mm) &amp; Crystal Color: Light Amethyst  &amp;  </v>
      </c>
      <c r="B68" s="57" t="str">
        <f>'Copy paste to Here'!C72</f>
        <v>XUJB4S</v>
      </c>
      <c r="C68" s="57" t="s">
        <v>759</v>
      </c>
      <c r="D68" s="58">
        <f>Invoice!B72</f>
        <v>5</v>
      </c>
      <c r="E68" s="59">
        <f>'Shipping Invoice'!J72*$N$1</f>
        <v>1.19</v>
      </c>
      <c r="F68" s="59">
        <f t="shared" si="0"/>
        <v>5.9499999999999993</v>
      </c>
      <c r="G68" s="60">
        <f t="shared" si="1"/>
        <v>41.483399999999996</v>
      </c>
      <c r="H68" s="63">
        <f t="shared" si="2"/>
        <v>207.41699999999997</v>
      </c>
    </row>
    <row r="69" spans="1:8" s="62" customFormat="1" ht="24">
      <c r="A69" s="56" t="str">
        <f>IF((LEN('Copy paste to Here'!G73))&gt;5,((CONCATENATE('Copy paste to Here'!G73," &amp; ",'Copy paste to Here'!D73,"  &amp;  ",'Copy paste to Here'!E73))),"Empty Cell")</f>
        <v xml:space="preserve">Set of 2 pcs. of 4mm high polished titanium G23 balls with bezel set crystal - threading 16g (1.2mm) &amp; Crystal Color: Jet  &amp;  </v>
      </c>
      <c r="B69" s="57" t="str">
        <f>'Copy paste to Here'!C73</f>
        <v>XUJB4S</v>
      </c>
      <c r="C69" s="57" t="s">
        <v>759</v>
      </c>
      <c r="D69" s="58">
        <f>Invoice!B73</f>
        <v>5</v>
      </c>
      <c r="E69" s="59">
        <f>'Shipping Invoice'!J73*$N$1</f>
        <v>1.19</v>
      </c>
      <c r="F69" s="59">
        <f t="shared" si="0"/>
        <v>5.9499999999999993</v>
      </c>
      <c r="G69" s="60">
        <f t="shared" si="1"/>
        <v>41.483399999999996</v>
      </c>
      <c r="H69" s="63">
        <f t="shared" si="2"/>
        <v>207.41699999999997</v>
      </c>
    </row>
    <row r="70" spans="1:8" s="62" customFormat="1" ht="24">
      <c r="A70" s="56" t="str">
        <f>IF((LEN('Copy paste to Here'!G74))&gt;5,((CONCATENATE('Copy paste to Here'!G74," &amp; ",'Copy paste to Here'!D74,"  &amp;  ",'Copy paste to Here'!E74))),"Empty Cell")</f>
        <v xml:space="preserve">Set of 10 pcs. of 3mm acrylic UV cones with 16g (1.2mm) threading &amp; Color: Black  &amp;  </v>
      </c>
      <c r="B70" s="57" t="str">
        <f>'Copy paste to Here'!C74</f>
        <v>XUVCN3</v>
      </c>
      <c r="C70" s="57" t="s">
        <v>761</v>
      </c>
      <c r="D70" s="58">
        <f>Invoice!B74</f>
        <v>10</v>
      </c>
      <c r="E70" s="59">
        <f>'Shipping Invoice'!J74*$N$1</f>
        <v>0.74</v>
      </c>
      <c r="F70" s="59">
        <f t="shared" si="0"/>
        <v>7.4</v>
      </c>
      <c r="G70" s="60">
        <f t="shared" si="1"/>
        <v>25.796399999999998</v>
      </c>
      <c r="H70" s="63">
        <f t="shared" si="2"/>
        <v>257.964</v>
      </c>
    </row>
    <row r="71" spans="1:8" s="62" customFormat="1" ht="24">
      <c r="A71" s="56" t="str">
        <f>IF((LEN('Copy paste to Here'!G75))&gt;5,((CONCATENATE('Copy paste to Here'!G75," &amp; ",'Copy paste to Here'!D75,"  &amp;  ",'Copy paste to Here'!E75))),"Empty Cell")</f>
        <v xml:space="preserve">Set of 10 pcs. of 3mm acrylic UV cones with 16g (1.2mm) threading &amp; Color: White  &amp;  </v>
      </c>
      <c r="B71" s="57" t="str">
        <f>'Copy paste to Here'!C75</f>
        <v>XUVCN3</v>
      </c>
      <c r="C71" s="57" t="s">
        <v>761</v>
      </c>
      <c r="D71" s="58">
        <f>Invoice!B75</f>
        <v>10</v>
      </c>
      <c r="E71" s="59">
        <f>'Shipping Invoice'!J75*$N$1</f>
        <v>0.74</v>
      </c>
      <c r="F71" s="59">
        <f t="shared" si="0"/>
        <v>7.4</v>
      </c>
      <c r="G71" s="60">
        <f t="shared" si="1"/>
        <v>25.796399999999998</v>
      </c>
      <c r="H71" s="63">
        <f t="shared" si="2"/>
        <v>257.964</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495.44999999999976</v>
      </c>
      <c r="G1000" s="60"/>
      <c r="H1000" s="61">
        <f t="shared" ref="H1000:H1007" si="49">F1000*$E$14</f>
        <v>17271.386999999992</v>
      </c>
    </row>
    <row r="1001" spans="1:8" s="62" customFormat="1">
      <c r="A1001" s="56" t="str">
        <f>'[2]Copy paste to Here'!T2</f>
        <v>SHIPPING HANDLING</v>
      </c>
      <c r="B1001" s="75"/>
      <c r="C1001" s="75"/>
      <c r="D1001" s="76"/>
      <c r="E1001" s="67"/>
      <c r="F1001" s="59">
        <f>Invoice!J77</f>
        <v>0</v>
      </c>
      <c r="G1001" s="60"/>
      <c r="H1001" s="61">
        <f t="shared" si="49"/>
        <v>0</v>
      </c>
    </row>
    <row r="1002" spans="1:8" s="62" customFormat="1" outlineLevel="1">
      <c r="A1002" s="56" t="str">
        <f>'[2]Copy paste to Here'!T3</f>
        <v>DISCOUNT</v>
      </c>
      <c r="B1002" s="75"/>
      <c r="C1002" s="75"/>
      <c r="D1002" s="76"/>
      <c r="E1002" s="67"/>
      <c r="F1002" s="59">
        <f>Invoice!J78</f>
        <v>0</v>
      </c>
      <c r="G1002" s="60"/>
      <c r="H1002" s="61">
        <f t="shared" si="49"/>
        <v>0</v>
      </c>
    </row>
    <row r="1003" spans="1:8" s="62" customFormat="1">
      <c r="A1003" s="56" t="str">
        <f>'[2]Copy paste to Here'!T4</f>
        <v>Total:</v>
      </c>
      <c r="B1003" s="75"/>
      <c r="C1003" s="75"/>
      <c r="D1003" s="76"/>
      <c r="E1003" s="67"/>
      <c r="F1003" s="59">
        <f>SUM(F1000:F1002)</f>
        <v>495.44999999999976</v>
      </c>
      <c r="G1003" s="60"/>
      <c r="H1003" s="61">
        <f t="shared" si="49"/>
        <v>17271.386999999992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17271.386999999992</v>
      </c>
    </row>
    <row r="1010" spans="1:8" s="21" customFormat="1">
      <c r="A1010" s="22"/>
      <c r="E1010" s="21" t="s">
        <v>177</v>
      </c>
      <c r="H1010" s="84">
        <f>(SUMIF($A$1000:$A$1008,"Total:",$H$1000:$H$1008))</f>
        <v>17271.386999999992</v>
      </c>
    </row>
    <row r="1011" spans="1:8" s="21" customFormat="1">
      <c r="E1011" s="21" t="s">
        <v>178</v>
      </c>
      <c r="H1011" s="85">
        <f>H1013-H1012</f>
        <v>16141.49</v>
      </c>
    </row>
    <row r="1012" spans="1:8" s="21" customFormat="1">
      <c r="E1012" s="21" t="s">
        <v>179</v>
      </c>
      <c r="H1012" s="85">
        <f>ROUND((H1013*7)/107,2)</f>
        <v>1129.9000000000001</v>
      </c>
    </row>
    <row r="1013" spans="1:8" s="21" customFormat="1">
      <c r="E1013" s="22" t="s">
        <v>180</v>
      </c>
      <c r="H1013" s="86">
        <f>ROUND((SUMIF($A$1000:$A$1008,"Total:",$H$1000:$H$1008)),2)</f>
        <v>17271.39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4"/>
  <sheetViews>
    <sheetView workbookViewId="0">
      <selection activeCell="A5" sqref="A5"/>
    </sheetView>
  </sheetViews>
  <sheetFormatPr defaultRowHeight="15"/>
  <sheetData>
    <row r="1" spans="1:1">
      <c r="A1" s="2" t="s">
        <v>715</v>
      </c>
    </row>
    <row r="2" spans="1:1">
      <c r="A2" s="2" t="s">
        <v>715</v>
      </c>
    </row>
    <row r="3" spans="1:1">
      <c r="A3" s="2" t="s">
        <v>715</v>
      </c>
    </row>
    <row r="4" spans="1:1">
      <c r="A4" s="2" t="s">
        <v>715</v>
      </c>
    </row>
    <row r="5" spans="1:1">
      <c r="A5" s="2" t="s">
        <v>719</v>
      </c>
    </row>
    <row r="6" spans="1:1">
      <c r="A6" s="2" t="s">
        <v>719</v>
      </c>
    </row>
    <row r="7" spans="1:1">
      <c r="A7" s="2" t="s">
        <v>721</v>
      </c>
    </row>
    <row r="8" spans="1:1">
      <c r="A8" s="2" t="s">
        <v>724</v>
      </c>
    </row>
    <row r="9" spans="1:1">
      <c r="A9" s="2" t="s">
        <v>726</v>
      </c>
    </row>
    <row r="10" spans="1:1">
      <c r="A10" s="2" t="s">
        <v>726</v>
      </c>
    </row>
    <row r="11" spans="1:1">
      <c r="A11" s="2" t="s">
        <v>728</v>
      </c>
    </row>
    <row r="12" spans="1:1">
      <c r="A12" s="2" t="s">
        <v>728</v>
      </c>
    </row>
    <row r="13" spans="1:1">
      <c r="A13" s="2" t="s">
        <v>728</v>
      </c>
    </row>
    <row r="14" spans="1:1">
      <c r="A14" s="2" t="s">
        <v>728</v>
      </c>
    </row>
    <row r="15" spans="1:1">
      <c r="A15" s="2" t="s">
        <v>730</v>
      </c>
    </row>
    <row r="16" spans="1:1">
      <c r="A16" s="2" t="s">
        <v>732</v>
      </c>
    </row>
    <row r="17" spans="1:1">
      <c r="A17" s="2" t="s">
        <v>732</v>
      </c>
    </row>
    <row r="18" spans="1:1">
      <c r="A18" s="2" t="s">
        <v>732</v>
      </c>
    </row>
    <row r="19" spans="1:1">
      <c r="A19" s="2" t="s">
        <v>732</v>
      </c>
    </row>
    <row r="20" spans="1:1">
      <c r="A20" s="2" t="s">
        <v>732</v>
      </c>
    </row>
    <row r="21" spans="1:1">
      <c r="A21" s="2" t="s">
        <v>732</v>
      </c>
    </row>
    <row r="22" spans="1:1">
      <c r="A22" s="2" t="s">
        <v>732</v>
      </c>
    </row>
    <row r="23" spans="1:1">
      <c r="A23" s="2" t="s">
        <v>732</v>
      </c>
    </row>
    <row r="24" spans="1:1">
      <c r="A24" s="2" t="s">
        <v>732</v>
      </c>
    </row>
    <row r="25" spans="1:1">
      <c r="A25" s="2" t="s">
        <v>732</v>
      </c>
    </row>
    <row r="26" spans="1:1">
      <c r="A26" s="2" t="s">
        <v>734</v>
      </c>
    </row>
    <row r="27" spans="1:1">
      <c r="A27" s="2" t="s">
        <v>734</v>
      </c>
    </row>
    <row r="28" spans="1:1">
      <c r="A28" s="2" t="s">
        <v>734</v>
      </c>
    </row>
    <row r="29" spans="1:1">
      <c r="A29" s="2" t="s">
        <v>734</v>
      </c>
    </row>
    <row r="30" spans="1:1">
      <c r="A30" s="2" t="s">
        <v>736</v>
      </c>
    </row>
    <row r="31" spans="1:1">
      <c r="A31" s="2" t="s">
        <v>736</v>
      </c>
    </row>
    <row r="32" spans="1:1">
      <c r="A32" s="2" t="s">
        <v>736</v>
      </c>
    </row>
    <row r="33" spans="1:1">
      <c r="A33" s="2" t="s">
        <v>736</v>
      </c>
    </row>
    <row r="34" spans="1:1">
      <c r="A34" s="2" t="s">
        <v>736</v>
      </c>
    </row>
    <row r="35" spans="1:1">
      <c r="A35" s="2" t="s">
        <v>736</v>
      </c>
    </row>
    <row r="36" spans="1:1">
      <c r="A36" s="2" t="s">
        <v>738</v>
      </c>
    </row>
    <row r="37" spans="1:1">
      <c r="A37" s="2" t="s">
        <v>738</v>
      </c>
    </row>
    <row r="38" spans="1:1">
      <c r="A38" s="2" t="s">
        <v>742</v>
      </c>
    </row>
    <row r="39" spans="1:1">
      <c r="A39" s="2" t="s">
        <v>742</v>
      </c>
    </row>
    <row r="40" spans="1:1">
      <c r="A40" s="2" t="s">
        <v>742</v>
      </c>
    </row>
    <row r="41" spans="1:1">
      <c r="A41" s="2" t="s">
        <v>747</v>
      </c>
    </row>
    <row r="42" spans="1:1">
      <c r="A42" s="2" t="s">
        <v>747</v>
      </c>
    </row>
    <row r="43" spans="1:1">
      <c r="A43" s="2" t="s">
        <v>747</v>
      </c>
    </row>
    <row r="44" spans="1:1">
      <c r="A44" s="2" t="s">
        <v>751</v>
      </c>
    </row>
    <row r="45" spans="1:1">
      <c r="A45" s="2" t="s">
        <v>751</v>
      </c>
    </row>
    <row r="46" spans="1:1">
      <c r="A46" s="2" t="s">
        <v>755</v>
      </c>
    </row>
    <row r="47" spans="1:1">
      <c r="A47" s="2" t="s">
        <v>757</v>
      </c>
    </row>
    <row r="48" spans="1:1">
      <c r="A48" s="2" t="s">
        <v>757</v>
      </c>
    </row>
    <row r="49" spans="1:1">
      <c r="A49" s="2" t="s">
        <v>757</v>
      </c>
    </row>
    <row r="50" spans="1:1">
      <c r="A50" s="2" t="s">
        <v>759</v>
      </c>
    </row>
    <row r="51" spans="1:1">
      <c r="A51" s="2" t="s">
        <v>759</v>
      </c>
    </row>
    <row r="52" spans="1:1">
      <c r="A52" s="2" t="s">
        <v>759</v>
      </c>
    </row>
    <row r="53" spans="1:1">
      <c r="A53" s="2" t="s">
        <v>761</v>
      </c>
    </row>
    <row r="54" spans="1:1">
      <c r="A54" s="2" t="s">
        <v>761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2023-09-05T02:58:38Z</cp:lastPrinted>
  <dcterms:created xsi:type="dcterms:W3CDTF">2009-06-02T18:56:54Z</dcterms:created>
  <dcterms:modified xsi:type="dcterms:W3CDTF">2023-09-05T02:58:42Z</dcterms:modified>
</cp:coreProperties>
</file>