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206A120-CDDF-4D1F-8C34-63710CA94CC7}" xr6:coauthVersionLast="47" xr6:coauthVersionMax="47" xr10:uidLastSave="{00000000-0000-0000-0000-000000000000}"/>
  <bookViews>
    <workbookView xWindow="2868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s>
  <externalReferences>
    <externalReference r:id="rId7"/>
  </externalReferences>
  <definedNames>
    <definedName name="_xlnm.Print_Area" localSheetId="0">Control!$C$1:$L$3</definedName>
    <definedName name="_xlnm.Print_Area" localSheetId="1">Invoice!$A$1:$L$49</definedName>
    <definedName name="_xlnm.Print_Area" localSheetId="3">'Shipping Invoice'!$A$1:$M$48</definedName>
    <definedName name="_xlnm.Print_Area" localSheetId="4">'Tax Invoice'!$A$1:$H$1013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1" i="6" l="1"/>
  <c r="A1002" i="6"/>
  <c r="A1001" i="6"/>
  <c r="K45" i="2"/>
  <c r="L6" i="7"/>
  <c r="L46" i="7"/>
  <c r="L45" i="7"/>
  <c r="E37" i="6"/>
  <c r="E36" i="6"/>
  <c r="E34" i="6"/>
  <c r="E33" i="6"/>
  <c r="E31" i="6"/>
  <c r="E30" i="6"/>
  <c r="E28" i="6"/>
  <c r="E27" i="6"/>
  <c r="E25" i="6"/>
  <c r="E24" i="6"/>
  <c r="E22" i="6"/>
  <c r="E21" i="6"/>
  <c r="E19" i="6"/>
  <c r="E18" i="6"/>
  <c r="L10" i="7"/>
  <c r="L17" i="7"/>
  <c r="J38" i="7"/>
  <c r="J35" i="7"/>
  <c r="J29" i="7"/>
  <c r="J27" i="7"/>
  <c r="J26" i="7"/>
  <c r="J42" i="7"/>
  <c r="N1" i="6"/>
  <c r="E35" i="6" s="1"/>
  <c r="F1002" i="6"/>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L27" i="7" s="1"/>
  <c r="D21" i="6"/>
  <c r="B26" i="7" s="1"/>
  <c r="D20" i="6"/>
  <c r="B25" i="7" s="1"/>
  <c r="D19" i="6"/>
  <c r="B24" i="7" s="1"/>
  <c r="D18" i="6"/>
  <c r="B23" i="7" s="1"/>
  <c r="G3" i="6"/>
  <c r="I42" i="5"/>
  <c r="I41" i="5"/>
  <c r="I40" i="5"/>
  <c r="I39" i="5"/>
  <c r="I38" i="5"/>
  <c r="I37" i="5"/>
  <c r="I36" i="5"/>
  <c r="I35" i="5"/>
  <c r="I34" i="5"/>
  <c r="I33" i="5"/>
  <c r="I32" i="5"/>
  <c r="I31" i="5"/>
  <c r="I30" i="5"/>
  <c r="I29" i="5"/>
  <c r="I28" i="5"/>
  <c r="I27" i="5"/>
  <c r="I26" i="5"/>
  <c r="I25" i="5"/>
  <c r="I24" i="5"/>
  <c r="I23" i="5"/>
  <c r="I22" i="5"/>
  <c r="K43" i="2"/>
  <c r="K42" i="2"/>
  <c r="K41" i="2"/>
  <c r="K40" i="2"/>
  <c r="K39" i="2"/>
  <c r="K38" i="2"/>
  <c r="K37" i="2"/>
  <c r="K36" i="2"/>
  <c r="K35" i="2"/>
  <c r="K34" i="2"/>
  <c r="K33" i="2"/>
  <c r="K32" i="2"/>
  <c r="K31" i="2"/>
  <c r="K30" i="2"/>
  <c r="K29" i="2"/>
  <c r="K28" i="2"/>
  <c r="K27" i="2"/>
  <c r="K26" i="2"/>
  <c r="K25" i="2"/>
  <c r="K24" i="2"/>
  <c r="K23" i="2"/>
  <c r="J37" i="7" l="1"/>
  <c r="J30" i="7"/>
  <c r="J40" i="7"/>
  <c r="L40" i="7" s="1"/>
  <c r="L24" i="7"/>
  <c r="L30" i="7"/>
  <c r="J23" i="7"/>
  <c r="L23" i="7" s="1"/>
  <c r="J32" i="7"/>
  <c r="L32" i="7" s="1"/>
  <c r="J41" i="7"/>
  <c r="L41" i="7" s="1"/>
  <c r="J24" i="7"/>
  <c r="J33" i="7"/>
  <c r="L33" i="7" s="1"/>
  <c r="J43" i="7"/>
  <c r="L43" i="7" s="1"/>
  <c r="K44" i="2"/>
  <c r="K48" i="2" s="1"/>
  <c r="L29" i="7"/>
  <c r="L35" i="7"/>
  <c r="J28" i="7"/>
  <c r="L28" i="7" s="1"/>
  <c r="J34" i="7"/>
  <c r="L34" i="7" s="1"/>
  <c r="J39" i="7"/>
  <c r="L39" i="7" s="1"/>
  <c r="L37" i="7"/>
  <c r="L26" i="7"/>
  <c r="L38" i="7"/>
  <c r="J25" i="7"/>
  <c r="L25" i="7" s="1"/>
  <c r="J31" i="7"/>
  <c r="L31" i="7" s="1"/>
  <c r="J36" i="7"/>
  <c r="L36" i="7" s="1"/>
  <c r="L42" i="7"/>
  <c r="E20" i="6"/>
  <c r="E26" i="6"/>
  <c r="E32" i="6"/>
  <c r="E38" i="6"/>
  <c r="E23" i="6"/>
  <c r="E2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L44" i="7" l="1"/>
  <c r="L47" i="7" s="1"/>
  <c r="M11" i="6"/>
  <c r="J52"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J51" i="2" s="1"/>
  <c r="J55" i="2" l="1"/>
  <c r="J53" i="2" s="1"/>
  <c r="J56" i="2"/>
  <c r="J54" i="2" s="1"/>
  <c r="H1007" i="6"/>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s="1"/>
  <c r="F975" i="6"/>
  <c r="F1000" i="6" s="1"/>
  <c r="F1003" i="6" s="1"/>
  <c r="H1003" i="6" l="1"/>
  <c r="H1000" i="6" l="1"/>
  <c r="H1013" i="6"/>
  <c r="H1012" i="6" s="1"/>
  <c r="H1011" i="6" s="1"/>
  <c r="H1010" i="6"/>
</calcChain>
</file>

<file path=xl/sharedStrings.xml><?xml version="1.0" encoding="utf-8"?>
<sst xmlns="http://schemas.openxmlformats.org/spreadsheetml/2006/main" count="554" uniqueCount="195">
  <si>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</si>
  <si>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</si>
  <si>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</si>
  <si>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</si>
  <si>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</si>
  <si>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</si>
  <si>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 xml:space="preserve"> </t>
  </si>
  <si>
    <t>SHIP TO:</t>
  </si>
  <si>
    <t xml:space="preserve">Date Ordered: </t>
  </si>
  <si>
    <t>Amount</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</si>
  <si>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</si>
  <si>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</si>
  <si>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</si>
  <si>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</si>
  <si>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</si>
  <si>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</si>
  <si>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</si>
  <si>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</si>
  <si>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</si>
  <si>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</si>
  <si>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</si>
  <si>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</si>
  <si>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</si>
  <si>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</si>
  <si>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</si>
  <si>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</si>
  <si>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</si>
  <si>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</si>
  <si>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</si>
  <si>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</si>
  <si>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</si>
  <si>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</si>
  <si>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</si>
  <si>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</si>
  <si>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</si>
  <si>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</si>
  <si>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</si>
  <si>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</si>
  <si>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</si>
  <si>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</si>
  <si>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</si>
  <si>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</si>
  <si>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</si>
  <si>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</si>
  <si>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</si>
  <si>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</si>
  <si>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</si>
  <si>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</si>
  <si>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</si>
  <si>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</si>
  <si>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</si>
  <si>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</si>
  <si>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</si>
  <si>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</si>
  <si>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</si>
  <si>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</si>
  <si>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</si>
  <si>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</si>
  <si>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</si>
  <si>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</si>
  <si>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</si>
  <si>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Invoice No.</t>
  </si>
  <si>
    <t>Qty</t>
  </si>
  <si>
    <t>Products</t>
  </si>
  <si>
    <t>Option 1</t>
  </si>
  <si>
    <t>Option 2</t>
  </si>
  <si>
    <t>Price each</t>
  </si>
  <si>
    <t>Sub-Total:</t>
  </si>
  <si>
    <t>Total:</t>
  </si>
  <si>
    <t>CURRENCY:</t>
  </si>
  <si>
    <t>NEW SUBTOTAL AMOUNT</t>
  </si>
  <si>
    <t>OLD SUBTOTAL AMOUNT</t>
  </si>
  <si>
    <t>Price</t>
  </si>
  <si>
    <t>THB</t>
  </si>
  <si>
    <t>Old Code</t>
  </si>
  <si>
    <t>Invoice Date</t>
  </si>
  <si>
    <t>Order No.</t>
  </si>
  <si>
    <t xml:space="preserve">  </t>
  </si>
  <si>
    <t>SKU</t>
  </si>
  <si>
    <t>Exchange Rate USD-THB</t>
  </si>
  <si>
    <t>Total Order THB</t>
  </si>
  <si>
    <t>Total Invoice THB</t>
  </si>
  <si>
    <t>JPY</t>
  </si>
  <si>
    <t xml:space="preserve">4 - </t>
  </si>
  <si>
    <t xml:space="preserve">5 - </t>
  </si>
  <si>
    <t>RepList</t>
  </si>
  <si>
    <t>Didi</t>
  </si>
  <si>
    <t>Mina</t>
  </si>
  <si>
    <t>Moss</t>
  </si>
  <si>
    <t>Leo</t>
  </si>
  <si>
    <t>Sunny</t>
  </si>
  <si>
    <t>Nine</t>
  </si>
  <si>
    <r>
      <t>Invoice Template 24-06</t>
    </r>
    <r>
      <rPr>
        <b/>
        <sz val="14"/>
        <color theme="9" tint="-0.249977111117893"/>
        <rFont val="Segoe UI"/>
        <family val="2"/>
      </rPr>
      <t>E</t>
    </r>
  </si>
  <si>
    <t>Packing Option: Standard Package</t>
  </si>
  <si>
    <t>Length: 10mm</t>
  </si>
  <si>
    <t>Length: 8mm</t>
  </si>
  <si>
    <t>Length: 6mm</t>
  </si>
  <si>
    <t>Total Order USD</t>
  </si>
  <si>
    <t>Total Invoice USD</t>
  </si>
  <si>
    <t>Size: 6mm</t>
  </si>
  <si>
    <t>VSEGH16</t>
  </si>
  <si>
    <t>925 sterling silver hinged segment ring, 1.2mm (16g)</t>
  </si>
  <si>
    <t>Val Borroff</t>
  </si>
  <si>
    <t>83 Rosedene Gdns 83 Rosedene Gdns</t>
  </si>
  <si>
    <t>IG26YD Ilford</t>
  </si>
  <si>
    <t>United Kingdom</t>
  </si>
  <si>
    <t>Tel: +442085500847</t>
  </si>
  <si>
    <t>Email: littlegems73@yahoo.com</t>
  </si>
  <si>
    <t>ESVB</t>
  </si>
  <si>
    <t>ESVB-A44L28</t>
  </si>
  <si>
    <t>Color: Rose-gold</t>
  </si>
  <si>
    <t>Size: 1.5mm</t>
  </si>
  <si>
    <t>One pair of 18k gold plated, rose gold plated and 925 sterling silver ear studs with a 1.5mm to 6mm solid ball</t>
  </si>
  <si>
    <t>ESVB-P34L03</t>
  </si>
  <si>
    <t>Color: Silver</t>
  </si>
  <si>
    <t>Size: 3mm</t>
  </si>
  <si>
    <t>GPSEGH16</t>
  </si>
  <si>
    <t>GPSEGH16-F04000</t>
  </si>
  <si>
    <t>18k gold plated 925 sterling silver hinged segment ring, 1.2mm (16g) with inner diameter from 6mm to 10mm</t>
  </si>
  <si>
    <t>GPSEGH18</t>
  </si>
  <si>
    <t>GPSEGH18-F02000</t>
  </si>
  <si>
    <t>18k gold plated 925 sterling silver hinged segment ring, 1mm (18g) (Size is inner diameter)</t>
  </si>
  <si>
    <t>GPSEGH18-F03000</t>
  </si>
  <si>
    <t>Length: 7mm</t>
  </si>
  <si>
    <t>GPSEGH18-F04000</t>
  </si>
  <si>
    <t>NBSVPK</t>
  </si>
  <si>
    <t>NBSVPK-G44000</t>
  </si>
  <si>
    <t>Display pack with 20 pcs. of 925 sterling silver nose bones, 0.6mm (22g) with 1.5mm plain silver ball shaped top (in standard packing or in vacuum sealed packing to prevent tarnishing)</t>
  </si>
  <si>
    <t>RHSEGH16</t>
  </si>
  <si>
    <t>RHSEGH16-F02000</t>
  </si>
  <si>
    <t>Rhodium plated 925 sterling silver hinged segment ring, 1.2mm (16g) with inner diameter from 6mm to 10mm</t>
  </si>
  <si>
    <t>RHSEGH16-F04000</t>
  </si>
  <si>
    <t>RHSEGH18</t>
  </si>
  <si>
    <t>RHSEGH18-F02000</t>
  </si>
  <si>
    <t>Rhodium plated 925 sterling silver hinged segment ring, 1mm (18g) with inner diameter from 6mm to 10mm</t>
  </si>
  <si>
    <t>RHSEGH18-F04000</t>
  </si>
  <si>
    <t>VSEGH14</t>
  </si>
  <si>
    <t>VSEGH14-F04000</t>
  </si>
  <si>
    <t>925 sterling silver hinged segment ring, 1.6mm (14g)</t>
  </si>
  <si>
    <t>VSEGH14-F06000</t>
  </si>
  <si>
    <t>VSEGH16-F02000</t>
  </si>
  <si>
    <t>VSEGH16-F03000</t>
  </si>
  <si>
    <t>VSEGH16-F04000</t>
  </si>
  <si>
    <t>VSEGH16-F05000</t>
  </si>
  <si>
    <t>Length: 9mm</t>
  </si>
  <si>
    <t>VSEGH18</t>
  </si>
  <si>
    <t>VSEGH18-L06000</t>
  </si>
  <si>
    <t>925 sterling silver hinged segment ring, 1mm (18g) (Size is inner diameter)</t>
  </si>
  <si>
    <t>VSEGH18-L07000</t>
  </si>
  <si>
    <t>Size: 7mm</t>
  </si>
  <si>
    <t>VSEGH18-L08000</t>
  </si>
  <si>
    <t>Size: 8mm</t>
  </si>
  <si>
    <t>VSEGH18-L09000</t>
  </si>
  <si>
    <t>Size: 9mm</t>
  </si>
  <si>
    <t>ESVB-08-15-R</t>
  </si>
  <si>
    <t>ESVB-08-30-S</t>
  </si>
  <si>
    <t>GPSEGH16B</t>
  </si>
  <si>
    <t>GPSEGH18A</t>
  </si>
  <si>
    <t>GPSEGH18D</t>
  </si>
  <si>
    <t>GPSEGH18B</t>
  </si>
  <si>
    <t>RHSEGH16A</t>
  </si>
  <si>
    <t>RHSEGH16B</t>
  </si>
  <si>
    <t>RHSEGH18A</t>
  </si>
  <si>
    <t>RHSEGH18B</t>
  </si>
  <si>
    <t>VSEGH14B</t>
  </si>
  <si>
    <t>VSEGH14C</t>
  </si>
  <si>
    <t>VSEGH16A</t>
  </si>
  <si>
    <t>VSEGH16D</t>
  </si>
  <si>
    <t>VSEGH16B</t>
  </si>
  <si>
    <t>VSEGH16E</t>
  </si>
  <si>
    <t>VSEGH18A</t>
  </si>
  <si>
    <t>VSEGH18D</t>
  </si>
  <si>
    <t>VSEGH18B</t>
  </si>
  <si>
    <t>VSEGH18E</t>
  </si>
  <si>
    <t>Exchange Rate GBP-THB</t>
  </si>
  <si>
    <t>83 Rosedene Gdns</t>
  </si>
  <si>
    <t>IG26YD Ilford, Essex</t>
  </si>
  <si>
    <t>56410</t>
  </si>
  <si>
    <t>"MADE TO ORDER"</t>
  </si>
  <si>
    <t>Free Shipping to the UK via DHL due to order over 350 USD:</t>
  </si>
  <si>
    <t>Rhodium colored hinged segment ring, 1.2mm (16g) with inner diameter from 6mm to 10mm</t>
  </si>
  <si>
    <t>Rhodium colored hinged segment ring, 1mm (18g) with inner diameter from 6mm to 10mm</t>
  </si>
  <si>
    <t>Hinged segment ring, 1.6mm (14g)</t>
  </si>
  <si>
    <t>Hinged segment ring, 1.2mm (16g)</t>
  </si>
  <si>
    <t>Hinged segment ring, 1mm (18g) (Size is inner diameter)</t>
  </si>
  <si>
    <t>One pair of gold colored, rose gold colored ear studs with a 1.5mm to 6mm solid ball</t>
  </si>
  <si>
    <t>Color:</t>
  </si>
  <si>
    <t>Gold colored hinged segment ring, 1.2mm (16g) with inner diameter from 6mm to 10mm</t>
  </si>
  <si>
    <t>Gold colored hinged segment ring, 1mm (18g) (Size is inner diameter)</t>
  </si>
  <si>
    <t>Display pack with 20 pcs. of nose bones, 0.6mm (22g) with 1.5mm plain ball shaped top (in standard packing or in vacuum sealed packing to prevent tarnishing)</t>
  </si>
  <si>
    <t>Stainless steel imitation jewelry: 
Ear Studs, Hinged Segment Rings, Nose Bones and other items as invoice attached</t>
  </si>
  <si>
    <t>Shipping cost to UK via DHL:</t>
  </si>
  <si>
    <t>Seventy-One and 56/100 GBP</t>
  </si>
  <si>
    <t>Store Credit 25 USD due to Customer Review on 15-07-2024:</t>
  </si>
  <si>
    <t>Two Hundred Sixty-Four and 23/100 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</si>
</sst>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 #,##0.00_-;_-* &quot;-&quot;??_-;_-@_-"/>
    <numFmt numFmtId="165" formatCode="0.00_);\(0.00\)"/>
    <numFmt numFmtId="166" formatCode="dd/mmm/yy"/>
  </numFmts>
  <fonts count="46">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6"/>
      <color theme="1"/>
      <name val="Segoe UI"/>
      <family val="2"/>
    </font>
    <font>
      <b/>
      <sz val="14"/>
      <color theme="1"/>
      <name val="Segoe UI"/>
      <family val="2"/>
    </font>
    <font>
      <b/>
      <sz val="10"/>
      <name val="Segoe UI"/>
      <family val="2"/>
    </font>
    <font>
      <b/>
      <sz val="14"/>
      <color theme="9" tint="-0.249977111117893"/>
      <name val="Segoe UI"/>
      <family val="2"/>
    </font>
    <font>
      <u/>
      <sz val="11"/>
      <color theme="10"/>
      <name val="Calibri"/>
      <family val="2"/>
      <scheme val="minor"/>
    </font>
    <font>
      <b/>
      <sz val="11"/>
      <color rgb="FF3333FF"/>
      <name val="Arial"/>
      <family val="2"/>
    </font>
    <font>
      <u/>
      <sz val="11"/>
      <color theme="10"/>
      <name val="Calibri"/>
      <family val="2"/>
    </font>
  </fonts>
  <fills count="9">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52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4"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5"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3" fillId="0" borderId="0" applyNumberFormat="0" applyFill="0" applyBorder="0" applyAlignment="0" applyProtection="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44" fontId="8" fillId="0" borderId="0" applyFon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43"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28"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8" fillId="0" borderId="0"/>
    <xf numFmtId="9"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164" fontId="5" fillId="0" borderId="0" applyFont="0" applyFill="0" applyBorder="0" applyAlignment="0" applyProtection="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28" fillId="0" borderId="0"/>
    <xf numFmtId="0" fontId="8" fillId="0" borderId="0" applyNumberFormat="0" applyFill="0" applyBorder="0" applyAlignment="0" applyProtection="0"/>
    <xf numFmtId="0" fontId="28" fillId="0" borderId="0"/>
    <xf numFmtId="0" fontId="28" fillId="0" borderId="0"/>
    <xf numFmtId="0" fontId="28" fillId="0" borderId="0"/>
    <xf numFmtId="0" fontId="5"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5" fillId="0" borderId="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164"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9" fontId="29"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0" fontId="5" fillId="0" borderId="0"/>
    <xf numFmtId="0" fontId="8"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45"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5" fillId="0" borderId="0"/>
    <xf numFmtId="0" fontId="33" fillId="0" borderId="0"/>
    <xf numFmtId="0" fontId="5" fillId="0" borderId="0"/>
    <xf numFmtId="0" fontId="32"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34" fillId="0" borderId="0" applyNumberFormat="0" applyFill="0" applyBorder="0" applyAlignment="0" applyProtection="0"/>
    <xf numFmtId="0" fontId="5" fillId="0" borderId="0"/>
    <xf numFmtId="0" fontId="8" fillId="0" borderId="0"/>
    <xf numFmtId="0" fontId="8"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8" fillId="0" borderId="0"/>
    <xf numFmtId="164" fontId="5" fillId="0" borderId="0" applyFont="0" applyFill="0" applyBorder="0" applyAlignment="0" applyProtection="0"/>
    <xf numFmtId="0" fontId="8" fillId="0" borderId="0"/>
    <xf numFmtId="164" fontId="5" fillId="0" borderId="0" applyFon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43"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8" fillId="0" borderId="0"/>
  </cellStyleXfs>
  <cellXfs count="18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0" fontId="14" fillId="0" borderId="0" xfId="4" applyAlignment="1" applyProtection="1">
      <alignment vertical="center"/>
    </xf>
    <xf numFmtId="1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5" xfId="0" applyFont="1" applyFill="1" applyBorder="1"/>
    <xf numFmtId="0" fontId="4" fillId="5" borderId="4" xfId="0" applyFont="1" applyFill="1" applyBorder="1" applyAlignment="1">
      <alignment horizontal="right"/>
    </xf>
    <xf numFmtId="0" fontId="4" fillId="5" borderId="5" xfId="0" applyFont="1" applyFill="1" applyBorder="1"/>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4" fontId="4" fillId="2" borderId="17" xfId="0" applyNumberFormat="1" applyFont="1" applyFill="1" applyBorder="1"/>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xf>
    <xf numFmtId="1" fontId="21" fillId="2" borderId="20" xfId="0" applyNumberFormat="1" applyFont="1" applyFill="1" applyBorder="1" applyAlignment="1">
      <alignment horizontal="center" vertical="top"/>
    </xf>
    <xf numFmtId="0" fontId="4" fillId="2" borderId="19" xfId="0" applyFont="1" applyFill="1" applyBorder="1" applyAlignment="1">
      <alignment horizontal="right" vertical="top" wrapText="1"/>
    </xf>
    <xf numFmtId="0" fontId="4" fillId="2" borderId="20" xfId="0" applyFont="1" applyFill="1" applyBorder="1" applyAlignment="1">
      <alignment horizontal="right" vertical="top" wrapText="1"/>
    </xf>
    <xf numFmtId="4" fontId="21" fillId="2" borderId="19" xfId="0" applyNumberFormat="1" applyFont="1" applyFill="1" applyBorder="1" applyAlignment="1">
      <alignment horizontal="right" vertical="top"/>
    </xf>
    <xf numFmtId="4" fontId="21" fillId="2" borderId="20" xfId="0" applyNumberFormat="1" applyFont="1" applyFill="1" applyBorder="1" applyAlignment="1">
      <alignment horizontal="right" vertical="top"/>
    </xf>
    <xf numFmtId="0" fontId="6" fillId="2" borderId="9"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20" xfId="0" applyFont="1" applyFill="1" applyBorder="1" applyAlignment="1">
      <alignment horizontal="left" vertical="top" wrapText="1"/>
    </xf>
    <xf numFmtId="0" fontId="4" fillId="2" borderId="19" xfId="0" applyFont="1" applyFill="1" applyBorder="1" applyAlignment="1">
      <alignment horizontal="left" vertical="top"/>
    </xf>
    <xf numFmtId="0" fontId="4" fillId="2" borderId="20" xfId="0" applyFont="1" applyFill="1" applyBorder="1" applyAlignment="1">
      <alignment horizontal="left" vertical="top"/>
    </xf>
    <xf numFmtId="0" fontId="1" fillId="6" borderId="4" xfId="0" applyFont="1" applyFill="1" applyBorder="1" applyAlignment="1">
      <alignment horizontal="right"/>
    </xf>
    <xf numFmtId="0" fontId="1" fillId="6" borderId="5" xfId="0" applyFont="1" applyFill="1" applyBorder="1"/>
    <xf numFmtId="0" fontId="4" fillId="2" borderId="9" xfId="0" applyFont="1" applyFill="1" applyBorder="1" applyAlignment="1">
      <alignment horizontal="left" vertical="top"/>
    </xf>
    <xf numFmtId="0" fontId="4" fillId="2" borderId="13" xfId="0" applyFont="1" applyFill="1" applyBorder="1" applyAlignment="1">
      <alignment horizontal="left" vertical="top"/>
    </xf>
    <xf numFmtId="15" fontId="8" fillId="0" borderId="0" xfId="3" applyNumberFormat="1" applyAlignment="1">
      <alignment vertical="center"/>
    </xf>
    <xf numFmtId="165" fontId="8" fillId="0" borderId="15" xfId="3" applyNumberFormat="1" applyBorder="1" applyAlignment="1">
      <alignment vertical="top" wrapText="1"/>
    </xf>
    <xf numFmtId="4" fontId="8" fillId="0" borderId="20" xfId="3" applyNumberFormat="1" applyBorder="1" applyAlignment="1">
      <alignment vertical="center"/>
    </xf>
    <xf numFmtId="4" fontId="8" fillId="0" borderId="15" xfId="3" applyNumberFormat="1" applyBorder="1" applyAlignment="1">
      <alignment horizontal="right" vertical="center"/>
    </xf>
    <xf numFmtId="4" fontId="8" fillId="0" borderId="15" xfId="3" applyNumberFormat="1" applyBorder="1" applyAlignment="1">
      <alignment vertical="center"/>
    </xf>
    <xf numFmtId="4" fontId="10" fillId="0" borderId="15" xfId="3" applyNumberFormat="1" applyFont="1" applyBorder="1" applyAlignment="1">
      <alignment vertical="center"/>
    </xf>
    <xf numFmtId="0" fontId="1" fillId="5" borderId="0" xfId="0" applyFont="1" applyFill="1"/>
    <xf numFmtId="0" fontId="4" fillId="5" borderId="0" xfId="0" applyFont="1" applyFill="1"/>
    <xf numFmtId="0" fontId="2" fillId="5" borderId="0" xfId="0" applyFont="1" applyFill="1"/>
    <xf numFmtId="0" fontId="4" fillId="0" borderId="0" xfId="0" applyFont="1" applyAlignment="1">
      <alignment horizontal="center"/>
    </xf>
    <xf numFmtId="0" fontId="4" fillId="0" borderId="30"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21" fillId="6" borderId="35" xfId="0" applyFont="1" applyFill="1" applyBorder="1" applyAlignment="1">
      <alignment horizontal="center"/>
    </xf>
    <xf numFmtId="0" fontId="41" fillId="7" borderId="0" xfId="0" applyFont="1" applyFill="1"/>
    <xf numFmtId="4" fontId="21" fillId="3" borderId="15" xfId="0" applyNumberFormat="1" applyFont="1" applyFill="1" applyBorder="1" applyAlignment="1">
      <alignment horizontal="center"/>
    </xf>
    <xf numFmtId="4" fontId="21" fillId="3" borderId="19" xfId="0" applyNumberFormat="1" applyFont="1" applyFill="1" applyBorder="1" applyAlignment="1">
      <alignment horizontal="center"/>
    </xf>
    <xf numFmtId="4" fontId="4" fillId="2" borderId="19" xfId="0" applyNumberFormat="1" applyFont="1" applyFill="1" applyBorder="1" applyAlignment="1">
      <alignment horizontal="right" vertical="top" wrapText="1"/>
    </xf>
    <xf numFmtId="4" fontId="4" fillId="2" borderId="20" xfId="0" applyNumberFormat="1" applyFont="1" applyFill="1" applyBorder="1" applyAlignment="1">
      <alignment horizontal="right" vertical="top" wrapText="1"/>
    </xf>
    <xf numFmtId="0" fontId="21" fillId="3" borderId="22" xfId="0" applyFont="1" applyFill="1" applyBorder="1" applyAlignment="1">
      <alignment horizont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4" fillId="2" borderId="0" xfId="0" applyFont="1" applyFill="1" applyAlignment="1">
      <alignment horizontal="right" vertical="top"/>
    </xf>
    <xf numFmtId="0" fontId="4" fillId="2" borderId="0" xfId="0" applyFont="1" applyFill="1" applyAlignment="1">
      <alignment horizontal="right" vertical="top" wrapText="1"/>
    </xf>
    <xf numFmtId="0" fontId="22" fillId="2" borderId="0" xfId="0" applyFont="1" applyFill="1"/>
    <xf numFmtId="0" fontId="22" fillId="2" borderId="0" xfId="0" applyFont="1" applyFill="1" applyAlignment="1">
      <alignment horizontal="right"/>
    </xf>
    <xf numFmtId="4" fontId="21" fillId="2" borderId="0" xfId="0" applyNumberFormat="1" applyFont="1" applyFill="1" applyAlignment="1">
      <alignment horizontal="right" vertical="top"/>
    </xf>
    <xf numFmtId="0" fontId="4" fillId="2" borderId="0" xfId="0" applyFont="1" applyFill="1" applyAlignment="1">
      <alignment horizontal="left"/>
    </xf>
    <xf numFmtId="1" fontId="4" fillId="2" borderId="0" xfId="0" applyNumberFormat="1" applyFont="1" applyFill="1" applyAlignment="1">
      <alignment horizontal="center"/>
    </xf>
    <xf numFmtId="0" fontId="13" fillId="0" borderId="8" xfId="3" applyFont="1" applyBorder="1" applyAlignment="1">
      <alignment horizontal="center" vertical="center"/>
    </xf>
    <xf numFmtId="15" fontId="8" fillId="2" borderId="29" xfId="3" applyNumberFormat="1" applyFill="1" applyBorder="1" applyAlignment="1">
      <alignment horizontal="center" vertical="center" wrapText="1"/>
    </xf>
    <xf numFmtId="4" fontId="4" fillId="2" borderId="0" xfId="0" applyNumberFormat="1" applyFont="1" applyFill="1" applyAlignment="1">
      <alignment horizontal="right" vertical="top" wrapText="1"/>
    </xf>
    <xf numFmtId="0" fontId="21" fillId="3" borderId="19" xfId="0" applyFont="1" applyFill="1" applyBorder="1" applyAlignment="1">
      <alignment horizontal="center" vertical="center" wrapText="1"/>
    </xf>
    <xf numFmtId="0" fontId="44" fillId="8" borderId="15" xfId="0" applyFont="1" applyFill="1" applyBorder="1" applyAlignment="1">
      <alignment horizontal="center" vertical="center"/>
    </xf>
    <xf numFmtId="0" fontId="44" fillId="8" borderId="15" xfId="0" applyFont="1" applyFill="1" applyBorder="1" applyAlignment="1">
      <alignment horizontal="center"/>
    </xf>
    <xf numFmtId="2" fontId="4" fillId="2" borderId="0" xfId="0" applyNumberFormat="1" applyFont="1" applyFill="1" applyAlignment="1">
      <alignment horizontal="right"/>
    </xf>
    <xf numFmtId="0" fontId="4" fillId="0" borderId="46" xfId="0" applyFont="1" applyBorder="1" applyAlignment="1">
      <alignment horizontal="right"/>
    </xf>
    <xf numFmtId="0" fontId="1" fillId="5" borderId="4" xfId="0" applyFont="1" applyFill="1" applyBorder="1" applyAlignment="1">
      <alignment horizontal="right" vertical="center"/>
    </xf>
    <xf numFmtId="0" fontId="40" fillId="6" borderId="0" xfId="0" applyFont="1" applyFill="1" applyAlignment="1">
      <alignment horizontal="center"/>
    </xf>
    <xf numFmtId="0" fontId="39" fillId="6" borderId="0" xfId="0" applyFont="1" applyFill="1" applyAlignment="1">
      <alignment horizontal="center"/>
    </xf>
    <xf numFmtId="0" fontId="1" fillId="5" borderId="4" xfId="0" applyFont="1" applyFill="1" applyBorder="1" applyAlignment="1">
      <alignment horizontal="right" vertical="top"/>
    </xf>
    <xf numFmtId="0" fontId="1" fillId="5" borderId="6" xfId="0" applyFont="1" applyFill="1" applyBorder="1" applyAlignment="1">
      <alignment horizontal="right" vertical="top"/>
    </xf>
    <xf numFmtId="0" fontId="6" fillId="2" borderId="13" xfId="0" applyFont="1" applyFill="1" applyBorder="1" applyAlignment="1">
      <alignment horizontal="left" vertical="top" wrapText="1"/>
    </xf>
    <xf numFmtId="0" fontId="6" fillId="2" borderId="18" xfId="0" applyFont="1" applyFill="1" applyBorder="1" applyAlignment="1">
      <alignment horizontal="left" vertical="top" wrapText="1"/>
    </xf>
    <xf numFmtId="0" fontId="4" fillId="2" borderId="14" xfId="0" applyFont="1" applyFill="1" applyBorder="1" applyAlignment="1">
      <alignment horizontal="center" vertical="center"/>
    </xf>
    <xf numFmtId="0" fontId="6" fillId="2" borderId="9" xfId="0" applyFont="1" applyFill="1" applyBorder="1" applyAlignment="1">
      <alignment horizontal="left" vertical="top" wrapText="1"/>
    </xf>
    <xf numFmtId="0" fontId="6" fillId="2" borderId="17" xfId="0" applyFont="1" applyFill="1" applyBorder="1" applyAlignment="1">
      <alignment horizontal="left" vertical="top" wrapText="1"/>
    </xf>
    <xf numFmtId="15" fontId="4" fillId="2" borderId="21" xfId="0" applyNumberFormat="1" applyFont="1" applyFill="1" applyBorder="1" applyAlignment="1">
      <alignment horizontal="center" vertical="center"/>
    </xf>
    <xf numFmtId="15" fontId="4" fillId="2" borderId="20" xfId="0" applyNumberFormat="1" applyFont="1" applyFill="1" applyBorder="1" applyAlignment="1">
      <alignment horizontal="center" vertical="center"/>
    </xf>
    <xf numFmtId="166" fontId="4" fillId="2" borderId="20" xfId="0" applyNumberFormat="1" applyFont="1" applyFill="1" applyBorder="1" applyAlignment="1">
      <alignment horizontal="center" vertical="center"/>
    </xf>
    <xf numFmtId="49" fontId="4" fillId="2" borderId="21" xfId="0" applyNumberFormat="1" applyFont="1" applyFill="1" applyBorder="1" applyAlignment="1">
      <alignment horizontal="center" vertical="center"/>
    </xf>
    <xf numFmtId="49"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0" fillId="0" borderId="20" xfId="0" applyBorder="1" applyAlignment="1">
      <alignment horizontal="center" vertical="center"/>
    </xf>
    <xf numFmtId="0" fontId="4" fillId="2" borderId="21" xfId="0" applyFont="1" applyFill="1" applyBorder="1" applyAlignment="1">
      <alignment horizontal="center" vertical="center"/>
    </xf>
    <xf numFmtId="0" fontId="21" fillId="3" borderId="9" xfId="0" applyFont="1" applyFill="1" applyBorder="1" applyAlignment="1">
      <alignment horizontal="center"/>
    </xf>
    <xf numFmtId="0" fontId="21" fillId="3" borderId="17" xfId="0" applyFont="1" applyFill="1" applyBorder="1" applyAlignment="1">
      <alignment horizontal="center"/>
    </xf>
  </cellXfs>
  <cellStyles count="7524">
    <cellStyle name="Comma 2" xfId="7" xr:uid="{07EBDB42-8F92-4BFB-B91E-1F84BA0118C6}"/>
    <cellStyle name="Comma 2 10" xfId="7100" xr:uid="{7BE3CBCB-A766-4348-8337-1E0C67F5DFEB}"/>
    <cellStyle name="Comma 2 2" xfId="4409" xr:uid="{150297A4-B598-44A0-B5E6-18EB6CA99D00}"/>
    <cellStyle name="Comma 2 2 2" xfId="4938" xr:uid="{38099197-EB17-4C2B-A51C-14E0C5CAD5E8}"/>
    <cellStyle name="Comma 2 2 2 2" xfId="5508" xr:uid="{2CE2C194-A1BB-4982-BE87-7BE0F638DAA2}"/>
    <cellStyle name="Comma 2 2 2 2 2" xfId="6343" xr:uid="{940B6C51-FD28-46F8-921D-2FBEF0C31754}"/>
    <cellStyle name="Comma 2 2 2 2 2 2" xfId="6244" xr:uid="{75B9A359-88C3-42DE-81E7-056B37C7054F}"/>
    <cellStyle name="Comma 2 2 2 2 2 3" xfId="7264" xr:uid="{A5BB52BB-4092-47EB-A685-CB5BC50E6D2F}"/>
    <cellStyle name="Comma 2 2 2 2 3" xfId="6061" xr:uid="{3B9941D8-0D6B-4C09-8FBC-47B02BF6AA66}"/>
    <cellStyle name="Comma 2 2 2 2 4" xfId="6199" xr:uid="{CF7E8347-0682-4701-B4C5-24E44309F3CA}"/>
    <cellStyle name="Comma 2 2 2 3" xfId="6086" xr:uid="{43C30A7C-BCC2-46FF-843A-61EF943DD3E1}"/>
    <cellStyle name="Comma 2 2 2 3 2" xfId="7063" xr:uid="{167F0ACB-F89A-4EE8-95EF-8F8559337677}"/>
    <cellStyle name="Comma 2 2 2 3 3" xfId="7197" xr:uid="{96ED8B4E-226B-4578-ADDA-568F821DBB9C}"/>
    <cellStyle name="Comma 2 2 2 3 4" xfId="7294" xr:uid="{960E64E2-4A1A-4BE4-A630-31DA87992B90}"/>
    <cellStyle name="Comma 2 2 2 3 5" xfId="4675" xr:uid="{C69B0807-78C2-4D18-B4E6-22FB54D789AD}"/>
    <cellStyle name="Comma 2 2 2 4" xfId="6110" xr:uid="{8808EE18-4EC1-42AC-884A-5C1F45AA5526}"/>
    <cellStyle name="Comma 2 2 2 5" xfId="6214" xr:uid="{AADA0E2E-5154-4091-B77A-CEEA4FB45498}"/>
    <cellStyle name="Comma 2 2 2 6" xfId="6101" xr:uid="{F8EF72C1-A0AB-4C7F-A01F-AB0DCC259169}"/>
    <cellStyle name="Comma 2 2 3" xfId="4820" xr:uid="{902BAA38-0F54-4E43-8B27-8EAF2461D0B9}"/>
    <cellStyle name="Comma 2 2 3 2" xfId="6169" xr:uid="{9EDA49C9-BB8B-4BE7-8277-CFDC83F8398F}"/>
    <cellStyle name="Comma 2 2 3 2 2" xfId="7074" xr:uid="{3A5B6B3F-48BE-4C78-86FA-DC856BB0F281}"/>
    <cellStyle name="Comma 2 2 3 2 3" xfId="7247" xr:uid="{42D1695D-5FF5-4415-8F32-9AF043E031A9}"/>
    <cellStyle name="Comma 2 2 3 2 4" xfId="7508" xr:uid="{8BE961C3-9A4C-4BF5-8EB4-866B36A586A4}"/>
    <cellStyle name="Comma 2 2 3 3" xfId="6142" xr:uid="{04474DC0-D441-4173-A877-AC6A48B22960}"/>
    <cellStyle name="Comma 2 2 3 4" xfId="6254" xr:uid="{6B4BE3AA-A9C6-4508-9905-F1ADBC7C66BD}"/>
    <cellStyle name="Comma 2 2 4" xfId="5527" xr:uid="{A1B8C229-4FD9-4D83-BA59-B2F6F98B104F}"/>
    <cellStyle name="Comma 2 2 4 2" xfId="6175" xr:uid="{25092B58-7595-4EF6-85CB-43B8A06B000A}"/>
    <cellStyle name="Comma 2 2 4 2 2" xfId="7071" xr:uid="{981840FC-0E01-4EB9-9928-1BD65AD6B297}"/>
    <cellStyle name="Comma 2 2 4 2 3" xfId="7232" xr:uid="{2A714085-F12C-4939-8727-A927C4A35027}"/>
    <cellStyle name="Comma 2 2 4 3" xfId="6135" xr:uid="{DC341F9E-8ECE-498E-A011-0B8301A4C4EA}"/>
    <cellStyle name="Comma 2 2 4 4" xfId="7159" xr:uid="{E2DECD26-4617-4A3E-BE97-A5A7C55E5538}"/>
    <cellStyle name="Comma 2 2 4 5" xfId="7283" xr:uid="{56956017-9DB2-4C06-8B81-D157EEF28775}"/>
    <cellStyle name="Comma 2 2 4 6" xfId="6298" xr:uid="{965EFA57-425D-4C5C-B6AF-A04DA72353D8}"/>
    <cellStyle name="Comma 2 2 5" xfId="5544" xr:uid="{4A28831C-E485-423B-971D-A63B5A0E8F09}"/>
    <cellStyle name="Comma 2 2 5 2" xfId="7098" xr:uid="{95D70640-838F-4E74-8A3D-5F721558B89B}"/>
    <cellStyle name="Comma 2 2 5 3" xfId="7214" xr:uid="{B2BA7CD9-05EB-42AE-A9F0-4FC0943D763D}"/>
    <cellStyle name="Comma 2 2 5 4" xfId="7286" xr:uid="{32B09EC9-0082-4C4F-9092-340186D0A4AA}"/>
    <cellStyle name="Comma 2 2 5 5" xfId="6292" xr:uid="{26837836-1B7F-4007-8D77-A677517920DF}"/>
    <cellStyle name="Comma 2 2 5 6" xfId="7301" xr:uid="{C555E639-7A68-462B-A959-8D24FEAFD564}"/>
    <cellStyle name="Comma 2 2 6" xfId="6031" xr:uid="{090C5302-5879-430D-8C7B-44974102CE14}"/>
    <cellStyle name="Comma 2 2 6 2" xfId="6213" xr:uid="{AB6CACD6-6E86-4096-A8EE-1FEF3AF40DE3}"/>
    <cellStyle name="Comma 2 2 6 3" xfId="7178" xr:uid="{B7D91BEA-4BE8-4923-83C9-0C6C3FF85C8D}"/>
    <cellStyle name="Comma 2 2 7" xfId="6004" xr:uid="{35C7366C-270B-4D6D-B1CC-965C29768BE7}"/>
    <cellStyle name="Comma 2 2 8" xfId="6275" xr:uid="{17698671-1D57-4A7C-A55A-1097BA7FDD34}"/>
    <cellStyle name="Comma 2 2 9" xfId="6311" xr:uid="{6889CB37-5F4A-4124-9B59-EC25DC52BD39}"/>
    <cellStyle name="Comma 2 3" xfId="81" xr:uid="{AAF6278A-A69F-4ED1-AB1D-8ADFF108E1A9}"/>
    <cellStyle name="Comma 2 3 2" xfId="6203" xr:uid="{6FB6F0FC-EEEF-4C3A-9865-6EDE1B62A90E}"/>
    <cellStyle name="Comma 2 3 2 2" xfId="6166" xr:uid="{8008B375-6769-4E94-8B83-1EAC6380DBE2}"/>
    <cellStyle name="Comma 2 3 2 2 2" xfId="7095" xr:uid="{AADAC528-D636-4368-A049-00FFA39FAFC2}"/>
    <cellStyle name="Comma 2 3 2 2 3" xfId="7257" xr:uid="{3A119B6A-CCEF-4C12-AF4A-BD14AD45FE7A}"/>
    <cellStyle name="Comma 2 3 2 3" xfId="6262" xr:uid="{9A2A8662-905A-40FB-B2A3-D0A0210A7257}"/>
    <cellStyle name="Comma 2 3 2 4" xfId="7140" xr:uid="{2657A4C8-0866-45FC-BAF2-560AFD8A6957}"/>
    <cellStyle name="Comma 2 3 3" xfId="6071" xr:uid="{39D738AA-39FC-4EC6-A616-824CEEFF41D9}"/>
    <cellStyle name="Comma 2 3 3 2" xfId="6046" xr:uid="{7DEE9A9F-1BB0-47B7-AFE7-474FAE23AC81}"/>
    <cellStyle name="Comma 2 3 3 3" xfId="7188" xr:uid="{E0655523-D9E0-4510-A958-DFF735C0108C}"/>
    <cellStyle name="Comma 2 3 4" xfId="6339" xr:uid="{79976C00-8BFC-4D34-A7C9-7D72B7861E72}"/>
    <cellStyle name="Comma 2 3 5" xfId="6062" xr:uid="{009EDE97-F4DD-471F-B8A0-0382A0E6C86F}"/>
    <cellStyle name="Comma 2 3 6" xfId="7114" xr:uid="{A2F9CB00-9968-49C7-9F66-ED1787B27375}"/>
    <cellStyle name="Comma 2 3 7" xfId="7505" xr:uid="{BB1E852A-9FBC-4CE2-B3E3-AB5A4E7F3CF6}"/>
    <cellStyle name="Comma 2 4" xfId="82" xr:uid="{660B4C52-0AF4-4263-8370-C8A7CF647A43}"/>
    <cellStyle name="Comma 2 4 2" xfId="6066" xr:uid="{18D5C016-5A9E-470B-B66C-F535B4DFB714}"/>
    <cellStyle name="Comma 2 4 2 2" xfId="7073" xr:uid="{68DD7999-782D-4A03-BA1B-2A58482722B8}"/>
    <cellStyle name="Comma 2 4 2 3" xfId="7240" xr:uid="{C92F2F94-E560-492D-BAEF-F5ED065E564F}"/>
    <cellStyle name="Comma 2 4 3" xfId="6145" xr:uid="{623294AC-DDC8-45C6-A85B-CAB970527916}"/>
    <cellStyle name="Comma 2 4 4" xfId="7126" xr:uid="{B0B496F8-F9EF-4EE1-80F8-566BA8E9D2AE}"/>
    <cellStyle name="Comma 2 4 5" xfId="6206" xr:uid="{7527C6B5-C129-4641-A759-13658E8AD87E}"/>
    <cellStyle name="Comma 2 5" xfId="6029" xr:uid="{839BD8E1-E2B3-41EF-AB4E-F05B9B323470}"/>
    <cellStyle name="Comma 2 5 2" xfId="6178" xr:uid="{8BCD9227-AE06-410D-B9D7-0A23257CF33B}"/>
    <cellStyle name="Comma 2 5 2 2" xfId="7069" xr:uid="{E83C9661-AA5D-4BD9-8DB8-177FF0CFDCBE}"/>
    <cellStyle name="Comma 2 5 2 3" xfId="7223" xr:uid="{855D28EB-8EA9-4B7B-B7A9-25F0C3574200}"/>
    <cellStyle name="Comma 2 5 3" xfId="7096" xr:uid="{E5219602-2218-41C7-9DCE-58D74B7C94DB}"/>
    <cellStyle name="Comma 2 5 4" xfId="7152" xr:uid="{7F94F3F4-02C5-4EF7-AB51-4F07A0CBDF33}"/>
    <cellStyle name="Comma 2 5 5" xfId="7500" xr:uid="{82DE16B4-39EE-441B-BAB6-2081323BB371}"/>
    <cellStyle name="Comma 2 6" xfId="6068" xr:uid="{014439D5-8D89-4715-81B3-6BC48971517A}"/>
    <cellStyle name="Comma 2 6 2" xfId="6088" xr:uid="{92AD213C-94BE-4500-81A5-10A30D79C22A}"/>
    <cellStyle name="Comma 2 6 3" xfId="7204" xr:uid="{A5404697-968C-4AD2-A8D3-30321D11E7AE}"/>
    <cellStyle name="Comma 2 6 4" xfId="7497" xr:uid="{EABD0140-D57A-4884-BD8A-D3505C6E7746}"/>
    <cellStyle name="Comma 2 7" xfId="7088" xr:uid="{D345234B-EA34-48AD-9DBB-7655655E24EA}"/>
    <cellStyle name="Comma 2 7 2" xfId="6053" xr:uid="{131F7D7F-842F-4A96-A492-6667A4B90762}"/>
    <cellStyle name="Comma 2 7 3" xfId="7168" xr:uid="{982DA9D3-76A6-48C4-8536-A4F93E1E2749}"/>
    <cellStyle name="Comma 2 8" xfId="7076" xr:uid="{7F04B3D9-FADF-4FE2-839E-67EE364CCAFD}"/>
    <cellStyle name="Comma 2 9" xfId="6159" xr:uid="{D496A703-0745-42A9-888A-9A0A567390B5}"/>
    <cellStyle name="Comma 3" xfId="4293" xr:uid="{78057332-F3BF-485E-BD54-FAB1CF9C2A9C}"/>
    <cellStyle name="Comma 3 2" xfId="4577" xr:uid="{49B77319-5843-4DEC-987E-9E0AD30924AF}"/>
    <cellStyle name="Comma 3 2 2" xfId="4939" xr:uid="{CE3590F3-78D0-4A36-A406-E566516E9524}"/>
    <cellStyle name="Comma 3 2 2 2" xfId="5509" xr:uid="{DE86A5F6-2DFD-4B16-A1AB-74BDEC47217E}"/>
    <cellStyle name="Comma 3 2 2 3" xfId="7295" xr:uid="{00C9801D-B733-425C-A5CD-4DD8254F35B9}"/>
    <cellStyle name="Comma 3 2 3" xfId="5507" xr:uid="{57463972-DDF0-4068-9D99-E904BFC97B4E}"/>
    <cellStyle name="Comma 3 2 3 2" xfId="7510" xr:uid="{10AF1123-BBE1-4B37-B8E2-AD9117A6FC2A}"/>
    <cellStyle name="Comma 3 2 4" xfId="5528" xr:uid="{145D793F-16C4-468C-AF71-44582EBEDC98}"/>
    <cellStyle name="Comma 3 2 5" xfId="5545" xr:uid="{D504FE2F-83FE-4170-975C-F312C2BEBD6A}"/>
    <cellStyle name="Comma 3 2 5 2" xfId="7287" xr:uid="{5059D687-F24D-4B72-8439-52CDD1E8338D}"/>
    <cellStyle name="Comma 3 2 5 3" xfId="7303" xr:uid="{B8BA81C1-7BEA-4DB7-BF14-13D650A997EF}"/>
    <cellStyle name="Comma 3 3" xfId="4407" xr:uid="{6F8DC2F1-2890-49DB-BEC9-999F66B24E6F}"/>
    <cellStyle name="Comma 3 3 2" xfId="7506" xr:uid="{A82FA652-5707-4132-A50D-3C3349B280A9}"/>
    <cellStyle name="Comma 3 4" xfId="7503" xr:uid="{054DA047-28A8-4E0B-A04B-5AE106C80451}"/>
    <cellStyle name="Comma 3 5" xfId="7501" xr:uid="{A3C5ACA1-B4C3-4FF9-AC22-1EAB016773A1}"/>
    <cellStyle name="Comma 3 6" xfId="7498" xr:uid="{BA9B5808-193E-4C51-AB6C-47ACC4CAC999}"/>
    <cellStyle name="Comma 4" xfId="7273" xr:uid="{8F06FC05-B699-4681-8226-A355B46B8497}"/>
    <cellStyle name="Comma 4 2" xfId="7504" xr:uid="{BD41C3A2-5CDB-431B-BF43-5A65CA26ECA7}"/>
    <cellStyle name="Comma 5" xfId="7274" xr:uid="{909BF8A1-232E-4D5A-AA38-EF7F6AFFC27E}"/>
    <cellStyle name="Comma 5 2" xfId="7502" xr:uid="{6763EEB5-A663-4520-9FAD-F6D6D9076C9D}"/>
    <cellStyle name="Comma 6" xfId="7275" xr:uid="{C4BA545C-AB37-4E7B-B2B2-5BAE07EF1E2E}"/>
    <cellStyle name="Comma 6 2" xfId="7499" xr:uid="{12C74A47-408C-4ADF-8E34-C165D82F4271}"/>
    <cellStyle name="Comma 7" xfId="7496" xr:uid="{9AE8334A-BF2D-464E-950C-A76296D768C8}"/>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2 2 2" xfId="5864" xr:uid="{B4E7554C-058D-42B8-BEAE-F419283AA3CF}"/>
    <cellStyle name="Currency 10 2 2 3" xfId="5693" xr:uid="{4CCCC2F2-7645-4663-90B4-06F5126332D4}"/>
    <cellStyle name="Currency 10 2 3" xfId="4411" xr:uid="{132FE3D1-6BF9-4330-ACB7-8DFDA0733F8F}"/>
    <cellStyle name="Currency 10 2 3 2" xfId="5601" xr:uid="{220C711C-6E65-4ED4-A6CA-4A713BCE1B18}"/>
    <cellStyle name="Currency 10 2 3 2 2" xfId="5919" xr:uid="{2A6C502B-D7F8-4FE1-8013-AC2556AA7511}"/>
    <cellStyle name="Currency 10 2 3 3" xfId="5753" xr:uid="{00371739-A50B-4C60-BCA5-9BE0E2FF2097}"/>
    <cellStyle name="Currency 10 2 4" xfId="5559" xr:uid="{91586F6A-F36A-487D-BAD8-A61BC14000C0}"/>
    <cellStyle name="Currency 10 2 4 2" xfId="5810" xr:uid="{2FC4C32F-B942-405A-943D-37B31A7834B6}"/>
    <cellStyle name="Currency 10 2 5" xfId="5641" xr:uid="{294F5A07-DB86-4801-B5A3-3C7CB7CF9BF8}"/>
    <cellStyle name="Currency 10 3" xfId="10" xr:uid="{98388869-EAD4-4F19-9DCB-C38137E22AAE}"/>
    <cellStyle name="Currency 10 3 2" xfId="3670" xr:uid="{7D518BF8-EE25-4CBA-9677-B7DFCEF83B3E}"/>
    <cellStyle name="Currency 10 3 2 2" xfId="4493" xr:uid="{63E3AE81-03F7-49CF-8ACC-7785FB769902}"/>
    <cellStyle name="Currency 10 3 2 2 2" xfId="5865" xr:uid="{51C36596-F4E4-4AD8-9255-2F3291733BFE}"/>
    <cellStyle name="Currency 10 3 2 3" xfId="5694" xr:uid="{C3EC4BF6-3EF9-4DDD-8822-B219ACE04B37}"/>
    <cellStyle name="Currency 10 3 3" xfId="4412" xr:uid="{141AA78D-8C9C-4AC6-96C4-5DB47200BB41}"/>
    <cellStyle name="Currency 10 3 3 2" xfId="5602" xr:uid="{B7A08DDF-03B8-4C03-944B-1481D7A4781E}"/>
    <cellStyle name="Currency 10 3 3 2 2" xfId="5920" xr:uid="{BC0D1F49-1F85-4528-BBA9-5589CE3EFFBE}"/>
    <cellStyle name="Currency 10 3 3 3" xfId="5754" xr:uid="{90B85C54-F6B3-4E04-AB9A-CE389A74504C}"/>
    <cellStyle name="Currency 10 3 4" xfId="5560" xr:uid="{8B9D8BCA-8006-4367-BE92-ED469FBF5DEF}"/>
    <cellStyle name="Currency 10 3 4 2" xfId="5811" xr:uid="{541C3AC3-4F91-46A2-A8A9-F40CEE31AC81}"/>
    <cellStyle name="Currency 10 3 5" xfId="5642" xr:uid="{4D569AEF-9050-4033-B29A-BC451C490BF3}"/>
    <cellStyle name="Currency 10 4" xfId="3671" xr:uid="{0F684444-5D36-4B35-95FC-4B62B0DBFF93}"/>
    <cellStyle name="Currency 10 4 2" xfId="4494" xr:uid="{3BED2A5E-D23E-44CC-B39D-FE7945310BCE}"/>
    <cellStyle name="Currency 10 4 2 2" xfId="5866" xr:uid="{4F8CEB0E-79C1-4F98-862E-9BE94091CDCE}"/>
    <cellStyle name="Currency 10 4 3" xfId="5695" xr:uid="{FC3D1CC1-4A21-4941-AD29-D87567C28C71}"/>
    <cellStyle name="Currency 10 5" xfId="4410" xr:uid="{5C71DC76-39C9-4F9A-80CB-D4BCA8D1F9BF}"/>
    <cellStyle name="Currency 10 5 2" xfId="5600" xr:uid="{1C002E1B-1CB0-4FDC-8A36-B9B7FA613A51}"/>
    <cellStyle name="Currency 10 5 2 2" xfId="5918" xr:uid="{67CB28AA-9464-4CF5-8347-2EE935394061}"/>
    <cellStyle name="Currency 10 5 3" xfId="5752" xr:uid="{A8D437D0-2031-460E-B959-CEAD1B463F8B}"/>
    <cellStyle name="Currency 10 6" xfId="4778" xr:uid="{BF3ACA87-2FDE-4FDA-8DDF-D7B14CA62694}"/>
    <cellStyle name="Currency 10 6 2" xfId="5809" xr:uid="{224974A4-7574-4F26-9FFB-18918A013CA6}"/>
    <cellStyle name="Currency 10 7" xfId="5640" xr:uid="{5DA4261E-F32E-42D2-A22D-49D1F6871427}"/>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2 2 2" xfId="5867" xr:uid="{38D893AC-1479-4BD3-86BE-680367D71455}"/>
    <cellStyle name="Currency 11 2 2 3" xfId="5696" xr:uid="{75CFADCA-C874-4378-B08E-7208F835546E}"/>
    <cellStyle name="Currency 11 2 3" xfId="4414" xr:uid="{EDE61D86-6A38-4B1C-ABA2-79C5DDB273D5}"/>
    <cellStyle name="Currency 11 2 3 2" xfId="5603" xr:uid="{ED5768FF-19DF-4D0F-B019-5DE1231335AA}"/>
    <cellStyle name="Currency 11 2 3 2 2" xfId="5922" xr:uid="{84A6215D-F885-45EA-A3C6-8645F7AE8B4E}"/>
    <cellStyle name="Currency 11 2 3 3" xfId="5756" xr:uid="{1777AA89-3A41-44D0-9AEC-9941C0B0457A}"/>
    <cellStyle name="Currency 11 2 4" xfId="5561" xr:uid="{FFEB641D-3405-4EEF-A9B9-3652008D9DB9}"/>
    <cellStyle name="Currency 11 2 4 2" xfId="5813" xr:uid="{11B4DE10-F31C-46EE-8CA9-D3C88C66FBCF}"/>
    <cellStyle name="Currency 11 2 5" xfId="5644" xr:uid="{67262626-2C27-46D1-A797-DC2216E6AE70}"/>
    <cellStyle name="Currency 11 3" xfId="13" xr:uid="{05557200-6C94-455B-9F47-6F63D4B788BC}"/>
    <cellStyle name="Currency 11 3 2" xfId="3673" xr:uid="{6E8C731C-8626-4F98-97BE-1A33F1FD084B}"/>
    <cellStyle name="Currency 11 3 2 2" xfId="4496" xr:uid="{AC818598-434A-4D97-B929-A7F25D367A9E}"/>
    <cellStyle name="Currency 11 3 2 2 2" xfId="5868" xr:uid="{5E60B9B6-CA93-4DA6-91BE-0B4640515A98}"/>
    <cellStyle name="Currency 11 3 2 3" xfId="5697" xr:uid="{3DF50332-B2AB-4C10-8DEA-FEDF2CAD7C95}"/>
    <cellStyle name="Currency 11 3 3" xfId="4415" xr:uid="{7C607BA5-62C9-42C3-8E93-0466B638328E}"/>
    <cellStyle name="Currency 11 3 3 2" xfId="5604" xr:uid="{7B071BA2-1278-4B26-9851-2D08293B7E02}"/>
    <cellStyle name="Currency 11 3 3 2 2" xfId="5923" xr:uid="{34AAC261-3541-49FA-A812-5EC799494301}"/>
    <cellStyle name="Currency 11 3 3 3" xfId="5757" xr:uid="{987B8CE2-BC20-4281-A05F-F3B3676D8FD2}"/>
    <cellStyle name="Currency 11 3 4" xfId="5562" xr:uid="{F1EC89D8-E3CD-47C2-B1A9-923A5FDA225D}"/>
    <cellStyle name="Currency 11 3 4 2" xfId="5814" xr:uid="{CCF717B2-BE75-4C4A-A9ED-8C33551A520D}"/>
    <cellStyle name="Currency 11 3 5" xfId="5645" xr:uid="{C5D67B84-3418-4DBA-92FE-A1621D1170B1}"/>
    <cellStyle name="Currency 11 4" xfId="3674" xr:uid="{2AAAF4B3-FF61-4A8F-BCB2-6D7438F517F6}"/>
    <cellStyle name="Currency 11 4 2" xfId="4497" xr:uid="{5E12718D-0A8D-4CD1-B0F7-C56CBE1D5F16}"/>
    <cellStyle name="Currency 11 4 2 2" xfId="5869" xr:uid="{C8C4FC10-EC65-4EDC-8308-20CE50783419}"/>
    <cellStyle name="Currency 11 4 3" xfId="5698" xr:uid="{62AFBE6C-C5A9-43EA-917F-D808C4877D4D}"/>
    <cellStyle name="Currency 11 5" xfId="4294" xr:uid="{874C1E1E-2210-462D-A519-0314DFD5D195}"/>
    <cellStyle name="Currency 11 5 2" xfId="4714" xr:uid="{96B664CF-6DB0-42AA-8713-E04FB73904D8}"/>
    <cellStyle name="Currency 11 5 2 2" xfId="5921" xr:uid="{32F6A84C-C34C-4EF4-9F13-F17E92771AC2}"/>
    <cellStyle name="Currency 11 5 2 2 2" xfId="7445" xr:uid="{988914CE-1224-4201-98FD-DB55B39AD56D}"/>
    <cellStyle name="Currency 11 5 3" xfId="4903" xr:uid="{BDDD3362-836B-41BB-8702-99E67AAEB008}"/>
    <cellStyle name="Currency 11 5 3 2" xfId="5498" xr:uid="{3CBB5306-00BD-44F2-9A7E-24C6DF49EAFB}"/>
    <cellStyle name="Currency 11 5 3 3" xfId="4940" xr:uid="{C213E975-DE4E-4A1F-A371-F5D94A8D8A03}"/>
    <cellStyle name="Currency 11 5 3 4" xfId="5755" xr:uid="{4D328F1B-E7C9-4E32-9DE3-7DD6302E669D}"/>
    <cellStyle name="Currency 11 5 4" xfId="4880" xr:uid="{6F405C79-E6BE-4E48-9598-1E9A85BB90F1}"/>
    <cellStyle name="Currency 11 6" xfId="4413" xr:uid="{CB5891CF-C8B3-4B62-9AC3-AAE6E6993CED}"/>
    <cellStyle name="Currency 11 6 2" xfId="5812" xr:uid="{853BDE24-91DB-4E5C-9E44-824EF9E5D6DF}"/>
    <cellStyle name="Currency 11 7" xfId="5643" xr:uid="{12B0BD84-9229-4A52-A63A-A25366FEDCFC}"/>
    <cellStyle name="Currency 11 8" xfId="5977" xr:uid="{8218762B-10A8-4FA6-AB49-24611B91774E}"/>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2 2 2" xfId="5870" xr:uid="{280091A0-251A-4F32-A0D3-F0995C9E81C1}"/>
    <cellStyle name="Currency 12 2 2 3" xfId="5699" xr:uid="{621008F0-1992-411E-8687-B8A64F9379E1}"/>
    <cellStyle name="Currency 12 2 3" xfId="4417" xr:uid="{BB122063-C2A0-403F-AAD4-8DF438E92AE3}"/>
    <cellStyle name="Currency 12 2 3 2" xfId="5606" xr:uid="{61106755-E1F7-44C9-8AF5-EDA9F4DF9B3C}"/>
    <cellStyle name="Currency 12 2 3 2 2" xfId="5925" xr:uid="{4FD77DE7-9403-4F55-B530-568DD99679CD}"/>
    <cellStyle name="Currency 12 2 3 3" xfId="5759" xr:uid="{0812E465-B207-42DB-93D8-07304D56AE23}"/>
    <cellStyle name="Currency 12 2 4" xfId="5564" xr:uid="{C8E6D465-7F14-4C55-A6F3-9EB22C8A3F11}"/>
    <cellStyle name="Currency 12 2 4 2" xfId="5816" xr:uid="{7CA23D7A-99A9-4B00-9714-6558F8C04A00}"/>
    <cellStyle name="Currency 12 2 5" xfId="5647" xr:uid="{121075B8-03C4-4749-A52B-48C6C21C9DB2}"/>
    <cellStyle name="Currency 12 3" xfId="3676" xr:uid="{86DDAB52-E409-4019-88E4-258F3E4D628A}"/>
    <cellStyle name="Currency 12 3 2" xfId="4499" xr:uid="{2BBB317D-12EC-47CA-B30F-4DFBB6226813}"/>
    <cellStyle name="Currency 12 3 2 2" xfId="5871" xr:uid="{13DEAE3A-DB81-4C2E-8C89-E7A9CFAAD43D}"/>
    <cellStyle name="Currency 12 3 3" xfId="5700" xr:uid="{4D599329-7DDD-4BC2-ACAE-DD5E9463FCDE}"/>
    <cellStyle name="Currency 12 4" xfId="4416" xr:uid="{B77DFB71-69E3-4A0C-8A93-1D4C16120DDC}"/>
    <cellStyle name="Currency 12 4 2" xfId="5605" xr:uid="{9EF00F6A-FB4C-4A5C-AFF3-B847B8D71BF3}"/>
    <cellStyle name="Currency 12 4 2 2" xfId="5924" xr:uid="{4EF1BDF8-4CB3-4527-AF6E-D9618AF17CEE}"/>
    <cellStyle name="Currency 12 4 3" xfId="5758" xr:uid="{EF39E935-B751-4568-BC3D-49A9A78A3A4C}"/>
    <cellStyle name="Currency 12 5" xfId="5563" xr:uid="{19BB07D8-EABA-4192-BDF9-42DA574502C7}"/>
    <cellStyle name="Currency 12 5 2" xfId="5815" xr:uid="{676F57D6-95C2-4245-9A44-FB6D1C34FA76}"/>
    <cellStyle name="Currency 12 6" xfId="5646" xr:uid="{3EDAE36E-082A-4C1E-A00B-BA39C6D66AD3}"/>
    <cellStyle name="Currency 13" xfId="16" xr:uid="{5898E85B-7F91-4271-BE10-38C46B56DE0E}"/>
    <cellStyle name="Currency 13 10" xfId="7101" xr:uid="{F2A28A04-0EE3-4512-B043-71DF2B2EDE79}"/>
    <cellStyle name="Currency 13 2" xfId="4296" xr:uid="{B378493B-6BBC-4EFD-88E3-BF46D3552B3D}"/>
    <cellStyle name="Currency 13 2 2" xfId="4579" xr:uid="{01E1EB5F-A696-4DB3-9431-D91798FE31AD}"/>
    <cellStyle name="Currency 13 2 2 2" xfId="6234" xr:uid="{82C2738B-07EA-412A-A2DB-E53FE64A03BD}"/>
    <cellStyle name="Currency 13 2 2 2 2" xfId="6279" xr:uid="{15E7DD10-5A15-46FE-8B12-4CDF8F196AB9}"/>
    <cellStyle name="Currency 13 2 2 2 2 2" xfId="6007" xr:uid="{B2887024-8E98-4B2E-A360-A5C654D4ED84}"/>
    <cellStyle name="Currency 13 2 2 2 2 3" xfId="7265" xr:uid="{C99298F9-0825-4528-86D0-E868E74336C3}"/>
    <cellStyle name="Currency 13 2 2 2 3" xfId="6040" xr:uid="{A9E9F07C-B42F-49FB-92AA-1ED1316032FE}"/>
    <cellStyle name="Currency 13 2 2 2 4" xfId="7147" xr:uid="{4CFB5A7E-FD77-4557-BF5B-AACEC41088C5}"/>
    <cellStyle name="Currency 13 2 2 3" xfId="6184" xr:uid="{741AF2E3-E22F-4CE0-A5FC-FDFB7FF0F57C}"/>
    <cellStyle name="Currency 13 2 2 3 2" xfId="7064" xr:uid="{9A38B91F-CEC4-4F9B-A77D-9E2524288D0A}"/>
    <cellStyle name="Currency 13 2 2 3 3" xfId="7198" xr:uid="{890CD900-4A38-463C-B4CE-C612861DCCF3}"/>
    <cellStyle name="Currency 13 2 2 4" xfId="6082" xr:uid="{60220F1E-389E-48E4-916B-D91F1D2D754C}"/>
    <cellStyle name="Currency 13 2 2 5" xfId="6270" xr:uid="{A58FB9C4-DAF7-401D-B0A6-D54E66B03517}"/>
    <cellStyle name="Currency 13 2 2 6" xfId="6307" xr:uid="{8CC33558-30CE-47A2-9E26-7FBA68F2646F}"/>
    <cellStyle name="Currency 13 2 3" xfId="6032" xr:uid="{3EC6C51D-E2A0-48FA-BE71-7E2EC33B9301}"/>
    <cellStyle name="Currency 13 2 3 2" xfId="6064" xr:uid="{A9342904-90D2-43CE-BE41-1FEF75081F75}"/>
    <cellStyle name="Currency 13 2 3 2 2" xfId="6089" xr:uid="{503DE33B-9ED0-408B-87D4-6B8A210BA108}"/>
    <cellStyle name="Currency 13 2 3 2 3" xfId="7248" xr:uid="{FFEE975B-A21B-4D28-AE64-04940A3BB809}"/>
    <cellStyle name="Currency 13 2 3 3" xfId="6141" xr:uid="{8BBCAD28-2768-4D90-8AE4-E511D89780FA}"/>
    <cellStyle name="Currency 13 2 3 4" xfId="7133" xr:uid="{D15F989D-FEA1-488A-987F-70009BD435DC}"/>
    <cellStyle name="Currency 13 2 4" xfId="6243" xr:uid="{1D2D0A07-910E-4D3E-8774-DED28EBF00A7}"/>
    <cellStyle name="Currency 13 2 4 2" xfId="6067" xr:uid="{AF1D0774-CF0E-4128-8088-C1A5A2D7F13C}"/>
    <cellStyle name="Currency 13 2 4 2 2" xfId="6015" xr:uid="{E92FFFA9-A4F2-4250-B01D-435A067BDE99}"/>
    <cellStyle name="Currency 13 2 4 2 3" xfId="7233" xr:uid="{7B227F9F-D694-4054-876C-3749B09E6497}"/>
    <cellStyle name="Currency 13 2 4 3" xfId="6134" xr:uid="{B8604976-8B34-46A9-92F3-E6143B9042F2}"/>
    <cellStyle name="Currency 13 2 4 4" xfId="7160" xr:uid="{33CCDF46-2503-4F59-87D8-80EE1B8CD597}"/>
    <cellStyle name="Currency 13 2 5" xfId="6251" xr:uid="{78144D1C-2E0F-4B8B-8642-7D8B03320D9F}"/>
    <cellStyle name="Currency 13 2 5 2" xfId="7068" xr:uid="{96A93288-A35E-4F12-A62B-3652F90B6D8C}"/>
    <cellStyle name="Currency 13 2 5 3" xfId="7215" xr:uid="{3F08CC18-F330-4C40-90C1-BB8373CB8F78}"/>
    <cellStyle name="Currency 13 2 6" xfId="6098" xr:uid="{D106CFAC-ED16-4FB1-B844-D4695DA95AF7}"/>
    <cellStyle name="Currency 13 2 6 2" xfId="6018" xr:uid="{2484FCCF-5313-4FD9-B082-D21FFD4D25DD}"/>
    <cellStyle name="Currency 13 2 6 3" xfId="7179" xr:uid="{1DC90E5F-19A3-42E4-B787-8F78C2D69631}"/>
    <cellStyle name="Currency 13 2 7" xfId="6227" xr:uid="{D35634B7-F9D0-4AE6-B5D9-7D7D8E60321F}"/>
    <cellStyle name="Currency 13 2 8" xfId="6085" xr:uid="{75F5B06E-FC6D-4466-A3BF-6CC0DFBC6A62}"/>
    <cellStyle name="Currency 13 2 9" xfId="6209" xr:uid="{FD951F44-1804-4399-A342-A3C8ED92EA71}"/>
    <cellStyle name="Currency 13 3" xfId="4297" xr:uid="{0FCB0231-8D2A-46A2-ADC9-8EFFE48E28CC}"/>
    <cellStyle name="Currency 13 3 2" xfId="4942" xr:uid="{E9DF8EBC-D1BA-4820-9D52-F7B46BADF035}"/>
    <cellStyle name="Currency 13 3 2 2" xfId="6222" xr:uid="{189B23A3-D3D6-4C5E-88DC-98CABA81EF3B}"/>
    <cellStyle name="Currency 13 3 2 2 2" xfId="6115" xr:uid="{FA11DA01-3286-476C-9C89-7E26920D7F06}"/>
    <cellStyle name="Currency 13 3 2 2 3" xfId="7258" xr:uid="{D68FE73C-72A2-4708-B86D-5803D3925671}"/>
    <cellStyle name="Currency 13 3 2 3" xfId="6091" xr:uid="{9EE133E4-FE61-454A-9513-51BF2B4D0040}"/>
    <cellStyle name="Currency 13 3 2 4" xfId="6035" xr:uid="{C3742AA3-50FC-47A8-9901-FE3C7F95D40B}"/>
    <cellStyle name="Currency 13 3 3" xfId="6362" xr:uid="{CFA65D98-FBA0-4604-8639-B5F42F45A7EC}"/>
    <cellStyle name="Currency 13 3 3 2" xfId="6226" xr:uid="{45AAEA01-2D6E-4939-B616-66C7B7274A66}"/>
    <cellStyle name="Currency 13 3 3 3" xfId="7189" xr:uid="{31D76A95-D8EF-4022-9B89-1EAA9E546D5A}"/>
    <cellStyle name="Currency 13 3 4" xfId="6355" xr:uid="{5606B905-4D3D-47C4-84C5-3A5E022CC53B}"/>
    <cellStyle name="Currency 13 3 5" xfId="6272" xr:uid="{AB7EE36B-151E-4992-BF13-5D0E22C1CEF8}"/>
    <cellStyle name="Currency 13 3 6" xfId="7115" xr:uid="{8DF03ABA-F9AF-42C5-9888-5B77A981A395}"/>
    <cellStyle name="Currency 13 4" xfId="4295" xr:uid="{BA07601C-D51B-4BC1-8732-754F15EBA5CA}"/>
    <cellStyle name="Currency 13 4 2" xfId="4578" xr:uid="{8EEB68E9-B27C-4202-B3AF-AF92F10EC3A6}"/>
    <cellStyle name="Currency 13 4 2 2" xfId="6037" xr:uid="{3BCA40AA-EF19-48B1-8DE2-7B5523C8E56A}"/>
    <cellStyle name="Currency 13 4 2 3" xfId="6342" xr:uid="{4820743C-170C-43F6-99CD-234D354D0BE5}"/>
    <cellStyle name="Currency 13 4 3" xfId="6219" xr:uid="{CB162906-E75D-4545-AC5A-CFD5EEB5279D}"/>
    <cellStyle name="Currency 13 4 4" xfId="6360" xr:uid="{752F3F8B-3495-4E3B-ACE1-89E77F24C131}"/>
    <cellStyle name="Currency 13 5" xfId="4941" xr:uid="{1E10507B-F3EC-40B0-BAE9-1B0DF05B3612}"/>
    <cellStyle name="Currency 13 5 2" xfId="6290" xr:uid="{561CBA41-398C-41DC-9199-9314358A9032}"/>
    <cellStyle name="Currency 13 5 2 2" xfId="7070" xr:uid="{18AB3FE5-E15E-44E8-99B3-55F44A4B1CFC}"/>
    <cellStyle name="Currency 13 5 2 3" xfId="7224" xr:uid="{78F85C5D-4B5D-4628-919B-F1D56751509F}"/>
    <cellStyle name="Currency 13 5 3" xfId="6341" xr:uid="{9136D4E1-237F-4C52-B3B4-0C86614F06CC}"/>
    <cellStyle name="Currency 13 5 4" xfId="6196" xr:uid="{6052041B-D78F-4B2D-B759-DFB08C0CF770}"/>
    <cellStyle name="Currency 13 6" xfId="6182" xr:uid="{E424C994-ACE6-4F74-9750-58AA13003AD2}"/>
    <cellStyle name="Currency 13 6 2" xfId="6049" xr:uid="{33FD7F36-5514-4322-80AF-D82B7590C9A0}"/>
    <cellStyle name="Currency 13 6 3" xfId="7205" xr:uid="{03FFE860-ECA7-4CFC-B54A-A68A1A66C67F}"/>
    <cellStyle name="Currency 13 7" xfId="6099" xr:uid="{2707C919-771B-49A4-8BE7-06FA394D5A94}"/>
    <cellStyle name="Currency 13 7 2" xfId="6260" xr:uid="{70E5587B-6A8C-4FE2-B473-FD3CFFF9BC14}"/>
    <cellStyle name="Currency 13 7 3" xfId="7169" xr:uid="{E5E80219-1BFC-4DD9-A3DF-C21125213D7B}"/>
    <cellStyle name="Currency 13 8" xfId="6114" xr:uid="{A6CA794C-D07A-428E-9127-183464975568}"/>
    <cellStyle name="Currency 13 9" xfId="6158" xr:uid="{EEBF2D7C-B7F4-4AA7-A623-114C8380320C}"/>
    <cellStyle name="Currency 14" xfId="17" xr:uid="{06093C67-F3EF-4031-8944-64EC6F01C22C}"/>
    <cellStyle name="Currency 14 2" xfId="3677" xr:uid="{B6DCEDD0-B4B9-40EC-AF2A-EF87C975C7B7}"/>
    <cellStyle name="Currency 14 2 2" xfId="4500" xr:uid="{21B39870-ED7B-4761-BB3E-9EF12273A02D}"/>
    <cellStyle name="Currency 14 2 2 2" xfId="5872" xr:uid="{EC120BB6-C903-4C0A-A104-5FE5C7855173}"/>
    <cellStyle name="Currency 14 2 3" xfId="5701" xr:uid="{7B541D45-626F-4B3E-B17C-6BD0DCE1BBC1}"/>
    <cellStyle name="Currency 14 3" xfId="4418" xr:uid="{1213141F-30C0-4E69-80FC-0E098588FCB5}"/>
    <cellStyle name="Currency 14 3 2" xfId="5607" xr:uid="{1BDD64A5-E68E-4E1D-9C33-D00FF5362B65}"/>
    <cellStyle name="Currency 14 3 2 2" xfId="5926" xr:uid="{3F9A204B-DA39-4622-9078-499727899AB0}"/>
    <cellStyle name="Currency 14 3 3" xfId="5760" xr:uid="{90B2BBDC-7C61-4D40-823F-F2B16A2BA31B}"/>
    <cellStyle name="Currency 14 4" xfId="5565" xr:uid="{114CA5CC-0FB1-42D4-BDBF-D7CC2B228ACF}"/>
    <cellStyle name="Currency 14 4 2" xfId="5817" xr:uid="{CB2486BE-AD24-4B93-A85F-CFC8AC2BF9DE}"/>
    <cellStyle name="Currency 14 5" xfId="5648" xr:uid="{F2C4E4E5-4060-4060-819F-DDDB89A0A5B1}"/>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19" xfId="7276" xr:uid="{14860912-A239-446D-A52D-5AD32BE4E3A0}"/>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10" xfId="7102" xr:uid="{7010E55E-74A0-4B9B-87B2-AE57F399033A}"/>
    <cellStyle name="Currency 2 2 2 2 2" xfId="4943" xr:uid="{300C3AF3-0737-47F1-BE29-623641FE4874}"/>
    <cellStyle name="Currency 2 2 2 2 2 2" xfId="6313" xr:uid="{FDDDCFB8-88A1-4F80-8F0C-941F618A084E}"/>
    <cellStyle name="Currency 2 2 2 2 2 2 2" xfId="6198" xr:uid="{750108CF-E895-4961-B155-A6D20BA84723}"/>
    <cellStyle name="Currency 2 2 2 2 2 2 2 2" xfId="6278" xr:uid="{7FDF857A-D8B0-4896-88C0-4C3CA9202472}"/>
    <cellStyle name="Currency 2 2 2 2 2 2 2 2 2" xfId="6010" xr:uid="{6145DA99-1AD2-42ED-998A-499B5E9764C1}"/>
    <cellStyle name="Currency 2 2 2 2 2 2 2 2 3" xfId="7266" xr:uid="{C7D85386-A0F9-4C0D-BAB2-11921153B817}"/>
    <cellStyle name="Currency 2 2 2 2 2 2 2 3" xfId="6378" xr:uid="{7465F791-4CD1-426B-B663-D75085CC85A0}"/>
    <cellStyle name="Currency 2 2 2 2 2 2 2 4" xfId="7148" xr:uid="{F94314FF-7DBF-4151-90D3-FE4B3C1DFB6D}"/>
    <cellStyle name="Currency 2 2 2 2 2 2 3" xfId="7089" xr:uid="{2D53F28B-CC87-4213-A3FE-ACAADD4A2E54}"/>
    <cellStyle name="Currency 2 2 2 2 2 2 3 2" xfId="6130" xr:uid="{1CED317B-B0D4-419F-A82F-CEAA8C52C063}"/>
    <cellStyle name="Currency 2 2 2 2 2 2 3 3" xfId="7199" xr:uid="{0A9AAA56-A5F1-460C-8118-9400DB44BBC2}"/>
    <cellStyle name="Currency 2 2 2 2 2 2 4" xfId="6109" xr:uid="{284EF57E-3382-4415-A41E-FE422137207E}"/>
    <cellStyle name="Currency 2 2 2 2 2 2 5" xfId="7080" xr:uid="{B809AB1A-71C1-4806-9D30-4A470D143833}"/>
    <cellStyle name="Currency 2 2 2 2 2 2 6" xfId="7121" xr:uid="{1A45CE71-E824-453C-96D7-116D55D37378}"/>
    <cellStyle name="Currency 2 2 2 2 2 3" xfId="6078" xr:uid="{7EDA7656-F8B6-469F-BDD2-F27EDA71B83B}"/>
    <cellStyle name="Currency 2 2 2 2 2 3 2" xfId="6282" xr:uid="{0E2CF5F7-1D0C-4B57-B2A7-189C61BB1D6A}"/>
    <cellStyle name="Currency 2 2 2 2 2 3 2 2" xfId="6118" xr:uid="{65222982-377D-4554-A0FD-F926CA3F15CD}"/>
    <cellStyle name="Currency 2 2 2 2 2 3 2 3" xfId="7249" xr:uid="{06A5C01E-31DD-4110-AE98-7EA51B973427}"/>
    <cellStyle name="Currency 2 2 2 2 2 3 3" xfId="6140" xr:uid="{9BE7C256-B501-4AC0-A072-9E87461D704D}"/>
    <cellStyle name="Currency 2 2 2 2 2 3 4" xfId="7134" xr:uid="{096D9D18-A56C-4D13-8CF1-EE87D0DF8475}"/>
    <cellStyle name="Currency 2 2 2 2 2 4" xfId="6100" xr:uid="{871DC5E4-DF84-41A2-87F6-E752B207E9A7}"/>
    <cellStyle name="Currency 2 2 2 2 2 4 2" xfId="6286" xr:uid="{109FD0D3-CAAA-4525-995E-93AF1CBC884F}"/>
    <cellStyle name="Currency 2 2 2 2 2 4 2 2" xfId="7072" xr:uid="{DDD5F86E-46E1-4B1B-A9A7-48AEADA69574}"/>
    <cellStyle name="Currency 2 2 2 2 2 4 2 3" xfId="7234" xr:uid="{047CF159-1B75-4814-99D7-75A8BB0C9A00}"/>
    <cellStyle name="Currency 2 2 2 2 2 4 3" xfId="6333" xr:uid="{A6B1EEBA-EA70-4146-BF55-1E15A239DB99}"/>
    <cellStyle name="Currency 2 2 2 2 2 4 4" xfId="7161" xr:uid="{312CF14F-A83A-4525-9F11-E960E04480F9}"/>
    <cellStyle name="Currency 2 2 2 2 2 5" xfId="6291" xr:uid="{A25E6773-7FA7-4261-8DDE-D166BE960753}"/>
    <cellStyle name="Currency 2 2 2 2 2 5 2" xfId="6127" xr:uid="{97BA91CF-F25E-480E-8655-F1F191EAE244}"/>
    <cellStyle name="Currency 2 2 2 2 2 5 3" xfId="7216" xr:uid="{1070198E-7619-4440-B107-174C5704FD30}"/>
    <cellStyle name="Currency 2 2 2 2 2 6" xfId="6389" xr:uid="{7317EE34-58F3-4DB3-BC43-6D9D05DC8F16}"/>
    <cellStyle name="Currency 2 2 2 2 2 6 2" xfId="6388" xr:uid="{873A38E4-E59A-4540-BF69-E06FF1D66124}"/>
    <cellStyle name="Currency 2 2 2 2 2 6 3" xfId="7180" xr:uid="{6146C64A-6D6F-41F9-A958-08568C2BB4AF}"/>
    <cellStyle name="Currency 2 2 2 2 2 7" xfId="6321" xr:uid="{B6A2D4FF-E182-42BD-8440-C2952EEBDB3E}"/>
    <cellStyle name="Currency 2 2 2 2 2 8" xfId="6154" xr:uid="{54E88CB9-E92D-47B0-9984-FF873677394B}"/>
    <cellStyle name="Currency 2 2 2 2 2 9" xfId="6361" xr:uid="{16E4A012-97EA-41B6-961E-278C09620C5E}"/>
    <cellStyle name="Currency 2 2 2 2 3" xfId="6309" xr:uid="{5D371792-2E23-4E9C-B5AF-D9A4F94CE8B9}"/>
    <cellStyle name="Currency 2 2 2 2 3 2" xfId="6202" xr:uid="{8DCB24E4-DF94-4B31-927C-CD295B1185B6}"/>
    <cellStyle name="Currency 2 2 2 2 3 2 2" xfId="7054" xr:uid="{84DD03F1-A80D-492B-BC61-B86BEACA4A98}"/>
    <cellStyle name="Currency 2 2 2 2 3 2 2 2" xfId="6228" xr:uid="{7532DBF7-E654-444F-9F80-C1F89338389A}"/>
    <cellStyle name="Currency 2 2 2 2 3 2 2 3" xfId="7259" xr:uid="{34E26CB0-9A72-46F0-8F47-5D97823A7CFC}"/>
    <cellStyle name="Currency 2 2 2 2 3 2 3" xfId="6367" xr:uid="{134240B7-5D46-48C2-AA22-D131FF7831CE}"/>
    <cellStyle name="Currency 2 2 2 2 3 2 4" xfId="7141" xr:uid="{561B0A3A-E3CD-45E0-8478-983FA1F26253}"/>
    <cellStyle name="Currency 2 2 2 2 3 3" xfId="6185" xr:uid="{1F0579D9-6BFA-4290-A79B-BC9BEC9BC128}"/>
    <cellStyle name="Currency 2 2 2 2 3 3 2" xfId="6008" xr:uid="{6C345CBE-9C4E-40EF-BAD3-E87530D1C7EF}"/>
    <cellStyle name="Currency 2 2 2 2 3 3 3" xfId="7190" xr:uid="{4520EDE4-10DB-4033-81E4-8EFE8D553364}"/>
    <cellStyle name="Currency 2 2 2 2 3 4" xfId="6232" xr:uid="{FB3823B1-D976-490D-9F5C-BED4DE12C4D9}"/>
    <cellStyle name="Currency 2 2 2 2 3 5" xfId="6271" xr:uid="{5B955BB6-7E94-4455-8ED6-45F48441B8DD}"/>
    <cellStyle name="Currency 2 2 2 2 3 6" xfId="7116" xr:uid="{E88904D1-2B1F-45FB-9B7D-F8F719F6DCC6}"/>
    <cellStyle name="Currency 2 2 2 2 4" xfId="6205" xr:uid="{FF8466E6-FFB9-45EC-9648-C1A507824D8A}"/>
    <cellStyle name="Currency 2 2 2 2 4 2" xfId="6173" xr:uid="{7B625F4F-507C-4347-80F9-DB9873CB0554}"/>
    <cellStyle name="Currency 2 2 2 2 4 2 2" xfId="6121" xr:uid="{8BDBA4E8-B714-4A98-8B0E-0C5F6F340D4C}"/>
    <cellStyle name="Currency 2 2 2 2 4 2 3" xfId="7241" xr:uid="{C923CCFE-1442-44AD-AC1B-973CB010FEC0}"/>
    <cellStyle name="Currency 2 2 2 2 4 3" xfId="6266" xr:uid="{96D9AA8A-A0BC-4644-ACA4-419DD588BA87}"/>
    <cellStyle name="Currency 2 2 2 2 4 4" xfId="7127" xr:uid="{27E99B68-0ADC-4B4A-A438-1C7EA8436E74}"/>
    <cellStyle name="Currency 2 2 2 2 5" xfId="6074" xr:uid="{A2D304BB-C1AA-473E-818F-B607F32DB515}"/>
    <cellStyle name="Currency 2 2 2 2 5 2" xfId="6094" xr:uid="{3AF492D2-7C8C-4C56-A405-685CB3B0392C}"/>
    <cellStyle name="Currency 2 2 2 2 5 2 2" xfId="7044" xr:uid="{F9798EB5-6B46-41A6-BB27-414D9918E6F9}"/>
    <cellStyle name="Currency 2 2 2 2 5 2 3" xfId="7225" xr:uid="{601D0757-CB27-4B4D-B2F5-D3179D47178A}"/>
    <cellStyle name="Currency 2 2 2 2 5 3" xfId="6136" xr:uid="{4694461D-34E0-414E-8BB0-D89A392865C2}"/>
    <cellStyle name="Currency 2 2 2 2 5 4" xfId="7153" xr:uid="{2C1DA228-CEB1-4E14-90D7-8F05A8E0AB91}"/>
    <cellStyle name="Currency 2 2 2 2 6" xfId="6181" xr:uid="{D96025D3-C7A5-4231-B4EC-5B4D0AE8DBEF}"/>
    <cellStyle name="Currency 2 2 2 2 6 2" xfId="7065" xr:uid="{C76B96BB-235D-46C1-A297-4D38D4281CB5}"/>
    <cellStyle name="Currency 2 2 2 2 6 3" xfId="7206" xr:uid="{697A7528-138D-44FB-98FE-50B83DACE7F9}"/>
    <cellStyle name="Currency 2 2 2 2 7" xfId="6073" xr:uid="{1AB930DC-2E98-4F49-9026-09D6AD4852DB}"/>
    <cellStyle name="Currency 2 2 2 2 7 2" xfId="6249" xr:uid="{8E601EB7-5FBB-4B27-ACD1-45695FF19082}"/>
    <cellStyle name="Currency 2 2 2 2 7 3" xfId="7170" xr:uid="{A05EDAE5-6A31-48D6-A366-F87E36911151}"/>
    <cellStyle name="Currency 2 2 2 2 8" xfId="6353" xr:uid="{F8E4ACAF-B56D-40FC-8CD1-1D2D7AC8055F}"/>
    <cellStyle name="Currency 2 2 2 2 9" xfId="6382" xr:uid="{7D29A593-AAF1-4C74-82AF-AF3956DC0C99}"/>
    <cellStyle name="Currency 2 2 2 3" xfId="22" xr:uid="{0379199C-FE4A-4C72-8AC8-5785B534489C}"/>
    <cellStyle name="Currency 2 2 2 3 2" xfId="3678" xr:uid="{E5D7B05C-11A9-4A0B-A785-AC64947E745F}"/>
    <cellStyle name="Currency 2 2 2 3 2 2" xfId="4501" xr:uid="{14379DB5-A0D0-4729-833E-8A6D26946D3F}"/>
    <cellStyle name="Currency 2 2 2 3 2 2 2" xfId="5873" xr:uid="{7F8CC2D1-2BC9-4A54-B048-11609DBB59CE}"/>
    <cellStyle name="Currency 2 2 2 3 2 3" xfId="5702" xr:uid="{3652EDBA-E072-47F4-9AE5-3874A986A9E7}"/>
    <cellStyle name="Currency 2 2 2 3 3" xfId="4422" xr:uid="{2098205C-27A5-4369-BB68-2BBFB7510A7F}"/>
    <cellStyle name="Currency 2 2 2 3 3 2" xfId="5610" xr:uid="{DF1DD130-CC8E-474A-AE66-DBBD4E1346BB}"/>
    <cellStyle name="Currency 2 2 2 3 3 2 2" xfId="5930" xr:uid="{4F82A287-AF2A-4F5D-AB71-E55C44983474}"/>
    <cellStyle name="Currency 2 2 2 3 3 3" xfId="5764" xr:uid="{90E6CBA1-0136-43DD-9CFE-30BBCD8000BF}"/>
    <cellStyle name="Currency 2 2 2 3 4" xfId="5568" xr:uid="{3430BA99-3A77-47A5-90BC-7B9247987756}"/>
    <cellStyle name="Currency 2 2 2 3 4 2" xfId="5821" xr:uid="{522A24DF-83D8-401D-AB24-1D51903F7EB7}"/>
    <cellStyle name="Currency 2 2 2 3 5" xfId="5652" xr:uid="{94F262D6-F2E7-4D25-B808-BEC126049B6B}"/>
    <cellStyle name="Currency 2 2 2 4" xfId="3679" xr:uid="{BB2AA7D3-BC24-468B-904E-0F265BB21837}"/>
    <cellStyle name="Currency 2 2 2 4 2" xfId="4502" xr:uid="{A5605DB2-D4D6-4E9E-B2FB-A37C9D9D1AE5}"/>
    <cellStyle name="Currency 2 2 2 4 2 2" xfId="5874" xr:uid="{A1869D15-7170-41A1-B593-8323E536A76A}"/>
    <cellStyle name="Currency 2 2 2 4 3" xfId="5703" xr:uid="{C47AD454-5422-4FDA-B6D8-C8CE62DC6569}"/>
    <cellStyle name="Currency 2 2 2 5" xfId="4421" xr:uid="{FF1625D0-5242-4DC7-9C55-CAA945188B90}"/>
    <cellStyle name="Currency 2 2 2 5 2" xfId="5609" xr:uid="{E863226D-F084-4957-AF00-05736FCD5425}"/>
    <cellStyle name="Currency 2 2 2 5 2 2" xfId="5929" xr:uid="{D7946C80-2449-4651-9DA3-814690E6B50A}"/>
    <cellStyle name="Currency 2 2 2 5 3" xfId="5763" xr:uid="{2D55D284-74F6-47E4-B71F-9E8CA91F5077}"/>
    <cellStyle name="Currency 2 2 2 6" xfId="5567" xr:uid="{F8010382-0262-4BC0-A0A0-B7EC311A9211}"/>
    <cellStyle name="Currency 2 2 2 6 2" xfId="5820" xr:uid="{02BA09C4-B94D-491E-9658-56F734572DBB}"/>
    <cellStyle name="Currency 2 2 2 7" xfId="5651" xr:uid="{67300AA0-5C15-44AA-9095-1D3C29C9458C}"/>
    <cellStyle name="Currency 2 2 3" xfId="3680" xr:uid="{AAFBC450-B221-44C5-ABA8-8453AB397250}"/>
    <cellStyle name="Currency 2 2 3 2" xfId="4503" xr:uid="{3CAFB6D4-FED4-439E-A692-485DC56F5E95}"/>
    <cellStyle name="Currency 2 2 3 2 2" xfId="5875" xr:uid="{205EBF24-2A16-4262-AFC4-802CA77CE605}"/>
    <cellStyle name="Currency 2 2 3 3" xfId="5704" xr:uid="{BE65EFA1-2CF7-413A-AE97-C44306D6D217}"/>
    <cellStyle name="Currency 2 2 4" xfId="4420" xr:uid="{3AA2C7AD-048D-4BC6-8EC5-DC966E59C5B3}"/>
    <cellStyle name="Currency 2 2 4 2" xfId="5608" xr:uid="{E8B6D522-CEEC-4BE1-AE88-EE8505B0D79A}"/>
    <cellStyle name="Currency 2 2 4 2 2" xfId="5928" xr:uid="{091B5DDA-BA28-4E30-B4BB-2B1656A817C5}"/>
    <cellStyle name="Currency 2 2 4 3" xfId="5762" xr:uid="{41E45B04-D5F4-4A62-8E86-0B2113A1B05D}"/>
    <cellStyle name="Currency 2 2 5" xfId="5566" xr:uid="{BFC2E887-07B0-4833-A732-2ECBD740053E}"/>
    <cellStyle name="Currency 2 2 5 2" xfId="5819" xr:uid="{B8E6EAD2-9DEA-49E6-A299-4AC5680142F3}"/>
    <cellStyle name="Currency 2 2 6" xfId="5650" xr:uid="{92A2DA65-C0C1-4B16-810C-B76075093A6D}"/>
    <cellStyle name="Currency 2 3" xfId="23" xr:uid="{F9CE5D19-4398-4D88-898B-4DF2D9EC4212}"/>
    <cellStyle name="Currency 2 3 2" xfId="3681" xr:uid="{11AF0C30-EB1F-43B4-A07E-957DE1AF2E6A}"/>
    <cellStyle name="Currency 2 3 2 2" xfId="4504" xr:uid="{F6B1E221-3323-41DF-85DF-B3EB75237C38}"/>
    <cellStyle name="Currency 2 3 2 2 2" xfId="5876" xr:uid="{8EB9D659-D2B7-4E69-AABA-ED0B7F8EC1BF}"/>
    <cellStyle name="Currency 2 3 2 3" xfId="5705" xr:uid="{126C9178-674E-4CF8-9FCC-9952F795D35A}"/>
    <cellStyle name="Currency 2 3 3" xfId="4423" xr:uid="{08937C08-7B5B-4AD8-91AE-7600FF8626B7}"/>
    <cellStyle name="Currency 2 3 3 2" xfId="5611" xr:uid="{B87F7DDC-D3F7-4258-BC18-5B03BD205260}"/>
    <cellStyle name="Currency 2 3 3 2 2" xfId="5931" xr:uid="{65D88357-E328-4BF2-A2FD-948BBE0845DF}"/>
    <cellStyle name="Currency 2 3 3 3" xfId="5765" xr:uid="{1BB4BDFD-01E8-4347-BA10-228199B575C7}"/>
    <cellStyle name="Currency 2 3 4" xfId="5569" xr:uid="{3CEC1136-1309-4CD8-9844-0CF6850A252D}"/>
    <cellStyle name="Currency 2 3 4 2" xfId="5822" xr:uid="{5BAEE77D-001A-4CBC-8721-138640DDA141}"/>
    <cellStyle name="Currency 2 3 5" xfId="5653" xr:uid="{56023585-14F8-40B5-978F-BCD0236EAD91}"/>
    <cellStyle name="Currency 2 4" xfId="3682" xr:uid="{8B8F9A4D-2297-465D-8295-FC8375F02ED0}"/>
    <cellStyle name="Currency 2 4 2" xfId="4505" xr:uid="{A91127AB-3371-4A67-A002-689066C2B3C6}"/>
    <cellStyle name="Currency 2 4 2 2" xfId="5877" xr:uid="{1695D2FA-73F7-4F20-975F-7534C36BF843}"/>
    <cellStyle name="Currency 2 4 3" xfId="5706" xr:uid="{A98EE05A-5F7B-408F-B6B9-CECA37BCDBF8}"/>
    <cellStyle name="Currency 2 5" xfId="4419" xr:uid="{65367035-848F-488D-A1F6-702E2D74F719}"/>
    <cellStyle name="Currency 2 5 2" xfId="4699" xr:uid="{B1BEA1DF-3499-4AEB-AD94-A8413FAA0362}"/>
    <cellStyle name="Currency 2 5 2 2" xfId="5927" xr:uid="{5C9E1771-CCAC-409F-A328-9868C808E645}"/>
    <cellStyle name="Currency 2 5 3" xfId="5761" xr:uid="{064CDC8A-DA8E-4C7D-9F7B-B0271C025DE3}"/>
    <cellStyle name="Currency 2 6" xfId="4700" xr:uid="{0D3223CC-EDAF-419A-BF54-C594D3E26C50}"/>
    <cellStyle name="Currency 2 6 2" xfId="5818" xr:uid="{C90D3024-1F11-4A79-AF7F-08D6B735EBAF}"/>
    <cellStyle name="Currency 2 7" xfId="5649" xr:uid="{FF764EF8-94E2-4BBC-858D-689E76BBF724}"/>
    <cellStyle name="Currency 2 8" xfId="5557" xr:uid="{B2170435-3E1B-4075-B93D-0A2D7FB0EA57}"/>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2 2 2" xfId="5878" xr:uid="{1BDACD4D-3343-4FA8-B295-11E29F673CD3}"/>
    <cellStyle name="Currency 3 2 2 3" xfId="5707" xr:uid="{5DC000A9-AA3B-40A5-8D5F-95C59F65EB8B}"/>
    <cellStyle name="Currency 3 2 3" xfId="4425" xr:uid="{821AE0E4-35DA-4F44-8FF4-A93619B5DC77}"/>
    <cellStyle name="Currency 3 2 3 2" xfId="5613" xr:uid="{B98FF953-DC16-4003-BEFC-EE62ABB1CA68}"/>
    <cellStyle name="Currency 3 2 3 2 2" xfId="5933" xr:uid="{0F008C67-DDED-4127-9E4A-BBCAA89245E5}"/>
    <cellStyle name="Currency 3 2 3 3" xfId="5767" xr:uid="{8A7085BA-DC8F-46C2-B01E-BB05B7728F79}"/>
    <cellStyle name="Currency 3 2 4" xfId="5571" xr:uid="{B45978B4-6FAA-4BDC-803F-E5D192AF55B9}"/>
    <cellStyle name="Currency 3 2 4 2" xfId="5824" xr:uid="{AF3957E2-BD0C-46BA-85B7-B6B0D83476E3}"/>
    <cellStyle name="Currency 3 2 5" xfId="5655" xr:uid="{C4A6A539-F1DF-4B9D-AA6F-F3BF6AE86CB3}"/>
    <cellStyle name="Currency 3 3" xfId="26" xr:uid="{6D877B41-C83B-4139-A4B1-1CE705CD4751}"/>
    <cellStyle name="Currency 3 3 2" xfId="3684" xr:uid="{F7BD1816-D451-463E-8D83-A6BA7710AB0D}"/>
    <cellStyle name="Currency 3 3 2 2" xfId="4507" xr:uid="{5AB52432-CD09-42E7-AA2F-FE8440770862}"/>
    <cellStyle name="Currency 3 3 2 2 2" xfId="5879" xr:uid="{43133426-BCEE-48A7-A806-3FA2394CC083}"/>
    <cellStyle name="Currency 3 3 2 3" xfId="5708" xr:uid="{C680120B-F4D8-4495-BD4E-946183E4D252}"/>
    <cellStyle name="Currency 3 3 3" xfId="4426" xr:uid="{249404E3-6D24-4AFF-9851-C5A51F4A8610}"/>
    <cellStyle name="Currency 3 3 3 2" xfId="5614" xr:uid="{92CC8C73-46C0-4559-B8ED-7D926C81FE27}"/>
    <cellStyle name="Currency 3 3 3 2 2" xfId="5934" xr:uid="{F1214519-153C-4D1F-935A-4EDFCA1F4770}"/>
    <cellStyle name="Currency 3 3 3 3" xfId="5768" xr:uid="{A9B0C19A-5512-4FFC-A9CD-AC645E7DF875}"/>
    <cellStyle name="Currency 3 3 4" xfId="5572" xr:uid="{7880FB74-CFAA-45A1-A8CC-F3CAF6322A9D}"/>
    <cellStyle name="Currency 3 3 4 2" xfId="5825" xr:uid="{925974FD-F999-40AA-B7BC-2DFD3E5557B1}"/>
    <cellStyle name="Currency 3 3 5" xfId="5656" xr:uid="{777D3F4D-CF7B-440D-B044-1F7A07C6E1C9}"/>
    <cellStyle name="Currency 3 4" xfId="27" xr:uid="{00E44300-51A3-4DF4-A1CD-9B4CA05DDDF8}"/>
    <cellStyle name="Currency 3 4 2" xfId="3685" xr:uid="{0D5EB8C9-22A0-4A26-9923-86DBB7C5C1FB}"/>
    <cellStyle name="Currency 3 4 2 2" xfId="4508" xr:uid="{7174C30D-278C-42B9-A88F-BC87C986104E}"/>
    <cellStyle name="Currency 3 4 2 2 2" xfId="5880" xr:uid="{492CFE14-D45D-4AAE-9AEE-5FC64656C879}"/>
    <cellStyle name="Currency 3 4 2 3" xfId="5709" xr:uid="{B3961946-DC72-4A90-B6D4-70FBAD2B37D9}"/>
    <cellStyle name="Currency 3 4 3" xfId="4427" xr:uid="{37FEBFE6-4F00-4A24-B718-8F2A8C754E48}"/>
    <cellStyle name="Currency 3 4 3 2" xfId="5615" xr:uid="{0BE0700E-D4B2-4B5E-BAE4-BF2B9BCF2706}"/>
    <cellStyle name="Currency 3 4 3 2 2" xfId="5935" xr:uid="{3628EACF-0068-4BA6-944D-17EF3AE295A5}"/>
    <cellStyle name="Currency 3 4 3 3" xfId="5769" xr:uid="{180A7FF2-64D0-47B4-89EB-CAA0BB4361C7}"/>
    <cellStyle name="Currency 3 4 4" xfId="5573" xr:uid="{410C856C-0C32-49B6-B598-7092066493FC}"/>
    <cellStyle name="Currency 3 4 4 2" xfId="5826" xr:uid="{83AD067D-1413-4699-8182-CDD85A144C8A}"/>
    <cellStyle name="Currency 3 4 5" xfId="5657" xr:uid="{C3790424-2A40-44AC-ADB7-38C1FA164C10}"/>
    <cellStyle name="Currency 3 5" xfId="3686" xr:uid="{062DC98C-73BF-4047-8749-0E76DD9FE53A}"/>
    <cellStyle name="Currency 3 5 2" xfId="4509" xr:uid="{CAE96761-A650-453D-B4E6-4AC394DBA0B4}"/>
    <cellStyle name="Currency 3 5 2 2" xfId="5881" xr:uid="{47CDDFCD-6B14-43EB-B510-A50DF4A5E195}"/>
    <cellStyle name="Currency 3 5 3" xfId="5710" xr:uid="{DEA7DEB1-4933-4FF0-B913-04F1757BA582}"/>
    <cellStyle name="Currency 3 6" xfId="4424" xr:uid="{9E161106-2646-45BA-A985-09785E9EF4F1}"/>
    <cellStyle name="Currency 3 6 2" xfId="5612" xr:uid="{C530E5F4-3960-4249-B968-BA2A9DD30AE3}"/>
    <cellStyle name="Currency 3 6 2 2" xfId="5932" xr:uid="{35D5BF71-9C01-4987-9AE4-2D6E183B3F84}"/>
    <cellStyle name="Currency 3 6 3" xfId="5766" xr:uid="{5130FA19-63EC-4DD1-A4EF-E5054BDFC3DF}"/>
    <cellStyle name="Currency 3 7" xfId="5570" xr:uid="{3C5F8FD9-40FB-4CFF-BC1C-F9FF88C6D143}"/>
    <cellStyle name="Currency 3 7 2" xfId="5823" xr:uid="{CDBD01B4-FCCC-4107-BDFF-87216B13B341}"/>
    <cellStyle name="Currency 3 8" xfId="5654" xr:uid="{0AB21FD0-9AE8-407D-9482-A1D8FE088203}"/>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2 2 2" xfId="5882" xr:uid="{F086336E-B11A-497B-A161-FF33E4EFA7EE}"/>
    <cellStyle name="Currency 4 2 2 3" xfId="5711" xr:uid="{2A5BFE20-755E-4832-B487-7D6674436DEF}"/>
    <cellStyle name="Currency 4 2 3" xfId="4429" xr:uid="{982CC272-22ED-457F-84E0-577112C9BD88}"/>
    <cellStyle name="Currency 4 2 3 2" xfId="5616" xr:uid="{2CF6FFD9-6E77-46FF-AE92-CC5CF36CAE10}"/>
    <cellStyle name="Currency 4 2 3 2 2" xfId="5937" xr:uid="{FC42B0E3-1829-46DF-A174-CAD8450F5085}"/>
    <cellStyle name="Currency 4 2 3 3" xfId="5771" xr:uid="{06B5D947-B672-4634-8700-C6ABD1B04952}"/>
    <cellStyle name="Currency 4 2 4" xfId="5574" xr:uid="{6AA71336-DE31-40D2-B454-38B84E00AF06}"/>
    <cellStyle name="Currency 4 2 4 2" xfId="5828" xr:uid="{78E9A346-911B-4CB8-B3F1-DE4B6C69F669}"/>
    <cellStyle name="Currency 4 2 5" xfId="5659" xr:uid="{955B4113-F422-4484-90D5-49153FAD31B9}"/>
    <cellStyle name="Currency 4 3" xfId="30" xr:uid="{850D1198-33A5-4BFA-B570-8C4A076F65F7}"/>
    <cellStyle name="Currency 4 3 2" xfId="3688" xr:uid="{5AA462AE-8EE5-4F5B-AB1D-103A408757D2}"/>
    <cellStyle name="Currency 4 3 2 2" xfId="4511" xr:uid="{429C1E90-0BAF-412C-837D-485A87BB0FE6}"/>
    <cellStyle name="Currency 4 3 2 2 2" xfId="5883" xr:uid="{80DEF7AD-F11E-4C66-8A83-5CE33AE4F90A}"/>
    <cellStyle name="Currency 4 3 2 3" xfId="5712" xr:uid="{5EDD7B08-3C1E-48A3-B076-E46D50027469}"/>
    <cellStyle name="Currency 4 3 3" xfId="4430" xr:uid="{EDA50E2D-93B1-40E2-84B4-0B103714B226}"/>
    <cellStyle name="Currency 4 3 3 2" xfId="5617" xr:uid="{762DBFA6-9F33-468F-8085-6FA88E2097FD}"/>
    <cellStyle name="Currency 4 3 3 2 2" xfId="5938" xr:uid="{C17151BD-4AFD-4E1A-BF6B-9D235154BAFD}"/>
    <cellStyle name="Currency 4 3 3 3" xfId="5772" xr:uid="{0BAE2176-8715-4291-9508-65DB883A8D53}"/>
    <cellStyle name="Currency 4 3 4" xfId="5575" xr:uid="{D9B5AF3D-30EB-4350-87F8-4922988DAF19}"/>
    <cellStyle name="Currency 4 3 4 2" xfId="5829" xr:uid="{85A0283E-0E2E-4D6E-B8A0-5B52843EF060}"/>
    <cellStyle name="Currency 4 3 5" xfId="5660" xr:uid="{EA05728D-060F-4703-96B8-9716A8E0A969}"/>
    <cellStyle name="Currency 4 4" xfId="3689" xr:uid="{C9FD4A8B-4FD6-4559-B4DA-B4E427A78FE0}"/>
    <cellStyle name="Currency 4 4 2" xfId="4512" xr:uid="{CCAF66B5-E438-42DD-843F-D8C74B50FF5D}"/>
    <cellStyle name="Currency 4 4 2 2" xfId="5884" xr:uid="{00D0CFBB-8283-4F5E-BFE3-40DBACD18A54}"/>
    <cellStyle name="Currency 4 4 3" xfId="5713" xr:uid="{03DF8E43-1127-49BE-AE46-9A2B43709368}"/>
    <cellStyle name="Currency 4 5" xfId="4299" xr:uid="{8A780965-8D1D-4A8B-94B5-F03EC038FFF8}"/>
    <cellStyle name="Currency 4 5 2" xfId="4715" xr:uid="{53F801BC-9CA1-4D26-B6B4-71333DCAA590}"/>
    <cellStyle name="Currency 4 5 2 2" xfId="5936" xr:uid="{699DD8FC-6D0A-4DA8-A335-A36D4E031FAC}"/>
    <cellStyle name="Currency 4 5 2 2 2" xfId="7446" xr:uid="{DD6BFB45-0DFA-4DD4-A063-DEB7F0EC104A}"/>
    <cellStyle name="Currency 4 5 3" xfId="4904" xr:uid="{409DDC1C-0CF9-4DB0-8064-8D3F7EC4114D}"/>
    <cellStyle name="Currency 4 5 3 2" xfId="5499" xr:uid="{BF973EA7-4044-4E1E-A1DF-101BAF25DC18}"/>
    <cellStyle name="Currency 4 5 3 3" xfId="4944" xr:uid="{304AC2BD-85F8-455E-A054-93A781FDE7AA}"/>
    <cellStyle name="Currency 4 5 3 4" xfId="5770" xr:uid="{48CC477A-BC8C-40B9-848C-EAB418B791F8}"/>
    <cellStyle name="Currency 4 5 4" xfId="4881" xr:uid="{D69C801B-A9F5-4C66-A874-6EA64D38166D}"/>
    <cellStyle name="Currency 4 6" xfId="4428" xr:uid="{FB4AB46C-78B3-43F2-8814-EF48BC7C4AC8}"/>
    <cellStyle name="Currency 4 6 2" xfId="5827" xr:uid="{48D1D72B-4F6E-450C-9155-7465F063B2C4}"/>
    <cellStyle name="Currency 4 7" xfId="5658" xr:uid="{18D33D8C-8364-4310-8E53-76671DF8A151}"/>
    <cellStyle name="Currency 4 8" xfId="5978" xr:uid="{79F3144A-6D36-413B-BB31-DBC54B09E317}"/>
    <cellStyle name="Currency 5" xfId="31" xr:uid="{D9827A7F-F3CF-42EA-BD93-23B640C0E2C7}"/>
    <cellStyle name="Currency 5 10" xfId="6276" xr:uid="{C82003FD-2B4A-4BB0-BD21-1518A896023F}"/>
    <cellStyle name="Currency 5 11" xfId="7103" xr:uid="{7CB1D926-7E1B-435A-B686-3CBE3A9764F0}"/>
    <cellStyle name="Currency 5 2" xfId="32" xr:uid="{3BD0A71E-2F0A-416C-A363-5E41629DC883}"/>
    <cellStyle name="Currency 5 2 2" xfId="3690" xr:uid="{0D60380C-8EE0-4A9B-8EB9-5D5A433EC46B}"/>
    <cellStyle name="Currency 5 2 2 2" xfId="4513" xr:uid="{744E11F8-7CB6-43A5-AD8A-5BA5C3A4B28F}"/>
    <cellStyle name="Currency 5 2 2 2 2" xfId="5885" xr:uid="{58B168DD-4D4B-44EC-AC0D-FC21665E7B11}"/>
    <cellStyle name="Currency 5 2 2 3" xfId="5714" xr:uid="{BE4BB786-3F11-465D-B8D3-3348BA583239}"/>
    <cellStyle name="Currency 5 2 3" xfId="4431" xr:uid="{20016A97-3173-4953-A53B-3ABFD9AB3A55}"/>
    <cellStyle name="Currency 5 2 3 2" xfId="5618" xr:uid="{506AE207-E042-43D2-83F9-952F13ADB5C5}"/>
    <cellStyle name="Currency 5 2 3 2 2" xfId="5939" xr:uid="{CCA4A1CD-A465-43B2-B186-C73A4ABFD7C3}"/>
    <cellStyle name="Currency 5 2 3 3" xfId="5773" xr:uid="{52C3B63D-DC12-4F00-8206-4D6FA984332A}"/>
    <cellStyle name="Currency 5 2 4" xfId="5576" xr:uid="{BD206F48-1C75-4938-91A1-9C893164A70F}"/>
    <cellStyle name="Currency 5 2 4 2" xfId="5830" xr:uid="{E79A88EF-0982-4F83-A888-AE3B0675E712}"/>
    <cellStyle name="Currency 5 2 5" xfId="5661" xr:uid="{91A2F30F-F127-41FE-B253-690080F32868}"/>
    <cellStyle name="Currency 5 3" xfId="4300" xr:uid="{D7A66DD3-42F0-44A5-BD6F-BD73F25A064F}"/>
    <cellStyle name="Currency 5 3 2" xfId="4716" xr:uid="{78B58096-922D-423F-BD4B-958C16EE0F8A}"/>
    <cellStyle name="Currency 5 3 2 2" xfId="5489" xr:uid="{B282DF88-7350-45C4-8C5F-FD28523C47D1}"/>
    <cellStyle name="Currency 5 3 2 2 2" xfId="6047" xr:uid="{BB478288-D4F5-4228-B7EA-3A8DF28EEC43}"/>
    <cellStyle name="Currency 5 3 2 2 2 2" xfId="6372" xr:uid="{D8019DD7-DFE1-40EA-B3E2-B288EFC28469}"/>
    <cellStyle name="Currency 5 3 2 2 2 3" xfId="7267" xr:uid="{9A0254BA-369F-4E15-882E-BCF73CB44B87}"/>
    <cellStyle name="Currency 5 3 2 2 3" xfId="6104" xr:uid="{50092657-5CFA-4189-AF24-63C23120573B}"/>
    <cellStyle name="Currency 5 3 2 2 4" xfId="6197" xr:uid="{B54E3827-2E49-4454-8AC5-36CA116D1264}"/>
    <cellStyle name="Currency 5 3 2 3" xfId="4946" xr:uid="{D81FF6EF-167F-4983-826A-5020D59FA8E9}"/>
    <cellStyle name="Currency 5 3 2 3 2" xfId="6328" xr:uid="{94AC48C1-831E-4A86-B195-78D44D9B63B9}"/>
    <cellStyle name="Currency 5 3 2 3 3" xfId="6002" xr:uid="{B6BAD4F2-D1B8-4FC5-B2EA-E1D212B3D0C3}"/>
    <cellStyle name="Currency 5 3 2 4" xfId="6108" xr:uid="{B18D1009-5DD8-427C-9DBD-9A7D27F040FB}"/>
    <cellStyle name="Currency 5 3 2 5" xfId="6147" xr:uid="{4E6730C2-E9B5-47C3-8F10-18E2B25F7673}"/>
    <cellStyle name="Currency 5 3 2 6" xfId="6081" xr:uid="{36F509E7-5454-4B87-9FEF-8163BE1828F5}"/>
    <cellStyle name="Currency 5 3 3" xfId="5999" xr:uid="{C10F325D-D346-499B-8CB4-B5BEB5E15A88}"/>
    <cellStyle name="Currency 5 3 3 2" xfId="6168" xr:uid="{E69D290E-A3D2-4FF1-85FC-DD1CDFCDA20D}"/>
    <cellStyle name="Currency 5 3 3 2 2" xfId="7045" xr:uid="{4D235D63-74C8-4D6E-A277-FCC071E6D6AE}"/>
    <cellStyle name="Currency 5 3 3 2 3" xfId="7250" xr:uid="{C15E304C-1E9C-458F-953B-E3A8FDAF96EF}"/>
    <cellStyle name="Currency 5 3 3 3" xfId="6139" xr:uid="{16FF36CD-C470-40BB-88D2-7471B530E9FC}"/>
    <cellStyle name="Currency 5 3 3 4" xfId="7135" xr:uid="{DAD184CA-C071-491B-8A9F-EE35B4DEC52C}"/>
    <cellStyle name="Currency 5 3 4" xfId="6297" xr:uid="{C234801B-A7B0-485C-8A1F-7826E6AE6CBD}"/>
    <cellStyle name="Currency 5 3 4 2" xfId="6174" xr:uid="{F43AF8ED-CE42-445E-8658-44A415B0E3AE}"/>
    <cellStyle name="Currency 5 3 4 2 2" xfId="7042" xr:uid="{0B80161F-03D3-4494-A421-3685479A2E1B}"/>
    <cellStyle name="Currency 5 3 4 2 3" xfId="7235" xr:uid="{267C1F76-889A-42B1-923C-72839C3554B3}"/>
    <cellStyle name="Currency 5 3 4 3" xfId="6225" xr:uid="{FD140A3B-1B46-4BDB-A2CB-F154A59FACD9}"/>
    <cellStyle name="Currency 5 3 4 4" xfId="7162" xr:uid="{9C285856-F9B8-4119-81AA-61C47C7EFF0B}"/>
    <cellStyle name="Currency 5 3 5" xfId="5997" xr:uid="{DFD8D089-8C26-40C3-B04A-F8B8F0A0CC03}"/>
    <cellStyle name="Currency 5 3 5 2" xfId="6126" xr:uid="{278B6137-5333-4611-82E5-A0250EF3F440}"/>
    <cellStyle name="Currency 5 3 5 3" xfId="7217" xr:uid="{51681D15-B9B6-41F5-9D55-3043E5CE2528}"/>
    <cellStyle name="Currency 5 3 6" xfId="6237" xr:uid="{28A9C31E-67D1-46C1-88FF-09684B197E7E}"/>
    <cellStyle name="Currency 5 3 6 2" xfId="6366" xr:uid="{159A4A8D-5FCE-40FD-8758-ACD84D5F965B}"/>
    <cellStyle name="Currency 5 3 6 3" xfId="7181" xr:uid="{BD1CE894-8BEE-4F24-8BA4-AD68470DC96A}"/>
    <cellStyle name="Currency 5 3 7" xfId="6385" xr:uid="{265E299C-33F0-4044-ADB0-49BDFD4515C9}"/>
    <cellStyle name="Currency 5 3 8" xfId="6153" xr:uid="{E02B0185-6543-4325-89CD-241840EE9A0F}"/>
    <cellStyle name="Currency 5 3 9" xfId="7109" xr:uid="{D3CBDE7E-8794-4964-90F5-CF574C34C230}"/>
    <cellStyle name="Currency 5 4" xfId="4945" xr:uid="{C93DE461-D484-4A54-B48F-2EC71B9349B5}"/>
    <cellStyle name="Currency 5 4 2" xfId="6076" xr:uid="{6075C02A-3395-42A1-A45B-68B5149557BB}"/>
    <cellStyle name="Currency 5 4 2 2" xfId="7090" xr:uid="{32EAEC11-31A4-474B-9141-CC03C62F12CF}"/>
    <cellStyle name="Currency 5 4 2 2 2" xfId="7046" xr:uid="{F7B89674-D4D4-4F09-9C56-8D6B317CD81B}"/>
    <cellStyle name="Currency 5 4 2 2 3" xfId="7260" xr:uid="{A2E173F5-B54B-412E-B380-63A641C2A17F}"/>
    <cellStyle name="Currency 5 4 2 3" xfId="6356" xr:uid="{29C29D2A-51EC-4D38-95F7-AF147E5CDA7F}"/>
    <cellStyle name="Currency 5 4 2 4" xfId="7142" xr:uid="{971C36DA-69AD-4A5A-8701-3FD5FB514B2B}"/>
    <cellStyle name="Currency 5 4 3" xfId="6384" xr:uid="{6171F7AE-9686-48DF-A03D-15EFE63F9EC7}"/>
    <cellStyle name="Currency 5 4 3 2" xfId="7047" xr:uid="{F233E812-50A7-4EBC-8C06-AC9762F55FBE}"/>
    <cellStyle name="Currency 5 4 3 3" xfId="7191" xr:uid="{CF2D91BE-0E22-4D35-A286-791FD7671B21}"/>
    <cellStyle name="Currency 5 4 4" xfId="6320" xr:uid="{1B19E0E2-31AD-452D-A046-DF3FA3D2B495}"/>
    <cellStyle name="Currency 5 4 5" xfId="6386" xr:uid="{4191A68A-83EB-4B67-AB60-A8EADCD6077D}"/>
    <cellStyle name="Currency 5 4 6" xfId="6207" xr:uid="{B329A9C0-23D9-4362-B82C-9BEF8E844157}"/>
    <cellStyle name="Currency 5 5" xfId="6079" xr:uid="{D278D972-16A8-4B06-B01C-25210080D147}"/>
    <cellStyle name="Currency 5 5 2" xfId="6023" xr:uid="{7D0B415B-7171-4D7D-8527-CEAFCDAE0EE6}"/>
    <cellStyle name="Currency 5 5 2 2" xfId="7083" xr:uid="{51FD3F9C-EC0F-47AB-9267-DEA637D641DC}"/>
    <cellStyle name="Currency 5 5 2 3" xfId="7242" xr:uid="{6B07F705-E656-459E-8D82-B4B2742EDCEE}"/>
    <cellStyle name="Currency 5 5 3" xfId="6375" xr:uid="{CE7121B5-2E49-46F2-8053-5B4A0E0CAE15}"/>
    <cellStyle name="Currency 5 5 4" xfId="7128" xr:uid="{CA709219-3B02-4227-AA7E-119F4743D168}"/>
    <cellStyle name="Currency 5 6" xfId="6380" xr:uid="{AE8507E1-4813-4EF3-A00D-52D2443E85CD}"/>
    <cellStyle name="Currency 5 6 2" xfId="6177" xr:uid="{A37DF9A9-692A-4B0A-BCBD-3202A063FFB6}"/>
    <cellStyle name="Currency 5 6 2 2" xfId="6231" xr:uid="{C2BE73E5-DF9C-4F0C-AA1E-EDAC451E8B48}"/>
    <cellStyle name="Currency 5 6 2 3" xfId="7226" xr:uid="{9FCF8CB5-7742-41BD-B1BC-ED9CD084EBE9}"/>
    <cellStyle name="Currency 5 6 3" xfId="6325" xr:uid="{6BEDEFC4-343C-49A0-A20C-3960AD02363A}"/>
    <cellStyle name="Currency 5 6 4" xfId="7154" xr:uid="{C1A18FAA-CC5E-476B-ABB0-8CD717C6B139}"/>
    <cellStyle name="Currency 5 7" xfId="6026" xr:uid="{AC6AD927-7032-4716-8037-BE9132DCCAAD}"/>
    <cellStyle name="Currency 5 7 2" xfId="7066" xr:uid="{F0CF6BD5-051D-4418-AFC9-6F29FEA49844}"/>
    <cellStyle name="Currency 5 7 3" xfId="7207" xr:uid="{8776E8F8-305D-4FF4-B659-F4132EA1E632}"/>
    <cellStyle name="Currency 5 8" xfId="6347" xr:uid="{938D2B27-7C89-4013-ACE4-B4C465240DF4}"/>
    <cellStyle name="Currency 5 8 2" xfId="6132" xr:uid="{E4573539-42E6-4DCD-B545-6EA144A7427F}"/>
    <cellStyle name="Currency 5 8 3" xfId="7171" xr:uid="{0E867AD2-DF85-4E49-8E6F-E99AB75D2850}"/>
    <cellStyle name="Currency 5 9" xfId="6113" xr:uid="{834B89FC-9EDD-4FED-959C-CA93D21217E9}"/>
    <cellStyle name="Currency 6" xfId="33" xr:uid="{FD8980CF-C3BF-47E4-AC7B-4CFB1811B3A9}"/>
    <cellStyle name="Currency 6 2" xfId="3691" xr:uid="{964D16E2-5DB1-473D-8C75-272A96E4E890}"/>
    <cellStyle name="Currency 6 2 2" xfId="4514" xr:uid="{56DC4BE6-3C60-4567-B85B-9D6C7B7C32E4}"/>
    <cellStyle name="Currency 6 2 2 2" xfId="5886" xr:uid="{D44921C0-7539-4769-A010-747AF2488E5A}"/>
    <cellStyle name="Currency 6 2 3" xfId="5715" xr:uid="{0EA26EA9-FFF0-47A0-91FE-90923B02419C}"/>
    <cellStyle name="Currency 6 3" xfId="4301" xr:uid="{A089EF9D-155D-4240-8463-83D07C1B1139}"/>
    <cellStyle name="Currency 6 3 2" xfId="4717" xr:uid="{3EB64FD5-CF4F-4000-8FB1-41B7AC78F9F2}"/>
    <cellStyle name="Currency 6 3 2 2" xfId="5940" xr:uid="{A70803D2-153E-434B-8209-F17E546925EB}"/>
    <cellStyle name="Currency 6 3 2 2 2" xfId="7447" xr:uid="{146D4BC9-99D0-4811-B5ED-C88794CAD0CE}"/>
    <cellStyle name="Currency 6 3 3" xfId="4905" xr:uid="{938B4A19-182A-4BD8-8C5F-660C1A735691}"/>
    <cellStyle name="Currency 6 3 3 2" xfId="5500" xr:uid="{99F3EB97-7B15-4D9E-8000-0BF5ED50DB64}"/>
    <cellStyle name="Currency 6 3 3 3" xfId="4947" xr:uid="{D4BBB8E3-92BD-4563-8063-D97CFD321482}"/>
    <cellStyle name="Currency 6 3 3 4" xfId="5774" xr:uid="{675530DE-0C67-48F3-A025-3EB87AB75ECF}"/>
    <cellStyle name="Currency 6 3 4" xfId="4882" xr:uid="{21BC30F9-6A85-4CFC-A888-B426A39B05D8}"/>
    <cellStyle name="Currency 6 4" xfId="4432" xr:uid="{D30D4D9D-9885-4076-AD3F-E5723D5CD274}"/>
    <cellStyle name="Currency 6 4 2" xfId="5831" xr:uid="{F87517A9-8A68-40F6-B72B-536C0DB229E6}"/>
    <cellStyle name="Currency 6 5" xfId="5662" xr:uid="{A4B76302-7F8C-476B-BC0A-5ECC12F7A3B4}"/>
    <cellStyle name="Currency 6 6" xfId="5979" xr:uid="{1D6C3D66-CC42-4AE5-B9B1-D2397325EE2D}"/>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2 2 2" xfId="5887" xr:uid="{EE9DA60C-B39F-4492-925C-4C7F0D39236E}"/>
    <cellStyle name="Currency 7 2 2 3" xfId="5716" xr:uid="{70CDF525-6592-41DF-A956-5B057FEAE026}"/>
    <cellStyle name="Currency 7 2 3" xfId="4434" xr:uid="{43A8205F-CE7B-4975-8AD0-738A56E98613}"/>
    <cellStyle name="Currency 7 2 3 2" xfId="5620" xr:uid="{ABCB7B61-5BE1-49BA-8BD8-2175E0B7BD99}"/>
    <cellStyle name="Currency 7 2 3 2 2" xfId="5942" xr:uid="{4FB27F17-DA9E-42FE-88D7-BB7A6858C4C9}"/>
    <cellStyle name="Currency 7 2 3 3" xfId="5776" xr:uid="{2781D702-BC15-4696-8EEC-0EB2D7158241}"/>
    <cellStyle name="Currency 7 2 4" xfId="5577" xr:uid="{07AE914D-F6F2-4F2D-8F95-0983C761F3D2}"/>
    <cellStyle name="Currency 7 2 4 2" xfId="5833" xr:uid="{681FF041-5BCA-4966-B986-E09B3BC38C65}"/>
    <cellStyle name="Currency 7 2 5" xfId="5664" xr:uid="{B6651960-CB9F-49DF-8CDA-DF019378BE1F}"/>
    <cellStyle name="Currency 7 3" xfId="3693" xr:uid="{47A6C2E9-87B1-4FE5-A900-2C7D3A917307}"/>
    <cellStyle name="Currency 7 3 2" xfId="4516" xr:uid="{7E077BF9-637B-48DA-BE5E-533E6E41051B}"/>
    <cellStyle name="Currency 7 3 2 2" xfId="5888" xr:uid="{86A1FA12-8892-415D-8159-095BB410D7C0}"/>
    <cellStyle name="Currency 7 3 3" xfId="5717" xr:uid="{0EB6E4AE-8FC2-4AD2-B1A0-D458FAD6CA41}"/>
    <cellStyle name="Currency 7 4" xfId="4433" xr:uid="{E39A3BB3-D230-4127-9F99-2BCD81933FB7}"/>
    <cellStyle name="Currency 7 4 2" xfId="5619" xr:uid="{471C6467-0470-4A38-A1F7-54458063C0AA}"/>
    <cellStyle name="Currency 7 4 2 2" xfId="5941" xr:uid="{69B616F9-5B51-426B-87B6-261644524809}"/>
    <cellStyle name="Currency 7 4 3" xfId="5775" xr:uid="{678F2901-532A-47A3-8107-3FD541823202}"/>
    <cellStyle name="Currency 7 5" xfId="4779" xr:uid="{10DBB183-AA17-4AB6-8685-8C46487F8350}"/>
    <cellStyle name="Currency 7 5 2" xfId="5832" xr:uid="{2F5A6A96-4328-4DD6-AF6C-80F74D4D0184}"/>
    <cellStyle name="Currency 7 6" xfId="5663" xr:uid="{16328699-0266-486D-B23D-B93BE683F504}"/>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2 2 2" xfId="5889" xr:uid="{E873B549-DC82-458A-92DE-8A899E802E86}"/>
    <cellStyle name="Currency 8 2 2 3" xfId="5718" xr:uid="{24E6EDE3-D079-4768-8447-8DB7E01DB641}"/>
    <cellStyle name="Currency 8 2 3" xfId="4436" xr:uid="{14CC5EDA-8B3C-4DFE-879A-D4BEF1F1F233}"/>
    <cellStyle name="Currency 8 2 3 2" xfId="5622" xr:uid="{D2A4416C-E33A-4A3E-A622-CBE7737C2EA3}"/>
    <cellStyle name="Currency 8 2 3 2 2" xfId="5944" xr:uid="{8002C1DB-6C9C-4727-8C0E-90A34A451E0B}"/>
    <cellStyle name="Currency 8 2 3 3" xfId="5778" xr:uid="{601C4C38-C5AA-43AA-A66F-AD5D212D2F3B}"/>
    <cellStyle name="Currency 8 2 4" xfId="5578" xr:uid="{BE3241A2-1316-45C0-9827-3A4E2F7053BE}"/>
    <cellStyle name="Currency 8 2 4 2" xfId="5835" xr:uid="{BED748AF-1ECD-4BEE-A95F-3C18979152FB}"/>
    <cellStyle name="Currency 8 2 5" xfId="5666" xr:uid="{C393B886-0FBF-40FF-BC3A-B36D954FC05E}"/>
    <cellStyle name="Currency 8 3" xfId="38" xr:uid="{D2D84D4B-D1EF-495C-B341-57FA5DE48AA1}"/>
    <cellStyle name="Currency 8 3 2" xfId="3695" xr:uid="{9B578A08-8070-4306-A18C-4DC58576DD82}"/>
    <cellStyle name="Currency 8 3 2 2" xfId="4518" xr:uid="{4052BDC1-33F5-43D0-A623-6A0ABCEDA841}"/>
    <cellStyle name="Currency 8 3 2 2 2" xfId="5890" xr:uid="{D650A62E-831D-41CB-B20E-9ACF60EE353F}"/>
    <cellStyle name="Currency 8 3 2 3" xfId="5719" xr:uid="{4D9996B4-A7D2-4F75-A42E-7F5D9A78E237}"/>
    <cellStyle name="Currency 8 3 3" xfId="4437" xr:uid="{CB03DDF2-944C-4BC0-9AD9-C48256CEB0D8}"/>
    <cellStyle name="Currency 8 3 3 2" xfId="5623" xr:uid="{F7C86347-4D2D-472E-8EF8-81309B4F442D}"/>
    <cellStyle name="Currency 8 3 3 2 2" xfId="5945" xr:uid="{C94E5165-56B8-42D2-B53D-B885068A9F05}"/>
    <cellStyle name="Currency 8 3 3 3" xfId="5779" xr:uid="{C993C758-1456-41F7-A066-0AEB2A679E11}"/>
    <cellStyle name="Currency 8 3 4" xfId="5579" xr:uid="{0ACB3138-94D6-4F7C-8E87-F48904270682}"/>
    <cellStyle name="Currency 8 3 4 2" xfId="5836" xr:uid="{A03D7BC6-15AD-4B7A-B277-BDCE1E71301A}"/>
    <cellStyle name="Currency 8 3 5" xfId="5667" xr:uid="{D5158949-4228-4BB9-9D1E-DB87B78679B1}"/>
    <cellStyle name="Currency 8 4" xfId="39" xr:uid="{E7BF237C-8850-4A2D-B76A-12945DCC0483}"/>
    <cellStyle name="Currency 8 4 2" xfId="3696" xr:uid="{EB230474-A348-4A78-B48E-96D5123476DD}"/>
    <cellStyle name="Currency 8 4 2 2" xfId="4519" xr:uid="{08CC3865-26DC-4C9D-BF55-AE65950FF861}"/>
    <cellStyle name="Currency 8 4 2 2 2" xfId="5891" xr:uid="{0AD5ED80-4263-4D62-8C3F-EAE865F46DC6}"/>
    <cellStyle name="Currency 8 4 2 3" xfId="5720" xr:uid="{8115612C-862B-4856-B19D-66E26C0944EA}"/>
    <cellStyle name="Currency 8 4 3" xfId="4438" xr:uid="{2EA82AA6-79CE-41A9-BC4D-A75E7E47A3B3}"/>
    <cellStyle name="Currency 8 4 3 2" xfId="5624" xr:uid="{05D464BF-2C6A-4FD0-B91C-CF04EE87C369}"/>
    <cellStyle name="Currency 8 4 3 2 2" xfId="5946" xr:uid="{3DF55316-5687-4F51-B68C-94FF6431F178}"/>
    <cellStyle name="Currency 8 4 3 3" xfId="5780" xr:uid="{0939EFA8-E689-4633-9D0E-605636708600}"/>
    <cellStyle name="Currency 8 4 4" xfId="5580" xr:uid="{E18B7E31-3D1B-4B8B-AE93-6AB34608BFFC}"/>
    <cellStyle name="Currency 8 4 4 2" xfId="5837" xr:uid="{3B6E438F-AF0D-4D71-BA46-F66E1B1F6661}"/>
    <cellStyle name="Currency 8 4 5" xfId="5668" xr:uid="{19B32F3E-B784-4C05-A220-76B260D40921}"/>
    <cellStyle name="Currency 8 5" xfId="3697" xr:uid="{B047E04A-7E32-4BB8-98F0-813C23225C09}"/>
    <cellStyle name="Currency 8 5 2" xfId="4520" xr:uid="{BC4660F9-79DD-4849-A0C9-FB8516A7C2E3}"/>
    <cellStyle name="Currency 8 5 2 2" xfId="5892" xr:uid="{01440462-AF69-4405-AA03-B8DA59955029}"/>
    <cellStyle name="Currency 8 5 3" xfId="5721" xr:uid="{5D8BA598-6DE7-41EA-AEFF-3BBE9DA4D2B1}"/>
    <cellStyle name="Currency 8 6" xfId="4435" xr:uid="{C8992224-157C-432B-BB8A-DF656021096A}"/>
    <cellStyle name="Currency 8 6 2" xfId="5621" xr:uid="{81907946-FA7A-4C70-A85A-97E5C260A5B4}"/>
    <cellStyle name="Currency 8 6 2 2" xfId="5943" xr:uid="{87EBA796-41AD-4B3E-9CD9-DC529217068D}"/>
    <cellStyle name="Currency 8 6 3" xfId="5777" xr:uid="{7A7AC3D3-073E-4B14-9C76-68A50C81D976}"/>
    <cellStyle name="Currency 8 7" xfId="4780" xr:uid="{2AB341CC-E2B9-4508-8E06-2A763D232296}"/>
    <cellStyle name="Currency 8 7 2" xfId="5834" xr:uid="{B29AF167-7FCF-4610-BCF6-08341285C37F}"/>
    <cellStyle name="Currency 8 8" xfId="5665" xr:uid="{A7DF7994-CDB5-4D81-A1B5-891B0F6ED08B}"/>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2 2 2" xfId="5893" xr:uid="{9B9847BF-1CDE-4FD4-8611-14C3E0D4ADF2}"/>
    <cellStyle name="Currency 9 2 2 3" xfId="5722" xr:uid="{608AB1D2-F511-4585-9D1B-91BB12BB71F4}"/>
    <cellStyle name="Currency 9 2 3" xfId="4440" xr:uid="{3E452463-4C88-40D1-BD6D-4EA6AA49E683}"/>
    <cellStyle name="Currency 9 2 3 2" xfId="5625" xr:uid="{535C7E5E-33D2-4725-90F8-B287C62E6694}"/>
    <cellStyle name="Currency 9 2 3 2 2" xfId="5948" xr:uid="{A648BBC5-CE2D-4E0E-A165-45DC39758733}"/>
    <cellStyle name="Currency 9 2 3 3" xfId="5782" xr:uid="{8EFF5594-627C-4441-BEC6-4AAE7F9458F9}"/>
    <cellStyle name="Currency 9 2 4" xfId="5581" xr:uid="{F2D91A7E-923D-48C3-87E3-F555D5DD61C2}"/>
    <cellStyle name="Currency 9 2 4 2" xfId="5839" xr:uid="{D7970B66-33D3-449A-9399-9659E32DB56D}"/>
    <cellStyle name="Currency 9 2 5" xfId="5670" xr:uid="{99564064-595F-4BB4-885F-EF89014382D9}"/>
    <cellStyle name="Currency 9 3" xfId="42" xr:uid="{BBFD98E8-CC08-4D30-9D61-B1520254E37C}"/>
    <cellStyle name="Currency 9 3 2" xfId="3699" xr:uid="{12005BE3-B101-4784-892E-4A4ABE3D7AC5}"/>
    <cellStyle name="Currency 9 3 2 2" xfId="4522" xr:uid="{C126ED98-589D-4362-8D65-1ADF8E01D2CF}"/>
    <cellStyle name="Currency 9 3 2 2 2" xfId="5894" xr:uid="{1F3157E8-424D-4B5C-9A31-CB0FDFC8D019}"/>
    <cellStyle name="Currency 9 3 2 3" xfId="5723" xr:uid="{8858F820-F7E6-46EC-8E10-E58BA8F4DA07}"/>
    <cellStyle name="Currency 9 3 3" xfId="4441" xr:uid="{7059ADCB-BE1D-4EE6-9F74-C7A71F8F0AE1}"/>
    <cellStyle name="Currency 9 3 3 2" xfId="5626" xr:uid="{DD4BE6F6-9C7A-4051-8FFA-70CDAA084E39}"/>
    <cellStyle name="Currency 9 3 3 2 2" xfId="5949" xr:uid="{759300E2-757F-46EE-A9B2-A1B44F5FFA11}"/>
    <cellStyle name="Currency 9 3 3 3" xfId="5783" xr:uid="{63CDAC80-E86D-4470-A1BA-DED1A31106A1}"/>
    <cellStyle name="Currency 9 3 4" xfId="5582" xr:uid="{0058AFB2-5A0F-4318-B0A2-D385F9F009C3}"/>
    <cellStyle name="Currency 9 3 4 2" xfId="5840" xr:uid="{E6040B2F-E671-4D68-8E36-9869309B4298}"/>
    <cellStyle name="Currency 9 3 5" xfId="5671" xr:uid="{2B7A6BE1-614B-4B18-9DBB-EB602D2777BD}"/>
    <cellStyle name="Currency 9 4" xfId="3700" xr:uid="{8DFA127D-0E75-4A2F-9BEE-2DF765487E9D}"/>
    <cellStyle name="Currency 9 4 2" xfId="4523" xr:uid="{1BFE7F66-9724-4A5B-9717-1B2BC0DEC953}"/>
    <cellStyle name="Currency 9 4 2 2" xfId="5895" xr:uid="{401C5CEE-3912-4234-BA6C-F8EAB104D30C}"/>
    <cellStyle name="Currency 9 4 3" xfId="5724" xr:uid="{C7ADEF1D-2182-49EC-AB7E-91DF5F8A04F8}"/>
    <cellStyle name="Currency 9 5" xfId="4302" xr:uid="{4E442E77-35A1-456C-827C-2D3D42F765BA}"/>
    <cellStyle name="Currency 9 5 2" xfId="4718" xr:uid="{38AA213C-464D-4F13-B1B8-B302390020C5}"/>
    <cellStyle name="Currency 9 5 2 2" xfId="5947" xr:uid="{1F3A6568-EE03-4E75-83AE-88958198A3D2}"/>
    <cellStyle name="Currency 9 5 2 2 2" xfId="7448" xr:uid="{5631D123-7F97-45FF-89FA-4879694B28B8}"/>
    <cellStyle name="Currency 9 5 3" xfId="4906" xr:uid="{1D0B5ABF-0F88-4D4C-9101-2318EF85C927}"/>
    <cellStyle name="Currency 9 5 3 2" xfId="5781" xr:uid="{E4B5A526-65C1-4725-BB07-A677183BD131}"/>
    <cellStyle name="Currency 9 5 4" xfId="4883" xr:uid="{588D7932-9008-43B3-9F14-DCE6B85B282A}"/>
    <cellStyle name="Currency 9 6" xfId="4439" xr:uid="{8342876A-405C-4CEC-8691-EE7DFE839E1E}"/>
    <cellStyle name="Currency 9 6 2" xfId="5838" xr:uid="{214238D7-01CE-4DC7-BC85-813CCD3AF88F}"/>
    <cellStyle name="Currency 9 7" xfId="5669" xr:uid="{89696718-35C4-4930-8AE4-7464E928EE8F}"/>
    <cellStyle name="Currency 9 8" xfId="5980" xr:uid="{D3A58DB1-0A51-4DB2-BC02-356BF7237AB5}"/>
    <cellStyle name="Hyperlink 2" xfId="6" xr:uid="{6CFFD761-E1C4-4FFC-9C82-FDD569F38491}"/>
    <cellStyle name="Hyperlink 2 2" xfId="5541" xr:uid="{9D9DF567-4C15-41D4-9C17-0FD581429F12}"/>
    <cellStyle name="Hyperlink 2 2 2" xfId="7518" xr:uid="{8611B45B-7FE4-42C7-A430-CBAE5592CAB1}"/>
    <cellStyle name="Hyperlink 2 2 3" xfId="7451" xr:uid="{A6046CC0-C28E-4443-8F7F-3EB85BBE841B}"/>
    <cellStyle name="Hyperlink 2 3" xfId="7450" xr:uid="{933A7B7E-59FB-45BD-80E7-D6C22DECEBCE}"/>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36" xr:uid="{0A00C18E-866C-4583-AB40-F0F9EC023026}"/>
    <cellStyle name="Hyperlink 5" xfId="7004" xr:uid="{8388B211-DBDA-4D56-A772-12BB81C6940F}"/>
    <cellStyle name="Hyperlink 5 2" xfId="7449" xr:uid="{EDFD699B-4649-4C12-A870-C0325AED231B}"/>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58" xr:uid="{9A118292-187A-4F30-B582-270E9F9C5847}"/>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2 3 2" xfId="6392" xr:uid="{016CD8AC-3F04-4AAC-8A7C-AFE200F47AF9}"/>
    <cellStyle name="Normal 10 2 2 2 2 2 2 4" xfId="6393" xr:uid="{F0939F46-EB41-4D4D-B564-DE016D28825F}"/>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2 4 2" xfId="6394" xr:uid="{E2E60764-A38F-4AAB-BF12-F9B64CE0CB80}"/>
    <cellStyle name="Normal 10 2 2 2 2 2 5" xfId="6395" xr:uid="{0B336A0E-9F5D-4E77-9ECD-58A6C5D62E9D}"/>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3 2" xfId="6396" xr:uid="{7AAF0963-0A54-439B-B3D6-DEF2423F19FC}"/>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5 2" xfId="6397" xr:uid="{100E8A94-B9DB-4C61-A310-85F77E877D2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2 3 2" xfId="6398" xr:uid="{00AA3D9D-CE6B-4E4B-B298-D846EB4743A8}"/>
    <cellStyle name="Normal 10 2 2 2 3 2 2 4" xfId="6399" xr:uid="{C4E95DF7-31E1-45AF-9A5B-84A77EBF6F97}"/>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2 4 2" xfId="6400" xr:uid="{5BBCB121-F41D-4FF8-A585-C5D3F4A70AF7}"/>
    <cellStyle name="Normal 10 2 2 2 3 2 5" xfId="6401" xr:uid="{6E631478-88BC-4285-8003-1432D18ABCBF}"/>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3 3 2" xfId="6402" xr:uid="{EC6DD8B5-2578-462D-B935-806A9E07317A}"/>
    <cellStyle name="Normal 10 2 2 2 3 3 4" xfId="6403" xr:uid="{1585BF50-48F3-42AA-A841-275F9D4F3612}"/>
    <cellStyle name="Normal 10 2 2 2 3 4" xfId="132" xr:uid="{ED8E937D-3E62-4F80-942A-F1DCBA07958F}"/>
    <cellStyle name="Normal 10 2 2 2 3 4 2" xfId="3755" xr:uid="{8A4EBF2E-EE84-438C-9B38-DE3A52CA91BC}"/>
    <cellStyle name="Normal 10 2 2 2 3 5" xfId="133" xr:uid="{452FAB6C-153B-467B-8BF9-B41D6707BD8E}"/>
    <cellStyle name="Normal 10 2 2 2 3 5 2" xfId="6404" xr:uid="{CB3EFA36-3934-4AD9-AD4E-0156E0E71E1C}"/>
    <cellStyle name="Normal 10 2 2 2 3 6" xfId="6405" xr:uid="{A76B35D4-D2DD-4ED2-9FD6-AD74B67F48B2}"/>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2 3 2" xfId="6406" xr:uid="{DE0B683C-C9D9-4DD7-894B-600882611440}"/>
    <cellStyle name="Normal 10 2 2 2 4 2 4" xfId="6407" xr:uid="{DD963895-8985-4340-A70A-B669DBE4815E}"/>
    <cellStyle name="Normal 10 2 2 2 4 3" xfId="136" xr:uid="{6F89C29F-9D8C-4D9C-8688-A85A132B5F5D}"/>
    <cellStyle name="Normal 10 2 2 2 4 3 2" xfId="3759" xr:uid="{D9240A2A-EEE4-4980-88A0-DE0256454323}"/>
    <cellStyle name="Normal 10 2 2 2 4 4" xfId="137" xr:uid="{8353CDA3-426D-4E15-8892-45D9BC9FC6EA}"/>
    <cellStyle name="Normal 10 2 2 2 4 4 2" xfId="6408" xr:uid="{AF9E8C98-7F57-4D38-AB3F-C6969BEE6278}"/>
    <cellStyle name="Normal 10 2 2 2 4 5" xfId="6409" xr:uid="{13F89825-EBDE-4EF5-9F01-C3A5140F1320}"/>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3 2" xfId="6410" xr:uid="{57C64355-BC98-45F3-88DF-83453D3F196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7 2" xfId="6411" xr:uid="{74F3BFB4-0C2B-4F5D-A4A2-06392725E9DC}"/>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2 3 2" xfId="6412" xr:uid="{7F25F193-F081-4B00-BE17-22E9BA4581A9}"/>
    <cellStyle name="Normal 10 2 2 3 2 2 4" xfId="6413" xr:uid="{BB0798B5-D496-44A4-BE80-5F0BEF2A93D6}"/>
    <cellStyle name="Normal 10 2 2 3 2 3" xfId="148" xr:uid="{4DB64224-7FAE-455D-8C06-2B6E639C3470}"/>
    <cellStyle name="Normal 10 2 2 3 2 3 2" xfId="3765" xr:uid="{C0D3A702-C2B8-464B-89C6-4F74C3534B7F}"/>
    <cellStyle name="Normal 10 2 2 3 2 4" xfId="149" xr:uid="{6335E6DC-8273-4B3B-817A-81FC2C7988E9}"/>
    <cellStyle name="Normal 10 2 2 3 2 4 2" xfId="6414" xr:uid="{6077F7BE-B6E4-4E25-A710-D1BEF8885FB2}"/>
    <cellStyle name="Normal 10 2 2 3 2 5" xfId="6415" xr:uid="{FEEDDFFA-4718-4110-B147-925457C8B7EC}"/>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3 2" xfId="6416" xr:uid="{D258FDE7-2009-449B-8DB1-AAE323D82A6E}"/>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5 2" xfId="6417" xr:uid="{23C78CE9-7457-402C-A786-4D03630CECA6}"/>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2 3 2" xfId="6418" xr:uid="{5CB0E35E-EAB4-473C-AF13-5A6314797484}"/>
    <cellStyle name="Normal 10 2 2 4 2 2 4" xfId="6419" xr:uid="{04894F5A-E48A-4447-86C6-7B628EA7794A}"/>
    <cellStyle name="Normal 10 2 2 4 2 3" xfId="160" xr:uid="{7DB9C013-AC2E-40C7-A7FF-749195D53EE6}"/>
    <cellStyle name="Normal 10 2 2 4 2 3 2" xfId="3771" xr:uid="{5504DFF2-9F13-461C-A2D1-968AF2D896CE}"/>
    <cellStyle name="Normal 10 2 2 4 2 4" xfId="161" xr:uid="{71D57FE6-DE8E-4937-A50B-8B7B062C001C}"/>
    <cellStyle name="Normal 10 2 2 4 2 4 2" xfId="6420" xr:uid="{8F94CC22-0C15-41C9-BBF0-EA1D61335989}"/>
    <cellStyle name="Normal 10 2 2 4 2 5" xfId="6421" xr:uid="{08D3888F-74DD-40C1-B5DD-C13B0B5585BA}"/>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3 3 2" xfId="6422" xr:uid="{A230770B-17A9-49D1-90EF-0F669021E13B}"/>
    <cellStyle name="Normal 10 2 2 4 3 4" xfId="6423" xr:uid="{ACA1FBC6-E071-4D35-841D-C2DC97B201CC}"/>
    <cellStyle name="Normal 10 2 2 4 4" xfId="163" xr:uid="{B12AE0E2-5CEA-48B6-A008-1EE967F46A6E}"/>
    <cellStyle name="Normal 10 2 2 4 4 2" xfId="3775" xr:uid="{3552E7DF-0149-4DF3-B285-CB8EFA631036}"/>
    <cellStyle name="Normal 10 2 2 4 5" xfId="164" xr:uid="{41B0C72C-9CAB-4678-BCCD-37F4F567A742}"/>
    <cellStyle name="Normal 10 2 2 4 5 2" xfId="6424" xr:uid="{178F8303-3F6E-4F1A-9E4A-5E18196E44C9}"/>
    <cellStyle name="Normal 10 2 2 4 6" xfId="6425" xr:uid="{136F25D1-6505-4D9C-AB40-720D00E16B83}"/>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2 3 2" xfId="6426" xr:uid="{25FC77CE-24CA-4ADB-B763-003ADF1953E3}"/>
    <cellStyle name="Normal 10 2 2 5 2 4" xfId="6427" xr:uid="{8FD812ED-F033-4C3C-9566-0684A205ADBA}"/>
    <cellStyle name="Normal 10 2 2 5 3" xfId="167" xr:uid="{CCC8CDC8-C7E8-49CF-92A8-048C45A0627E}"/>
    <cellStyle name="Normal 10 2 2 5 3 2" xfId="3779" xr:uid="{C36A403B-B4F9-43DB-86F5-8C58386EDF6D}"/>
    <cellStyle name="Normal 10 2 2 5 4" xfId="168" xr:uid="{A38C1447-E773-4987-B2D7-967A202FD151}"/>
    <cellStyle name="Normal 10 2 2 5 4 2" xfId="6428" xr:uid="{119B6C0C-8E42-4398-8015-F9E325A00D9A}"/>
    <cellStyle name="Normal 10 2 2 5 5" xfId="6429" xr:uid="{678837B1-241A-40E4-84E0-385D6A1DFD59}"/>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2 4" xfId="7463" xr:uid="{0B8C34AE-7919-454D-B52D-25EEAD3EA537}"/>
    <cellStyle name="Normal 10 2 2 6 3" xfId="171" xr:uid="{2BB9042F-3A83-4D02-846A-190426D78ECA}"/>
    <cellStyle name="Normal 10 2 2 6 3 2" xfId="6430" xr:uid="{99EDA155-59C9-408B-AEA5-4CCA63285915}"/>
    <cellStyle name="Normal 10 2 2 6 4" xfId="172" xr:uid="{18C7E7FB-C419-42F6-BAE2-8DA1E97357B6}"/>
    <cellStyle name="Normal 10 2 2 6 4 2" xfId="4793" xr:uid="{D181D307-ED2D-4E12-8BF4-C57E2099D01B}"/>
    <cellStyle name="Normal 10 2 2 6 4 2 2" xfId="7474" xr:uid="{077CB1C9-AE16-4909-962B-8A4DDB7F7E7D}"/>
    <cellStyle name="Normal 10 2 2 6 4 3" xfId="4859" xr:uid="{1F5BF402-FDEC-45D0-80BE-FE408A160708}"/>
    <cellStyle name="Normal 10 2 2 6 4 3 2" xfId="7488" xr:uid="{40C5E42C-05DF-4319-89F5-11936B60F9AD}"/>
    <cellStyle name="Normal 10 2 2 6 4 4" xfId="4831" xr:uid="{56551A6F-3356-46FD-8101-86A4A4B68061}"/>
    <cellStyle name="Normal 10 2 2 7" xfId="173" xr:uid="{B52CE95B-BB62-4844-B474-BF643DE87589}"/>
    <cellStyle name="Normal 10 2 2 7 2" xfId="3781" xr:uid="{F74F83B3-324F-4BBF-BE97-73F8050920B3}"/>
    <cellStyle name="Normal 10 2 2 8" xfId="174" xr:uid="{92C209CE-D337-45F9-BD87-2CE6B8D41A25}"/>
    <cellStyle name="Normal 10 2 2 8 2" xfId="6431" xr:uid="{DCE3FB2C-6A7C-4A70-8399-922714F24288}"/>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2 3 2" xfId="6432" xr:uid="{17799695-23AB-4295-937A-816C8AD46DC9}"/>
    <cellStyle name="Normal 10 2 3 2 2 2 4" xfId="6433" xr:uid="{2F2AEF5E-B23A-49AC-9415-4FC1DB39CE1E}"/>
    <cellStyle name="Normal 10 2 3 2 2 3" xfId="180" xr:uid="{5C4F3C16-4DCE-43FB-95FE-FCD2C66F8608}"/>
    <cellStyle name="Normal 10 2 3 2 2 3 2" xfId="3785" xr:uid="{7848EF83-4D07-474B-9747-EB8BFDB21F0A}"/>
    <cellStyle name="Normal 10 2 3 2 2 4" xfId="181" xr:uid="{B924E656-BCF0-4D67-B830-DFA27B9AA0C8}"/>
    <cellStyle name="Normal 10 2 3 2 2 4 2" xfId="6434" xr:uid="{2190AAEA-E791-4E21-B28F-554C82C8D494}"/>
    <cellStyle name="Normal 10 2 3 2 2 5" xfId="6435" xr:uid="{4D308D08-58C9-4F1C-865C-CBCD7BBB62C4}"/>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3 2" xfId="6436" xr:uid="{B98739FF-F227-4CF9-90DB-95082DD133DC}"/>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5 2" xfId="6437" xr:uid="{A9C84E23-B0BE-40F9-94B6-2F896C3EB70E}"/>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2 3 2" xfId="6438" xr:uid="{BE44F202-FF01-4666-8D57-DD5F98DB9993}"/>
    <cellStyle name="Normal 10 2 3 3 2 2 4" xfId="6439" xr:uid="{0C6527D4-0BC3-486E-90AF-B8FCA4F72F62}"/>
    <cellStyle name="Normal 10 2 3 3 2 3" xfId="192" xr:uid="{9F2D814C-38F5-434C-8EB3-1A96E4A149C5}"/>
    <cellStyle name="Normal 10 2 3 3 2 3 2" xfId="3791" xr:uid="{607D63B7-1B48-4D37-B75B-33EF0EB0E8C9}"/>
    <cellStyle name="Normal 10 2 3 3 2 4" xfId="193" xr:uid="{2C403D5F-62DE-4708-B072-97F934D0BDE1}"/>
    <cellStyle name="Normal 10 2 3 3 2 4 2" xfId="6440" xr:uid="{D6D0CBD1-8410-4DF9-9F70-00290DF3889B}"/>
    <cellStyle name="Normal 10 2 3 3 2 5" xfId="6441" xr:uid="{64140BDD-899F-4321-B42C-FDD223109CFF}"/>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3 3 2" xfId="6442" xr:uid="{561FFB0E-225C-4E59-AC0E-C3CE236984B4}"/>
    <cellStyle name="Normal 10 2 3 3 3 4" xfId="6443" xr:uid="{97D365FE-CAA3-4157-9E22-EE84E83F4458}"/>
    <cellStyle name="Normal 10 2 3 3 4" xfId="195" xr:uid="{AFE47292-34A8-4D39-8555-466231C24AD0}"/>
    <cellStyle name="Normal 10 2 3 3 4 2" xfId="3795" xr:uid="{FF25AC98-1CFA-490B-B40B-CBEA10D71CF0}"/>
    <cellStyle name="Normal 10 2 3 3 5" xfId="196" xr:uid="{D896248F-898A-4708-9338-63AFC8E7BC8B}"/>
    <cellStyle name="Normal 10 2 3 3 5 2" xfId="6444" xr:uid="{75532882-D236-41E7-B3B2-2155F0FB860B}"/>
    <cellStyle name="Normal 10 2 3 3 6" xfId="6445" xr:uid="{9FE2006D-F856-4E10-8F01-EFA228D4981C}"/>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2 3 2" xfId="6446" xr:uid="{6B526A38-05EB-4E0B-BC4A-BE9566EDF65E}"/>
    <cellStyle name="Normal 10 2 3 4 2 4" xfId="6447" xr:uid="{F89A3769-53DD-41E3-9DE6-B1482013606A}"/>
    <cellStyle name="Normal 10 2 3 4 3" xfId="199" xr:uid="{B8E44C02-AC15-41BA-A2A0-9CF1D55E51B5}"/>
    <cellStyle name="Normal 10 2 3 4 3 2" xfId="3799" xr:uid="{2B168699-96D3-44FF-A199-DC2CB3FFF229}"/>
    <cellStyle name="Normal 10 2 3 4 4" xfId="200" xr:uid="{B12D40D9-18EB-4054-ACB3-43F3B3FBAA34}"/>
    <cellStyle name="Normal 10 2 3 4 4 2" xfId="6448" xr:uid="{01BC2952-2326-4E2C-B191-B60DCE30588B}"/>
    <cellStyle name="Normal 10 2 3 4 5" xfId="6449" xr:uid="{C31FB798-1D38-4541-B3EA-41D3E95A96F5}"/>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2 4" xfId="7464" xr:uid="{41E69D1B-4744-4A67-A59A-8C9870EBFDDE}"/>
    <cellStyle name="Normal 10 2 3 5 3" xfId="203" xr:uid="{BEF35F15-D9B7-4A62-BC1C-BD7197036E9A}"/>
    <cellStyle name="Normal 10 2 3 5 3 2" xfId="6450" xr:uid="{B01AC119-2A62-481F-B95B-F5EF8688A48A}"/>
    <cellStyle name="Normal 10 2 3 5 4" xfId="204" xr:uid="{115A767C-9A34-46E5-98A0-BE6EB0F03DB9}"/>
    <cellStyle name="Normal 10 2 3 5 4 2" xfId="4794" xr:uid="{267FB842-F916-46F7-A326-418C3CBE7125}"/>
    <cellStyle name="Normal 10 2 3 5 4 2 2" xfId="7475" xr:uid="{12BD043B-E8C7-41A9-9E96-2A9B2F407532}"/>
    <cellStyle name="Normal 10 2 3 5 4 3" xfId="4860" xr:uid="{9929D178-66C7-4B07-A6B5-E26FABBAF624}"/>
    <cellStyle name="Normal 10 2 3 5 4 3 2" xfId="7493" xr:uid="{4EF67BF5-CB2F-49F1-AAED-150F196A40DA}"/>
    <cellStyle name="Normal 10 2 3 5 4 4" xfId="4832" xr:uid="{A401E258-BB24-4CE2-8AA4-E176FD40FC87}"/>
    <cellStyle name="Normal 10 2 3 6" xfId="205" xr:uid="{D52A16B8-6A3E-4722-8404-BAFCE645BC74}"/>
    <cellStyle name="Normal 10 2 3 6 2" xfId="3801" xr:uid="{6C97C9F2-4F95-40B2-A742-D9AEF9E678C6}"/>
    <cellStyle name="Normal 10 2 3 7" xfId="206" xr:uid="{49B341AD-D88F-4C4E-B3EE-7B6E573CFF35}"/>
    <cellStyle name="Normal 10 2 3 7 2" xfId="6451" xr:uid="{3FBBC9D0-AB53-46C9-9B78-7F221CA1655B}"/>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3 2" xfId="6452" xr:uid="{95017827-46BE-4239-B68B-79B4B7D54CD6}"/>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4 2" xfId="6453" xr:uid="{244DCF88-EE9A-4D1A-B035-21B3C2E9E3D9}"/>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3 2" xfId="6454" xr:uid="{EEA2C798-7F1A-4E5F-ABF5-B339F1A513AF}"/>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5 2" xfId="6455" xr:uid="{27EBCC03-7384-44FD-B92F-26A68C071B0A}"/>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2 3 2" xfId="6456" xr:uid="{E70B9E18-0AE3-4D8F-BC1F-B6ECF5828980}"/>
    <cellStyle name="Normal 10 2 5 2 2 4" xfId="6457" xr:uid="{A8891138-D94E-4E99-887F-10234456D783}"/>
    <cellStyle name="Normal 10 2 5 2 3" xfId="231" xr:uid="{14F5FB6A-A0FD-4116-8853-E40308519950}"/>
    <cellStyle name="Normal 10 2 5 2 3 2" xfId="3808" xr:uid="{4D1A0876-C300-485A-B069-4450D8C74BCB}"/>
    <cellStyle name="Normal 10 2 5 2 4" xfId="232" xr:uid="{C02991F1-D2F2-4875-899B-4D232EEE7056}"/>
    <cellStyle name="Normal 10 2 5 2 4 2" xfId="6458" xr:uid="{457EB4A7-04CF-491E-9B9B-42324849FD2A}"/>
    <cellStyle name="Normal 10 2 5 2 5" xfId="6459" xr:uid="{3E68A137-3537-4183-84A6-111709213CEE}"/>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3 2" xfId="6460" xr:uid="{64F44FFA-E660-4E60-8216-6D1FDDC0118A}"/>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5 2" xfId="6461" xr:uid="{58FC82B7-DEEC-45AD-969A-8653E7C3497A}"/>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3 2" xfId="6462" xr:uid="{A3A3DFD8-E80E-4225-88FE-A5FC2DECB2F2}"/>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4 2" xfId="6463" xr:uid="{C6547F13-292E-4494-B236-0F84AAF42A7F}"/>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2 4" xfId="7465" xr:uid="{64347A45-0559-48C9-A384-1B3E7BABBB94}"/>
    <cellStyle name="Normal 10 2 7 3" xfId="250" xr:uid="{BA416D20-B3FD-44F0-A84E-90D4125FF6E7}"/>
    <cellStyle name="Normal 10 2 7 3 2" xfId="6464" xr:uid="{6B95E4E5-80CE-4119-A1DD-5E872B8F072E}"/>
    <cellStyle name="Normal 10 2 7 4" xfId="251" xr:uid="{244B3479-B852-48E5-BAEA-8E9A5DDE09B2}"/>
    <cellStyle name="Normal 10 2 7 4 2" xfId="4792" xr:uid="{75FBA616-44C1-47A5-8934-0EEFABA92D77}"/>
    <cellStyle name="Normal 10 2 7 4 2 2" xfId="7476" xr:uid="{70C13048-25F4-4C13-A5AA-51659B788973}"/>
    <cellStyle name="Normal 10 2 7 4 3" xfId="4861" xr:uid="{8B4D9B63-88D1-450E-BB08-562A26E07D8E}"/>
    <cellStyle name="Normal 10 2 7 4 3 2" xfId="7491" xr:uid="{317D3CDA-F849-4882-89AD-D42881BEBA4D}"/>
    <cellStyle name="Normal 10 2 7 4 4" xfId="4830" xr:uid="{DE2D94C3-6EB0-4CB1-8B53-287070826344}"/>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2 9 2" xfId="6465" xr:uid="{8350E000-DA8D-497E-BD9A-1C3FA6900D73}"/>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3 2" xfId="6466" xr:uid="{7BFE2979-E413-4A1D-A4DC-40BD8034FEB9}"/>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4 2" xfId="6467" xr:uid="{D86C8CBC-1267-41EE-AF5B-AE56EADC8B54}"/>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3 2" xfId="6468" xr:uid="{4B37C688-7728-4FD6-9E64-84BA0930AD6C}"/>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2 3 2" xfId="6469" xr:uid="{6AD59AD2-2282-4578-BBBC-E0DA167466D2}"/>
    <cellStyle name="Normal 10 3 2 3 2 2 4" xfId="6470" xr:uid="{40DF6B0E-A7C8-450A-A05B-35D84243FA5C}"/>
    <cellStyle name="Normal 10 3 2 3 2 3" xfId="296" xr:uid="{40554BA7-AF50-4556-A1FE-D47AFE2DCC5F}"/>
    <cellStyle name="Normal 10 3 2 3 2 3 2" xfId="3818" xr:uid="{4582C0B0-2C96-4E75-AC51-259C90B1EFB1}"/>
    <cellStyle name="Normal 10 3 2 3 2 4" xfId="297" xr:uid="{B1BC58F8-2BEC-456D-8EC3-2E3477DEDB7B}"/>
    <cellStyle name="Normal 10 3 2 3 2 4 2" xfId="6471" xr:uid="{F82AC514-D94B-48E9-91CD-4F0C0553FBCE}"/>
    <cellStyle name="Normal 10 3 2 3 2 5" xfId="6472" xr:uid="{6E0D22A7-DA51-4B6A-8C5D-0D553DB53B53}"/>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3 2" xfId="6473" xr:uid="{8240C619-2567-4BE7-9826-609F5AADB056}"/>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5 2" xfId="6474" xr:uid="{DB1B0BA3-8B56-4280-A312-E2A3597D2084}"/>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3 2" xfId="6475" xr:uid="{055CE6B3-614D-46A9-BC9B-4C6B0745D428}"/>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4 2" xfId="6476" xr:uid="{F4C1D2BE-5DE3-4EA2-91B0-7FDFEA979A7E}"/>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3 2" xfId="6477" xr:uid="{CC797250-ADDF-4C69-AEA2-96DC9BDB7A58}"/>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7 2" xfId="6478" xr:uid="{270ECFF1-E70E-4BE8-ACF4-D5CAD6399A67}"/>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19" xr:uid="{D0F5AE45-74CD-4557-B6FB-AD90F74195AC}"/>
    <cellStyle name="Normal 10 3 3 2 2 2 3" xfId="4720" xr:uid="{07E380FE-A21B-4299-AE40-65E0AF78B405}"/>
    <cellStyle name="Normal 10 3 3 2 2 3" xfId="328" xr:uid="{03EA47A2-FCA6-493E-8BCB-8143C776488D}"/>
    <cellStyle name="Normal 10 3 3 2 2 3 2" xfId="4721" xr:uid="{548386A7-4B54-49E3-84D3-30F09CC5735A}"/>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22" xr:uid="{F5994A6D-3478-428B-B0B5-D31867734E7B}"/>
    <cellStyle name="Normal 10 3 3 2 3 3" xfId="332" xr:uid="{D00F50AA-2D22-479F-841A-732B2602B7B6}"/>
    <cellStyle name="Normal 10 3 3 2 3 4" xfId="333" xr:uid="{DDAC8524-9DF5-45EF-B58D-F5F1A11AFA11}"/>
    <cellStyle name="Normal 10 3 3 2 4" xfId="334" xr:uid="{C44FBFFC-B70A-4609-B44F-1CFC8D4B5B07}"/>
    <cellStyle name="Normal 10 3 3 2 4 2" xfId="4723" xr:uid="{CA4EC890-C6C8-4711-BC6E-07AE9B16D986}"/>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24" xr:uid="{93C3D833-BF0E-4425-95A4-5BFB1B03034E}"/>
    <cellStyle name="Normal 10 3 3 3 2 3" xfId="340" xr:uid="{5C740DB4-2057-481A-9B02-84B921D6682D}"/>
    <cellStyle name="Normal 10 3 3 3 2 4" xfId="341" xr:uid="{9E9CCBC7-0D20-4E2E-B9E8-C7EF3F33E539}"/>
    <cellStyle name="Normal 10 3 3 3 3" xfId="342" xr:uid="{10139165-B065-49FD-8A87-C847280E77E7}"/>
    <cellStyle name="Normal 10 3 3 3 3 2" xfId="4725" xr:uid="{6BFD86A2-FF81-4C8C-8D6E-72D21097156D}"/>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26" xr:uid="{04F90298-BAE8-45E4-B377-CB0058E44AA3}"/>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3 2" xfId="6479" xr:uid="{45A52AE5-E20B-4476-A571-D86C3C2A6676}"/>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4 2" xfId="6480" xr:uid="{963C16C6-B5E4-4DA0-A3BE-0AC2D05EE17B}"/>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3 2" xfId="6481" xr:uid="{850991B4-2462-44B5-A879-9DD5F6B7F9AE}"/>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5 2" xfId="6482" xr:uid="{60E0CCDA-3401-4F92-A067-18605701638A}"/>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3 2" xfId="6483" xr:uid="{05ADC300-4F67-4ADE-B1CC-4CF5A046D96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4 2" xfId="6484" xr:uid="{23B4CA06-76BE-47BA-B44F-3FDE8FD509ED}"/>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3 2" xfId="6485" xr:uid="{8B421019-810F-4DAF-A5C6-BCB825048A57}"/>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3 2" xfId="6486" xr:uid="{06FDAD84-F8E9-4113-9817-9FA6BCF1E9E6}"/>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4 2" xfId="6487" xr:uid="{A9A35824-BB85-4E9B-A334-87BE464A762B}"/>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3 2" xfId="6488" xr:uid="{9B9B5C0E-9D0E-4BD9-A3A6-813202BFC62C}"/>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3 2" xfId="6489" xr:uid="{B5671FB0-4618-4C6B-85EE-EDE3A6DA73F4}"/>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3 2" xfId="6490" xr:uid="{A5C3AEAE-B337-488A-BBAB-6389DC8A33BC}"/>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4 2" xfId="6491" xr:uid="{F3EBCA85-6A58-45FC-A743-92F701E2480C}"/>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3 2" xfId="6492" xr:uid="{7FF6A34D-CDBC-4691-83C4-2876204CF3C0}"/>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3 2" xfId="6493" xr:uid="{0FAFAEB5-7782-4F8B-A2A9-D87692F091C0}"/>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62" xr:uid="{A6194BBF-8B3A-4171-A576-336B8BB2B7F2}"/>
    <cellStyle name="Normal 10 9 2 3" xfId="684" xr:uid="{F00A981C-2F89-43D5-B0AC-124D53E9F409}"/>
    <cellStyle name="Normal 10 9 2 4" xfId="685" xr:uid="{323219B9-0348-4CD9-B5B7-1CA64671F737}"/>
    <cellStyle name="Normal 10 9 3" xfId="686" xr:uid="{C8CE44CE-5630-4281-A2AF-ED7F1811D4D5}"/>
    <cellStyle name="Normal 10 9 3 2" xfId="5521" xr:uid="{324471A6-D36D-4764-999D-43B64B4EC198}"/>
    <cellStyle name="Normal 10 9 4" xfId="687" xr:uid="{B2FEB87C-CA84-46E0-B15C-D3D05C2A3E26}"/>
    <cellStyle name="Normal 10 9 4 2" xfId="4791" xr:uid="{394F4510-3A42-4F16-935C-E72B0363D759}"/>
    <cellStyle name="Normal 10 9 4 2 2" xfId="7477" xr:uid="{3DE98065-D24B-44C1-96EC-C02561FBE1A6}"/>
    <cellStyle name="Normal 10 9 4 3" xfId="4863" xr:uid="{D0150211-DB1A-4E1C-AC30-DBD3B1D68FF9}"/>
    <cellStyle name="Normal 10 9 4 3 2" xfId="7492" xr:uid="{F26E180B-A4E9-424C-BD6F-A707B89DE538}"/>
    <cellStyle name="Normal 10 9 4 4" xfId="4829" xr:uid="{0934A8A7-A715-4DD8-BE41-84B173B94EFF}"/>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2 2 2" xfId="5896" xr:uid="{C7BEDC1F-3E22-4135-9166-08FB7FC43F8F}"/>
    <cellStyle name="Normal 11 2 3" xfId="5725" xr:uid="{C99F300F-4334-4F29-BA69-10A61AB90CF2}"/>
    <cellStyle name="Normal 11 3" xfId="4310" xr:uid="{B5D3E26A-8A11-48F4-96DC-43640226F100}"/>
    <cellStyle name="Normal 11 3 2" xfId="4781" xr:uid="{111E7357-1475-41F8-A4CE-523EDAE0D52D}"/>
    <cellStyle name="Normal 11 3 2 2" xfId="5950" xr:uid="{571114F0-53F5-444E-80E8-F986199072A2}"/>
    <cellStyle name="Normal 11 3 2 2 2" xfId="7452" xr:uid="{9012071B-D411-4DB5-868B-E4C38EDE6964}"/>
    <cellStyle name="Normal 11 3 3" xfId="4907" xr:uid="{ACC18D36-49E9-466F-A7FA-813BE7A26908}"/>
    <cellStyle name="Normal 11 3 3 2" xfId="5784" xr:uid="{492F3218-D8F6-4CA5-A24B-F11F438A122E}"/>
    <cellStyle name="Normal 11 3 4" xfId="4884" xr:uid="{63947F9C-6D36-4286-AB37-6F8036343936}"/>
    <cellStyle name="Normal 11 4" xfId="4442" xr:uid="{BC72633D-8186-4EDF-95C4-277AEC8DA01A}"/>
    <cellStyle name="Normal 11 4 2" xfId="5841" xr:uid="{6DC3CFBA-55B0-4657-A683-BEAB7957AD7E}"/>
    <cellStyle name="Normal 11 5" xfId="5672" xr:uid="{6BAC4860-D75B-4BCA-9203-D24C60E788A7}"/>
    <cellStyle name="Normal 11 6" xfId="5981" xr:uid="{6C1F715E-434A-4190-971E-1B0C910D4BCB}"/>
    <cellStyle name="Normal 12" xfId="45" xr:uid="{48C9F2E7-9DDE-4374-BA7E-E535A21495AD}"/>
    <cellStyle name="Normal 12 2" xfId="3702" xr:uid="{DFAE2086-B1ED-4EDB-940B-68E2C0E9DFA2}"/>
    <cellStyle name="Normal 12 2 2" xfId="4525" xr:uid="{ABC13EC4-764B-408E-8C1E-48435DBF8EEC}"/>
    <cellStyle name="Normal 12 2 2 2" xfId="5897" xr:uid="{890569BA-2FE1-4CF3-AFE1-32522A407587}"/>
    <cellStyle name="Normal 12 2 3" xfId="5726" xr:uid="{3C6215DA-B505-4C16-BB96-3309BA968142}"/>
    <cellStyle name="Normal 12 3" xfId="4443" xr:uid="{2B3B0DF8-3808-4CFF-AEED-F63C2485D70A}"/>
    <cellStyle name="Normal 12 3 2" xfId="5627" xr:uid="{914A269E-9CAE-4502-8E3D-DF04FB7F4EA1}"/>
    <cellStyle name="Normal 12 3 2 2" xfId="5951" xr:uid="{D237D848-4A8A-4BA1-9AE9-D35048AC38A1}"/>
    <cellStyle name="Normal 12 3 3" xfId="5785" xr:uid="{F1720790-143A-4084-8079-E94E6316B109}"/>
    <cellStyle name="Normal 12 4" xfId="5583" xr:uid="{BAB7ACD1-014A-4C77-995B-6D28678622EB}"/>
    <cellStyle name="Normal 12 4 2" xfId="5842" xr:uid="{94B33808-31FD-4A79-997A-F9450B7053F1}"/>
    <cellStyle name="Normal 12 5" xfId="5673" xr:uid="{0A5C8E80-6912-4970-9B66-088FD5D322FD}"/>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2 2 2" xfId="5898" xr:uid="{63D35F1B-0679-4AD8-A476-E47E0FE53F8D}"/>
    <cellStyle name="Normal 13 2 2 3" xfId="5727" xr:uid="{A98D330C-A32E-4AC2-B04D-D0E7E9A3E0D9}"/>
    <cellStyle name="Normal 13 2 3" xfId="4312" xr:uid="{29E24792-B870-4BAB-AACC-387D187345C5}"/>
    <cellStyle name="Normal 13 2 3 2" xfId="4782" xr:uid="{63C25405-4184-4FD3-B409-2AC8E8351CC7}"/>
    <cellStyle name="Normal 13 2 3 2 2" xfId="5953" xr:uid="{351C4FCE-002F-40DC-B860-E5DD0CB9111E}"/>
    <cellStyle name="Normal 13 2 3 2 2 2" xfId="7453" xr:uid="{B585C647-0D27-45DC-830D-4538A1309446}"/>
    <cellStyle name="Normal 13 2 3 3" xfId="4908" xr:uid="{18487C04-2CB1-4C88-917E-7AC5F9DE6FA8}"/>
    <cellStyle name="Normal 13 2 3 3 2" xfId="5787" xr:uid="{7EE7AD3E-8BEE-47C1-A7F6-C2322524C870}"/>
    <cellStyle name="Normal 13 2 3 4" xfId="4885" xr:uid="{D6CD67C2-6E45-4D10-860B-8AB4603C3223}"/>
    <cellStyle name="Normal 13 2 4" xfId="4445" xr:uid="{A89159F4-6D5E-457A-92C7-7D705FEB18AA}"/>
    <cellStyle name="Normal 13 2 4 2" xfId="5844" xr:uid="{40E931A6-4D23-4764-95B2-3C3613D336C7}"/>
    <cellStyle name="Normal 13 2 5" xfId="5674" xr:uid="{29784AB5-C32B-40A3-9584-FAA067358DFD}"/>
    <cellStyle name="Normal 13 2 6" xfId="5983" xr:uid="{0949E61F-C462-4BE5-AC97-A2AC6E749506}"/>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3 2 2" xfId="7024" xr:uid="{B4025F9C-95B8-4E3B-9245-DB3D1673C4DA}"/>
    <cellStyle name="Normal 13 3 3 2 3" xfId="5728" xr:uid="{BF65F530-8F06-43CE-86DA-DA3D308711DD}"/>
    <cellStyle name="Normal 13 3 4" xfId="4527" xr:uid="{7662AEC8-C2A2-49EF-800D-202584B51C8D}"/>
    <cellStyle name="Normal 13 3 4 2" xfId="7010" xr:uid="{8C66479A-3285-40E9-93FE-25426DA7421B}"/>
    <cellStyle name="Normal 13 3 4 2 2" xfId="7325" xr:uid="{EFC56FBD-8521-4486-9032-AD021484A098}"/>
    <cellStyle name="Normal 13 3 4 2 2 2" xfId="7425" xr:uid="{9CB5EE75-41FB-4810-9C68-5E69AB03F83B}"/>
    <cellStyle name="Normal 13 3 4 2 3" xfId="4682" xr:uid="{2702031B-6BC4-4C1A-9AB9-C35BF31A36D9}"/>
    <cellStyle name="Normal 13 3 4 3" xfId="4795" xr:uid="{9EFAFEBA-2A9E-4F1A-8F9C-65B66426066C}"/>
    <cellStyle name="Normal 13 3 4 4" xfId="7389" xr:uid="{3D70952E-15AC-4D28-AEDC-80514A176D3E}"/>
    <cellStyle name="Normal 13 3 4 5" xfId="7358" xr:uid="{8C40B6B9-7D12-4D09-838F-26DB8AAED9C1}"/>
    <cellStyle name="Normal 13 3 5" xfId="4909" xr:uid="{7CCC0D5A-C004-42C2-8D61-EB4F366DE503}"/>
    <cellStyle name="Normal 13 4" xfId="4314" xr:uid="{6A2827A9-E7BC-44A7-A0AC-AA3D073C4C30}"/>
    <cellStyle name="Normal 13 4 2" xfId="4586" xr:uid="{1E89832B-EEA0-4B8D-B444-7667B722E3F3}"/>
    <cellStyle name="Normal 13 4 2 2" xfId="5952" xr:uid="{D17ADEC0-2D38-4B6A-9418-C4B4F5C0A9C8}"/>
    <cellStyle name="Normal 13 4 3" xfId="5786" xr:uid="{8417F2F2-8180-4E4D-8883-20C66CCD4727}"/>
    <cellStyle name="Normal 13 5" xfId="4311" xr:uid="{40015389-0DA6-43A9-BC12-C2AD1D616BF2}"/>
    <cellStyle name="Normal 13 5 2" xfId="4584" xr:uid="{61258138-A01D-4776-8593-5F0F8D0616BD}"/>
    <cellStyle name="Normal 13 5 2 2" xfId="7023" xr:uid="{47200300-B63F-44C0-B6D3-F2B9F50FBCCB}"/>
    <cellStyle name="Normal 13 5 2 3" xfId="5843" xr:uid="{ACB951A6-E948-407B-9BD3-DA855E179874}"/>
    <cellStyle name="Normal 13 5 3" xfId="5584" xr:uid="{9018219D-4927-4BAB-88A2-A044327ACE98}"/>
    <cellStyle name="Normal 13 6" xfId="4444" xr:uid="{AEE1CC4C-9A54-4C41-B7F2-E8626AE06C7D}"/>
    <cellStyle name="Normal 13 7" xfId="7040" xr:uid="{15493761-5810-48BA-BDD8-3B3CD3422246}"/>
    <cellStyle name="Normal 13 8" xfId="5982" xr:uid="{28D1B494-D789-414B-B2F6-06D95C380D92}"/>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2 2 2" xfId="5956" xr:uid="{6DB09F56-4E3F-45C4-A802-C0B6103A59B4}"/>
    <cellStyle name="Normal 14 2 2 2 3" xfId="5790" xr:uid="{13AE256F-908E-40BE-AEC8-4A6F0447A83E}"/>
    <cellStyle name="Normal 14 2 2 3" xfId="4467" xr:uid="{B00DBD81-7466-4E7C-8FAC-B9D7982310BA}"/>
    <cellStyle name="Normal 14 2 2 3 2" xfId="5900" xr:uid="{31F19CFE-D6BE-42E8-8AC8-A43EFC17AF82}"/>
    <cellStyle name="Normal 14 2 2 4" xfId="5730" xr:uid="{279BB3AB-3374-4287-A830-9038F12BAA91}"/>
    <cellStyle name="Normal 14 2 3" xfId="3706" xr:uid="{2CE012AB-F423-49CD-A30D-E4EA4410DD20}"/>
    <cellStyle name="Normal 14 2 3 2" xfId="4529" xr:uid="{C51363F6-95D9-44C6-B8F9-CECA0DBD1DF2}"/>
    <cellStyle name="Normal 14 2 3 2 2" xfId="5955" xr:uid="{2D276A74-DDFF-43A5-BB14-02948A23EE2E}"/>
    <cellStyle name="Normal 14 2 3 3" xfId="5789" xr:uid="{8BC37A4C-6585-46AD-B8AD-AADD4F02AD31}"/>
    <cellStyle name="Normal 14 2 4" xfId="4466" xr:uid="{71CF4BAA-0E61-4C22-ABD4-8360C4154F6A}"/>
    <cellStyle name="Normal 14 2 4 2" xfId="5899" xr:uid="{D4667F43-7610-4A2C-8B37-4FB061F9C6D2}"/>
    <cellStyle name="Normal 14 2 5" xfId="5729" xr:uid="{49DE65E4-19AC-429B-A6D8-17A24C6017F0}"/>
    <cellStyle name="Normal 14 3" xfId="3707" xr:uid="{4D805EFC-B791-45DA-81A4-981C63F318FD}"/>
    <cellStyle name="Normal 14 3 2" xfId="4530" xr:uid="{39EEDDB4-0A77-454E-BC7B-43AC21FA9EC1}"/>
    <cellStyle name="Normal 14 3 2 2" xfId="5901" xr:uid="{1CD9F305-F757-4C8D-9923-1989D091F566}"/>
    <cellStyle name="Normal 14 3 3" xfId="5731" xr:uid="{2E18E4F0-63F7-4F70-9266-2D30261F5A13}"/>
    <cellStyle name="Normal 14 4" xfId="4315" xr:uid="{22CC8DC9-E4BA-40AD-AA0A-DD1CFCBF3FA9}"/>
    <cellStyle name="Normal 14 4 2" xfId="4587" xr:uid="{942FB245-520A-49E7-9F07-6946529D6C87}"/>
    <cellStyle name="Normal 14 4 2 2" xfId="5954" xr:uid="{153A5129-B52A-4F58-894A-A298D10747F1}"/>
    <cellStyle name="Normal 14 4 2 2 2" xfId="7025" xr:uid="{00F5D00E-1D45-4F67-92C2-FCA79893D96B}"/>
    <cellStyle name="Normal 14 4 2 3" xfId="4783" xr:uid="{2B6E8A20-465F-4A5E-84CA-22C0394D7DFC}"/>
    <cellStyle name="Normal 14 4 2 4" xfId="7404" xr:uid="{50DA3AF8-EC3A-4638-BF5D-CBFFC0D03DBA}"/>
    <cellStyle name="Normal 14 4 2 5" xfId="7363" xr:uid="{AAA3BC1C-9158-40CA-86E4-CBE9C931BB81}"/>
    <cellStyle name="Normal 14 4 3" xfId="4910" xr:uid="{D68662F4-E1B8-4DDA-8B09-85A2CB623EF6}"/>
    <cellStyle name="Normal 14 4 3 2" xfId="5788" xr:uid="{EA8973FE-6A99-45AE-AD20-A1E04CF0981B}"/>
    <cellStyle name="Normal 14 4 4" xfId="4886" xr:uid="{C6D1B222-0CB0-4783-9591-CA04CF88D6D7}"/>
    <cellStyle name="Normal 14 5" xfId="4446" xr:uid="{093D3597-2686-4C48-BE29-1751C348D426}"/>
    <cellStyle name="Normal 14 5 2" xfId="5845" xr:uid="{EF344E72-E7A4-46E8-843B-D3B332593BE5}"/>
    <cellStyle name="Normal 14 6" xfId="5675" xr:uid="{96CEA9A0-FF56-4871-BA41-6CF5D2AEB2D1}"/>
    <cellStyle name="Normal 14 7" xfId="5984" xr:uid="{F33B6DA1-17E5-473E-98EA-335AD34446B3}"/>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2 2 2" xfId="5902" xr:uid="{EABBAABB-9578-4DFC-B8E7-62C352787571}"/>
    <cellStyle name="Normal 15 2 2 3" xfId="5732" xr:uid="{5D1CD41E-255B-4A48-9CA2-46F7685548B9}"/>
    <cellStyle name="Normal 15 2 3" xfId="4448" xr:uid="{F140C1EE-0D9E-44C4-85B9-91E1EBDA61DA}"/>
    <cellStyle name="Normal 15 2 3 2" xfId="5628" xr:uid="{AFD7B940-A7A7-45BD-8399-B021881E9046}"/>
    <cellStyle name="Normal 15 2 3 2 2" xfId="5958" xr:uid="{632BF75C-F9D8-4012-AA35-FC2B77A471DB}"/>
    <cellStyle name="Normal 15 2 3 3" xfId="5792" xr:uid="{F463C97D-3CCF-482A-92A8-BAF73878ACD1}"/>
    <cellStyle name="Normal 15 2 4" xfId="5585" xr:uid="{130BEED6-CA8D-47E0-9170-2BEB523F16AF}"/>
    <cellStyle name="Normal 15 2 4 2" xfId="5847" xr:uid="{4E84E1F7-DEEC-48B7-9632-44C22E934698}"/>
    <cellStyle name="Normal 15 2 5" xfId="5677" xr:uid="{39EA8356-426A-4C68-909A-D6C69D255E91}"/>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3 2 2" xfId="7027" xr:uid="{FC0F5DD1-329F-40B5-9EB8-820AE38E397F}"/>
    <cellStyle name="Normal 15 3 3 2 3" xfId="5733" xr:uid="{B4A5E7F4-B622-48EC-9BD0-8340D8D8273B}"/>
    <cellStyle name="Normal 15 3 4" xfId="4532" xr:uid="{1FFD4604-B83C-4113-9CAE-DC70A97C61C3}"/>
    <cellStyle name="Normal 15 3 4 2" xfId="7011" xr:uid="{55C90BE7-FE63-4909-9F74-CA356208ACF8}"/>
    <cellStyle name="Normal 15 3 4 2 2" xfId="7313" xr:uid="{F574B0D7-5BAB-4CEE-A2D3-03C301A22556}"/>
    <cellStyle name="Normal 15 3 4 2 2 2" xfId="7426" xr:uid="{BDBD6722-2E94-4831-9BD7-129BD2F41D2B}"/>
    <cellStyle name="Normal 15 3 4 2 3" xfId="7320" xr:uid="{95A10173-D665-4ACF-A40F-5260BA4FFA00}"/>
    <cellStyle name="Normal 15 3 4 3" xfId="4796" xr:uid="{1D6BC757-0078-49A7-9012-0C44E8843788}"/>
    <cellStyle name="Normal 15 3 4 4" xfId="7390" xr:uid="{BC061BFA-4511-4DC4-AE38-C4C9CEB87FCE}"/>
    <cellStyle name="Normal 15 3 4 5" xfId="7357" xr:uid="{A932281C-C139-4A48-AD57-23F145DEE550}"/>
    <cellStyle name="Normal 15 3 5" xfId="4912" xr:uid="{E7E584B2-D0C7-4621-9F2B-906E2427548F}"/>
    <cellStyle name="Normal 15 4" xfId="4317" xr:uid="{8D39809D-26D4-4C6B-9648-4D8B4EE914CC}"/>
    <cellStyle name="Normal 15 4 2" xfId="4589" xr:uid="{64FD5A7D-8B84-4992-9D1F-34D88340CC06}"/>
    <cellStyle name="Normal 15 4 2 2" xfId="5957" xr:uid="{9125BEEF-CBA0-4E5A-ADEB-E4F7C0C2EE59}"/>
    <cellStyle name="Normal 15 4 2 2 2" xfId="7026" xr:uid="{2203763C-10C7-4E52-9E2E-8C79FCD91B35}"/>
    <cellStyle name="Normal 15 4 2 3" xfId="4784" xr:uid="{DF242307-0834-4381-934F-92BEABE49689}"/>
    <cellStyle name="Normal 15 4 2 4" xfId="7405" xr:uid="{2529F949-83AE-41A8-AC76-AA7F443A699C}"/>
    <cellStyle name="Normal 15 4 2 5" xfId="7362" xr:uid="{C72C528E-4A78-45A4-8D4C-CE2ED7E21123}"/>
    <cellStyle name="Normal 15 4 3" xfId="4911" xr:uid="{63FD4D12-895D-421F-BB1C-4168D7A4D3B1}"/>
    <cellStyle name="Normal 15 4 3 2" xfId="5791" xr:uid="{AAA686F3-21D5-4B96-9808-DFDA2D9C1985}"/>
    <cellStyle name="Normal 15 4 4" xfId="4887" xr:uid="{193CDF63-00A9-4AF7-9764-0337D01CEACC}"/>
    <cellStyle name="Normal 15 5" xfId="4447" xr:uid="{032FCA0F-BF5D-4CD6-A763-94C7B522BABA}"/>
    <cellStyle name="Normal 15 5 2" xfId="5846" xr:uid="{186DB388-35C5-4C86-8E65-5A8579910586}"/>
    <cellStyle name="Normal 15 6" xfId="5676" xr:uid="{DD286529-FDE2-4BC2-9F94-483DF8D521C5}"/>
    <cellStyle name="Normal 15 7" xfId="5985" xr:uid="{F5DC8B9D-9415-4C2D-810E-01FA474E1CDB}"/>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3 2 2" xfId="7028" xr:uid="{54225FB7-16A4-4A58-B128-C5F2A3AB43A9}"/>
    <cellStyle name="Normal 16 2 3 2 3" xfId="5734" xr:uid="{D078822E-E633-4C71-9F81-28D61977047C}"/>
    <cellStyle name="Normal 16 2 4" xfId="4533" xr:uid="{C49293F7-9761-482F-B610-001BBAB7B387}"/>
    <cellStyle name="Normal 16 2 4 2" xfId="7012" xr:uid="{99E36C51-634A-41CD-8D5A-1CACFCA302F4}"/>
    <cellStyle name="Normal 16 2 4 2 2" xfId="7323" xr:uid="{82383CA1-5FCF-46D6-B72B-2C50DDEC980D}"/>
    <cellStyle name="Normal 16 2 4 2 2 2" xfId="7427" xr:uid="{A8EA7855-7DFE-4A83-916F-4376AF9B22B9}"/>
    <cellStyle name="Normal 16 2 4 2 3" xfId="7306" xr:uid="{EE53E442-4CFF-4BA7-BD69-6665D493A7A5}"/>
    <cellStyle name="Normal 16 2 4 3" xfId="4797" xr:uid="{A08EED54-15D8-4814-BBF6-2BB81BCB2411}"/>
    <cellStyle name="Normal 16 2 4 4" xfId="7391" xr:uid="{4A4874B8-2623-439A-9073-1E35EAA8845C}"/>
    <cellStyle name="Normal 16 2 4 5" xfId="7356" xr:uid="{A5CEB286-41A5-4F6C-9405-3855EB16EB8C}"/>
    <cellStyle name="Normal 16 2 5" xfId="4913" xr:uid="{08C0ADF7-273F-4B74-97B3-D3CC0F123E4B}"/>
    <cellStyle name="Normal 16 3" xfId="4449" xr:uid="{4CB36D0B-8688-4DFD-B491-8442610D823D}"/>
    <cellStyle name="Normal 16 3 2" xfId="5629" xr:uid="{DC07783E-7A3E-4BD3-ACCF-3B167B7AA027}"/>
    <cellStyle name="Normal 16 3 2 2" xfId="5959" xr:uid="{E7A3768D-4C85-47EC-B084-E4FEBAC1A22F}"/>
    <cellStyle name="Normal 16 3 3" xfId="5793" xr:uid="{A816B084-34C2-446F-944C-EC761E336B8B}"/>
    <cellStyle name="Normal 16 4" xfId="5586" xr:uid="{1B6D589E-E729-4396-8C21-C3164029E7D7}"/>
    <cellStyle name="Normal 16 4 2" xfId="5848" xr:uid="{9BD91828-C138-4D82-A8C6-46216F02FA2A}"/>
    <cellStyle name="Normal 16 5" xfId="5678" xr:uid="{5856D74C-D05C-49F8-B3BB-0EAF0FE8C981}"/>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3 2 2" xfId="7030" xr:uid="{A8CAD56C-1377-4AC0-ACB8-3B714F5CEB35}"/>
    <cellStyle name="Normal 17 2 3 2 3" xfId="5735" xr:uid="{FC9CA31A-5AF9-47C5-BED8-DDE3D1F30ED9}"/>
    <cellStyle name="Normal 17 2 4" xfId="4534" xr:uid="{1C5CCAC4-DD79-4693-AE15-9A77F9A4C8CB}"/>
    <cellStyle name="Normal 17 2 4 2" xfId="7013" xr:uid="{2F0D34EE-8E70-450B-BA06-4912BC648723}"/>
    <cellStyle name="Normal 17 2 4 2 2" xfId="7309" xr:uid="{D0FD7C25-7965-4466-B584-D8E941B32D53}"/>
    <cellStyle name="Normal 17 2 4 2 2 2" xfId="7428" xr:uid="{5D8E66B0-0B25-4196-9761-815A1264E1A3}"/>
    <cellStyle name="Normal 17 2 4 2 3" xfId="7318" xr:uid="{FD264B08-626A-4B65-99E0-58C2FD832DEB}"/>
    <cellStyle name="Normal 17 2 4 3" xfId="4798" xr:uid="{16F985A9-0804-4ACF-8C9F-CC8CBCB0CBC6}"/>
    <cellStyle name="Normal 17 2 4 4" xfId="7392" xr:uid="{F58E2665-C6AB-417C-A8D4-B87E2038137A}"/>
    <cellStyle name="Normal 17 2 4 5" xfId="7355" xr:uid="{21C0EFCB-4445-416C-8A65-82290729B8A1}"/>
    <cellStyle name="Normal 17 2 5" xfId="4914" xr:uid="{8FE06C9A-0CC9-456D-BC1D-9614DB1AB0BC}"/>
    <cellStyle name="Normal 17 3" xfId="4322" xr:uid="{511C3EE4-C462-4F43-8EAD-4616B036BFD3}"/>
    <cellStyle name="Normal 17 3 2" xfId="4594" xr:uid="{DED91463-D0BF-46CF-B240-C41046859863}"/>
    <cellStyle name="Normal 17 3 2 2" xfId="5960" xr:uid="{779C7A4F-24D6-4464-B9C6-5941D773C91E}"/>
    <cellStyle name="Normal 17 3 3" xfId="5794" xr:uid="{26848544-CAEC-47FD-A8D0-48E4522D588D}"/>
    <cellStyle name="Normal 17 4" xfId="4320" xr:uid="{9A1A05DD-220F-4845-A2CD-AEE36CA0B66A}"/>
    <cellStyle name="Normal 17 4 2" xfId="4592" xr:uid="{40AF7321-23AA-4F5A-8EC7-C9867DC21B17}"/>
    <cellStyle name="Normal 17 4 2 2" xfId="7029" xr:uid="{FC4DB22B-C32C-45BA-9D40-A6F3A7EC8B13}"/>
    <cellStyle name="Normal 17 4 2 3" xfId="5849" xr:uid="{B280C441-0C97-4453-A521-1DCDCCFDA894}"/>
    <cellStyle name="Normal 17 4 3" xfId="5587" xr:uid="{91861361-2A26-4671-9B9B-ABEDC0D5F8D9}"/>
    <cellStyle name="Normal 17 5" xfId="4450" xr:uid="{99E08D4A-AC1E-4B71-965E-36DCBA3C149C}"/>
    <cellStyle name="Normal 17 6" xfId="7041" xr:uid="{4EA4A8EA-4124-4930-8E72-7F481DDC1D1D}"/>
    <cellStyle name="Normal 17 7" xfId="5986" xr:uid="{143657AF-B17A-4573-9624-CBE5E99D5CA4}"/>
    <cellStyle name="Normal 18" xfId="53" xr:uid="{4DFC706B-89E2-4AAF-9671-880E067AC306}"/>
    <cellStyle name="Normal 18 2" xfId="3712" xr:uid="{84D18823-EB9E-409C-B4F9-CD06C7A3780E}"/>
    <cellStyle name="Normal 18 2 2" xfId="4535" xr:uid="{8923F1E9-987A-4BD7-985F-68E652773A84}"/>
    <cellStyle name="Normal 18 2 2 2" xfId="5903" xr:uid="{DB3A327B-A3D1-4887-AA9F-4F76ED1DA0E2}"/>
    <cellStyle name="Normal 18 2 3" xfId="5736" xr:uid="{76F572B0-FFB4-48E6-A6D0-DA46ED801CB5}"/>
    <cellStyle name="Normal 18 3" xfId="4323" xr:uid="{6A089E40-0DCD-418C-98E9-CE5E7CD39836}"/>
    <cellStyle name="Normal 18 3 2" xfId="4785" xr:uid="{6A025306-016B-4F1E-A709-DD844CE354CF}"/>
    <cellStyle name="Normal 18 3 2 2" xfId="5961" xr:uid="{6B520B28-C7B4-4D15-8659-49A2C904328B}"/>
    <cellStyle name="Normal 18 3 2 2 2" xfId="7454" xr:uid="{83DBC5E2-8D08-4F46-8088-9DB22F3D99CB}"/>
    <cellStyle name="Normal 18 3 3" xfId="4915" xr:uid="{29717F9C-1A64-4096-AEE4-F6D45968C30A}"/>
    <cellStyle name="Normal 18 3 3 2" xfId="5795" xr:uid="{07DE291A-2FED-4DB1-927E-C708370A188B}"/>
    <cellStyle name="Normal 18 3 4" xfId="4888" xr:uid="{C2641985-F31B-48D3-AA99-C7C010ACAEDC}"/>
    <cellStyle name="Normal 18 4" xfId="4451" xr:uid="{8A5BACAF-1C14-4F2E-B2A4-5627B8791DA0}"/>
    <cellStyle name="Normal 18 4 2" xfId="5850" xr:uid="{4E6AF3A3-310D-4CDD-B6F5-9E7A9A7517F1}"/>
    <cellStyle name="Normal 18 5" xfId="5679" xr:uid="{B7A3FA58-13E4-4DBC-903E-6473BD708042}"/>
    <cellStyle name="Normal 18 6" xfId="5987" xr:uid="{DB8595DE-5419-458F-B4A9-655D8EBD9F87}"/>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2 2 2" xfId="5904" xr:uid="{A8BE0F8B-730B-4849-BBA1-2D5A49227D34}"/>
    <cellStyle name="Normal 19 2 2 3" xfId="5737" xr:uid="{3F8A60D0-1979-4BDD-BF3E-DA61B4CA8570}"/>
    <cellStyle name="Normal 19 2 3" xfId="4453" xr:uid="{E17C21E5-4C68-4B01-95E7-647E815D1D4E}"/>
    <cellStyle name="Normal 19 2 3 2" xfId="5631" xr:uid="{F95B6D36-35EF-4D11-8C34-3694795F2875}"/>
    <cellStyle name="Normal 19 2 3 2 2" xfId="5963" xr:uid="{DF011306-097B-466D-9976-4DA7C223B6DC}"/>
    <cellStyle name="Normal 19 2 3 3" xfId="5797" xr:uid="{7681587D-39FE-4389-85CF-8EE8097C19F0}"/>
    <cellStyle name="Normal 19 2 4" xfId="5589" xr:uid="{D299896A-081C-4AAE-8109-36209449BB3C}"/>
    <cellStyle name="Normal 19 2 4 2" xfId="5852" xr:uid="{777C312E-A54B-42CE-B15C-560DFA473A5D}"/>
    <cellStyle name="Normal 19 2 5" xfId="5681" xr:uid="{EC1BB880-9B1D-4285-962A-6066553282FF}"/>
    <cellStyle name="Normal 19 3" xfId="3714" xr:uid="{9F8F8698-F5D0-4FA3-B4EC-94026A84F688}"/>
    <cellStyle name="Normal 19 3 2" xfId="4537" xr:uid="{0E60B9B6-847B-4658-8ACD-4C18248F6F8E}"/>
    <cellStyle name="Normal 19 3 2 2" xfId="5905" xr:uid="{4AED0471-E699-468B-8EC9-99758BB95373}"/>
    <cellStyle name="Normal 19 3 3" xfId="5738" xr:uid="{2B8DB27F-CCFD-4B3E-BC2E-5E1296BF24D2}"/>
    <cellStyle name="Normal 19 4" xfId="4452" xr:uid="{3DEE693B-B173-41CA-9078-4C6B5BB00ED9}"/>
    <cellStyle name="Normal 19 4 2" xfId="5630" xr:uid="{92D0F411-0821-44FB-8953-C4E0A4F6C670}"/>
    <cellStyle name="Normal 19 4 2 2" xfId="5962" xr:uid="{BA2CE2C1-3097-4918-A9AD-AD0F54DCFE18}"/>
    <cellStyle name="Normal 19 4 3" xfId="5796" xr:uid="{5E2C907B-0AFE-44F5-BC76-8C17598C2D2C}"/>
    <cellStyle name="Normal 19 5" xfId="5588" xr:uid="{57A882A0-8434-42A7-96C5-E04B3585D9A8}"/>
    <cellStyle name="Normal 19 5 2" xfId="5851" xr:uid="{37B81ED2-F442-4034-AD73-5B65CFB336CF}"/>
    <cellStyle name="Normal 19 6" xfId="5680" xr:uid="{619ED521-3C3D-449C-B0DC-0C2D9B9BEE3C}"/>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2 2 2" xfId="5906" xr:uid="{39097EC1-9F54-4C35-825F-2079FAA956D3}"/>
    <cellStyle name="Normal 2 2 2 2 3" xfId="5739" xr:uid="{95E90F28-8691-47EE-A119-EE12AE51C0C6}"/>
    <cellStyle name="Normal 2 2 2 3" xfId="4455" xr:uid="{BEB04018-2A74-48F1-9DDB-79D3E8CFDE30}"/>
    <cellStyle name="Normal 2 2 2 3 2" xfId="5632" xr:uid="{7EDE3E7F-CBFD-4FA7-9D35-8804811B9C2A}"/>
    <cellStyle name="Normal 2 2 2 3 2 2" xfId="5965" xr:uid="{9A9DF27C-1F9A-4DB9-A3BC-6AE45B3A9D4B}"/>
    <cellStyle name="Normal 2 2 2 3 3" xfId="5799" xr:uid="{04E6606B-DC44-42AC-A803-053B17D40EED}"/>
    <cellStyle name="Normal 2 2 2 4" xfId="5591" xr:uid="{6D61E4E2-D2F4-45FF-B8BD-8EFAB9A243BB}"/>
    <cellStyle name="Normal 2 2 2 4 2" xfId="5854" xr:uid="{6F082DC9-03FD-49BC-BBDE-C674D865D076}"/>
    <cellStyle name="Normal 2 2 2 5" xfId="5682" xr:uid="{51EB858B-318E-4EB9-9306-FF923B342444}"/>
    <cellStyle name="Normal 2 2 3" xfId="3716" xr:uid="{651E2867-3AD3-4665-B13E-6DF7662EBC88}"/>
    <cellStyle name="Normal 2 2 3 2" xfId="4539" xr:uid="{2C8E7C1C-EE8F-4E7B-9694-D99683118FA7}"/>
    <cellStyle name="Normal 2 2 3 2 2" xfId="4814" xr:uid="{ED05DC95-B604-4D72-B1EF-68A6B6EBA658}"/>
    <cellStyle name="Normal 2 2 3 2 2 2" xfId="4847" xr:uid="{CB086273-9C83-4247-B25D-74A309B6E7E3}"/>
    <cellStyle name="Normal 2 2 3 2 2 3" xfId="5529" xr:uid="{2E0AE5A6-E51C-4817-AC10-75C7D8D2C060}"/>
    <cellStyle name="Normal 2 2 3 2 2 4" xfId="5546" xr:uid="{2AC3096A-9E3E-4B20-A5DD-9B6BD30A75B1}"/>
    <cellStyle name="Normal 2 2 3 2 3" xfId="4933" xr:uid="{1BEEB81F-82E0-4A03-B773-CA54347E18D9}"/>
    <cellStyle name="Normal 2 2 3 2 4" xfId="5488" xr:uid="{6B362916-A049-4E47-B92F-670570C08B01}"/>
    <cellStyle name="Normal 2 2 3 2 5" xfId="4680" xr:uid="{E175126F-5E42-498A-A1AB-9AF44CC12942}"/>
    <cellStyle name="Normal 2 2 3 3" xfId="4712" xr:uid="{F06F9C9E-4C50-45CE-BEAA-144BA42C5AE7}"/>
    <cellStyle name="Normal 2 2 3 3 2" xfId="5740" xr:uid="{59F41D40-38EC-4D60-85CD-6B34783F0AAB}"/>
    <cellStyle name="Normal 2 2 3 4" xfId="4889" xr:uid="{088030E7-937B-471A-9B28-EC3327AAADAC}"/>
    <cellStyle name="Normal 2 2 3 5" xfId="4878" xr:uid="{2759BC22-89CA-47CD-B537-0797766355F9}"/>
    <cellStyle name="Normal 2 2 4" xfId="4324" xr:uid="{8879226F-2111-4565-AF46-876A7BE55D44}"/>
    <cellStyle name="Normal 2 2 4 2" xfId="4595" xr:uid="{2D91A38E-CD3B-44CD-BF6E-21C05E055A25}"/>
    <cellStyle name="Normal 2 2 4 2 2" xfId="5964" xr:uid="{AA72D75A-19B6-4549-AC96-F3177ACCEC55}"/>
    <cellStyle name="Normal 2 2 4 2 2 2" xfId="7031" xr:uid="{744BDC1A-4641-4827-81BC-A0055DEA8D1E}"/>
    <cellStyle name="Normal 2 2 4 2 3" xfId="4786" xr:uid="{61CF2811-7C45-4782-941A-8C113E675CE4}"/>
    <cellStyle name="Normal 2 2 4 2 4" xfId="7406" xr:uid="{3BE9E9A4-FB07-452D-9648-E3AA1D4C8A95}"/>
    <cellStyle name="Normal 2 2 4 2 5" xfId="7361" xr:uid="{4C24B3DF-3D8F-435A-9E42-C93BF98C6F71}"/>
    <cellStyle name="Normal 2 2 4 3" xfId="4916" xr:uid="{AC7CA921-1D14-43A5-A4F4-495742677824}"/>
    <cellStyle name="Normal 2 2 4 3 2" xfId="5798" xr:uid="{E947FDED-1C27-4B44-86FB-425754371C80}"/>
    <cellStyle name="Normal 2 2 4 4" xfId="4890" xr:uid="{3727DDFD-9C31-49F1-B5E0-2D1BB4202072}"/>
    <cellStyle name="Normal 2 2 5" xfId="4454" xr:uid="{598C08F5-11D4-4448-A08A-BF99F7CDF576}"/>
    <cellStyle name="Normal 2 2 5 2" xfId="5853" xr:uid="{2B37C569-CD9A-4B56-86BF-E14982D3B3E0}"/>
    <cellStyle name="Normal 2 2 5 2 2" xfId="4672" xr:uid="{44171AAF-0728-40FD-A3F1-F92BC9FA9AEE}"/>
    <cellStyle name="Normal 2 2 5 2 2 2" xfId="7438" xr:uid="{49B64D90-A9DB-4DB8-8D7B-7D4C18C2052B}"/>
    <cellStyle name="Normal 2 2 5 2 3" xfId="7321" xr:uid="{F3C46194-B168-4ED4-8906-5EB674B5530F}"/>
    <cellStyle name="Normal 2 2 5 3" xfId="5590" xr:uid="{138FA65E-E3D3-496B-8396-FA8BEEA92B24}"/>
    <cellStyle name="Normal 2 2 5 4" xfId="4846" xr:uid="{176091CB-4D62-4A2F-B28C-05D4CB8D3AF3}"/>
    <cellStyle name="Normal 2 2 5 5" xfId="7382" xr:uid="{E274B185-51CA-4CA9-BE17-1494F544AE18}"/>
    <cellStyle name="Normal 2 2 5 6" xfId="7344" xr:uid="{A15AF193-9D8B-4236-83F0-FA42000E24FA}"/>
    <cellStyle name="Normal 2 2 6" xfId="4936" xr:uid="{B434738D-C575-4A1A-938C-DEA0AFD141A8}"/>
    <cellStyle name="Normal 2 2 7" xfId="5988" xr:uid="{6726B878-8EA1-4E89-9E70-1E06795FDADD}"/>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2 2 2" xfId="5907" xr:uid="{30E23F54-E2C6-4877-A562-C79D13F0306C}"/>
    <cellStyle name="Normal 2 3 2 2 3" xfId="5741" xr:uid="{D3835B4E-03A4-4004-BE93-35A3BD90CEEA}"/>
    <cellStyle name="Normal 2 3 2 3" xfId="4326" xr:uid="{56672647-F51D-4E70-BAC2-C4754AD4990E}"/>
    <cellStyle name="Normal 2 3 2 3 2" xfId="4596" xr:uid="{2F06FFCC-8E3F-4F7F-9D23-D8FD2298DE6E}"/>
    <cellStyle name="Normal 2 3 2 3 2 2" xfId="5967" xr:uid="{E098ED28-32E8-4525-8C81-68677293E9C7}"/>
    <cellStyle name="Normal 2 3 2 3 2 2 2" xfId="7032" xr:uid="{260441C1-5BD8-4E7B-9A64-4FF9E671E247}"/>
    <cellStyle name="Normal 2 3 2 3 2 3" xfId="4788" xr:uid="{8E914F5C-60BC-488F-898B-D6819F800EA5}"/>
    <cellStyle name="Normal 2 3 2 3 2 4" xfId="7407" xr:uid="{A1DE7EC9-262C-4B90-8F39-D96BE4B7AAC6}"/>
    <cellStyle name="Normal 2 3 2 3 2 5" xfId="7360" xr:uid="{1CD1BE2B-99CD-426D-AEFE-E1366C2996A5}"/>
    <cellStyle name="Normal 2 3 2 3 3" xfId="4918" xr:uid="{848401CD-DF6E-42AD-9712-C6009B9F7974}"/>
    <cellStyle name="Normal 2 3 2 3 3 2" xfId="5801" xr:uid="{0FCBDF38-5C59-49AF-A67B-85C2EF1162FA}"/>
    <cellStyle name="Normal 2 3 2 3 4" xfId="4891" xr:uid="{7D633AA6-F6FB-4B60-A2E0-68CD91861DAE}"/>
    <cellStyle name="Normal 2 3 2 4" xfId="4457" xr:uid="{8031A41A-87CE-4BED-97D5-5AB443231F25}"/>
    <cellStyle name="Normal 2 3 2 4 2" xfId="5856" xr:uid="{249373C1-FE03-4C87-AAFF-A6AA0703EA1D}"/>
    <cellStyle name="Normal 2 3 2 5" xfId="5684" xr:uid="{E9908946-7641-4B86-AF19-4485A478F7A5}"/>
    <cellStyle name="Normal 2 3 2 6" xfId="5990" xr:uid="{82A21751-DA02-4665-883B-05067DB2E4FC}"/>
    <cellStyle name="Normal 2 3 3" xfId="60" xr:uid="{0329DA15-9100-42D2-AC58-CF89BA42E37C}"/>
    <cellStyle name="Normal 2 3 4" xfId="61" xr:uid="{A673A61D-B139-4B22-A4F7-10EA91FE0A39}"/>
    <cellStyle name="Normal 2 3 4 10" xfId="7104" xr:uid="{FCCE22BD-6A28-482D-8E64-61713408D655}"/>
    <cellStyle name="Normal 2 3 4 2" xfId="6218" xr:uid="{B90360E5-2A86-4702-A3BD-2F804A3F6CEB}"/>
    <cellStyle name="Normal 2 3 4 2 2" xfId="6306" xr:uid="{0580CDF2-5C2B-4438-8532-EDD218330E1A}"/>
    <cellStyle name="Normal 2 3 4 2 2 2" xfId="6253" xr:uid="{93659EF7-94E5-49FE-A418-F8DF81313C63}"/>
    <cellStyle name="Normal 2 3 4 2 2 2 2" xfId="6277" xr:uid="{F858CC04-E07C-4B5A-9E1D-85DC015072C2}"/>
    <cellStyle name="Normal 2 3 4 2 2 2 2 2" xfId="6337" xr:uid="{C802B49B-7193-433C-9F84-D7EF03A1EBC1}"/>
    <cellStyle name="Normal 2 3 4 2 2 2 2 3" xfId="7268" xr:uid="{87D02CF9-B6A1-4E1B-8E7D-740BD9A973BA}"/>
    <cellStyle name="Normal 2 3 4 2 2 2 3" xfId="7057" xr:uid="{D70B40E0-6E65-48D0-AD9B-993905C829F4}"/>
    <cellStyle name="Normal 2 3 4 2 2 2 4" xfId="7149" xr:uid="{E422E2D3-FD9B-41BD-9789-6914CC037151}"/>
    <cellStyle name="Normal 2 3 4 2 2 3" xfId="6069" xr:uid="{BADA9A61-EDD3-4E57-83FD-664973855A6E}"/>
    <cellStyle name="Normal 2 3 4 2 2 3 2" xfId="6391" xr:uid="{E852D30F-A936-4311-9B3E-08947BB047D6}"/>
    <cellStyle name="Normal 2 3 4 2 2 3 3" xfId="7200" xr:uid="{867E5E1B-7CAA-414C-9272-7FB54A85EFF5}"/>
    <cellStyle name="Normal 2 3 4 2 2 4" xfId="6056" xr:uid="{FC3ABFAB-4DA7-4CAE-8F0E-17D02FF51519}"/>
    <cellStyle name="Normal 2 3 4 2 2 5" xfId="6269" xr:uid="{A01A919D-E9B0-49B5-96AB-975A467311E4}"/>
    <cellStyle name="Normal 2 3 4 2 2 6" xfId="7122" xr:uid="{CF2CAC04-0447-44AB-B763-98938903DF29}"/>
    <cellStyle name="Normal 2 3 4 2 3" xfId="6304" xr:uid="{93AD2FB2-3150-43EA-B855-EA37E5ED2FD6}"/>
    <cellStyle name="Normal 2 3 4 2 3 2" xfId="6022" xr:uid="{D5353C86-6BE6-4168-8112-7FD65E1655F9}"/>
    <cellStyle name="Normal 2 3 4 2 3 2 2" xfId="6059" xr:uid="{92C20827-70F9-472C-B7CD-F46D495D1FDE}"/>
    <cellStyle name="Normal 2 3 4 2 3 2 3" xfId="7251" xr:uid="{96D955CA-2925-42EF-A9D7-2B2188FD8E1C}"/>
    <cellStyle name="Normal 2 3 4 2 3 3" xfId="6317" xr:uid="{AD053E76-3BDF-4967-9DAA-A6412C68D631}"/>
    <cellStyle name="Normal 2 3 4 2 3 4" xfId="7136" xr:uid="{FA85638A-188F-49DA-AB99-C79E1712CBC0}"/>
    <cellStyle name="Normal 2 3 4 2 4" xfId="6365" xr:uid="{90B09B7F-214F-4D96-8E5B-221AB479CB45}"/>
    <cellStyle name="Normal 2 3 4 2 4 2" xfId="6285" xr:uid="{2D1EABBF-8561-4EED-8EFB-9111754FD6CA}"/>
    <cellStyle name="Normal 2 3 4 2 4 2 2" xfId="6124" xr:uid="{9E9F4CAF-68C1-40DC-B21A-C84BA6A869EB}"/>
    <cellStyle name="Normal 2 3 4 2 4 2 3" xfId="7236" xr:uid="{9E900393-7A57-44B7-BB7E-D77D47C44B80}"/>
    <cellStyle name="Normal 2 3 4 2 4 3" xfId="7091" xr:uid="{C8C5EFE4-1C8D-4F3C-A086-5BC0F55EA833}"/>
    <cellStyle name="Normal 2 3 4 2 4 4" xfId="7163" xr:uid="{23347B2A-C664-497C-B9C1-FED2285F6ED9}"/>
    <cellStyle name="Normal 2 3 4 2 5" xfId="6180" xr:uid="{986153F0-8BE9-43AD-8948-9D3C6E63B2FD}"/>
    <cellStyle name="Normal 2 3 4 2 5 2" xfId="6326" xr:uid="{0B8C57F7-5AAE-45D6-A6B6-6910C519D16F}"/>
    <cellStyle name="Normal 2 3 4 2 5 3" xfId="7218" xr:uid="{6154F4EF-22AB-4C3A-9A62-58944751E8EE}"/>
    <cellStyle name="Normal 2 3 4 2 6" xfId="6072" xr:uid="{99F85505-5FD1-4AA1-BA38-72D3A2753590}"/>
    <cellStyle name="Normal 2 3 4 2 6 2" xfId="5998" xr:uid="{9B0E9B99-6432-4530-80C9-849548B59C71}"/>
    <cellStyle name="Normal 2 3 4 2 6 3" xfId="7182" xr:uid="{00BB6F2D-AC01-43DC-94D4-1DD7427961D3}"/>
    <cellStyle name="Normal 2 3 4 2 7" xfId="6017" xr:uid="{D841FD7A-E0FC-47CA-AD4B-E266C48CD697}"/>
    <cellStyle name="Normal 2 3 4 2 8" xfId="6152" xr:uid="{F85B1AD1-9FD8-47BB-8549-A2D75CD66B93}"/>
    <cellStyle name="Normal 2 3 4 2 9" xfId="7110" xr:uid="{7DE02531-3770-452D-A17D-CEF9BE1A368A}"/>
    <cellStyle name="Normal 2 3 4 3" xfId="7084" xr:uid="{3ECA0A47-7C0E-49F5-ABB0-947DAF7095FD}"/>
    <cellStyle name="Normal 2 3 4 3 2" xfId="6201" xr:uid="{57FEEDC3-C052-4941-9B1C-F8C1DDFD4690}"/>
    <cellStyle name="Normal 2 3 4 3 2 2" xfId="6165" xr:uid="{EF61296D-CA15-4CD1-832C-7F9B8D8E80BF}"/>
    <cellStyle name="Normal 2 3 4 3 2 2 2" xfId="6224" xr:uid="{6B7A3767-D7AF-4494-AA18-61DDA5B75E42}"/>
    <cellStyle name="Normal 2 3 4 3 2 2 3" xfId="7261" xr:uid="{55AE73E1-4ECE-425D-98C9-594F2790BE86}"/>
    <cellStyle name="Normal 2 3 4 3 2 3" xfId="6351" xr:uid="{9DD278E8-8D39-4EAA-9D4E-EC39007157F0}"/>
    <cellStyle name="Normal 2 3 4 3 2 4" xfId="7143" xr:uid="{AAB50E03-1A69-4FDE-956D-A0588B33BDC5}"/>
    <cellStyle name="Normal 2 3 4 3 3" xfId="6027" xr:uid="{1F7B8EE9-63CD-4A4E-9770-312302805E0D}"/>
    <cellStyle name="Normal 2 3 4 3 3 2" xfId="6003" xr:uid="{21C83E6F-120E-4FEC-AB71-344AC36041FA}"/>
    <cellStyle name="Normal 2 3 4 3 3 3" xfId="7192" xr:uid="{6C459EAC-A27C-455A-BAF1-107418BD9185}"/>
    <cellStyle name="Normal 2 3 4 3 4" xfId="7099" xr:uid="{E8DC0800-C55B-464C-96AD-B9BD3C386326}"/>
    <cellStyle name="Normal 2 3 4 3 5" xfId="6247" xr:uid="{27DB0DDB-1908-46A1-A631-4EB79BF51E22}"/>
    <cellStyle name="Normal 2 3 4 3 6" xfId="7117" xr:uid="{6990C23A-C9CF-472E-9B70-6FD06B48780F}"/>
    <cellStyle name="Normal 2 3 4 4" xfId="6000" xr:uid="{728BC3EF-CA93-418D-98B1-2E11158969F9}"/>
    <cellStyle name="Normal 2 3 4 4 2" xfId="6172" xr:uid="{51DE3282-DE94-410A-8F69-8E3E53D47DA8}"/>
    <cellStyle name="Normal 2 3 4 4 2 2" xfId="6120" xr:uid="{DB4A3678-D79A-4C37-BD49-3D08F187B203}"/>
    <cellStyle name="Normal 2 3 4 4 2 3" xfId="7243" xr:uid="{D38E5050-C3DE-4E0E-914A-B052EE7C3886}"/>
    <cellStyle name="Normal 2 3 4 4 3" xfId="6144" xr:uid="{475C90A8-0515-4863-A324-6DF243E4E96B}"/>
    <cellStyle name="Normal 2 3 4 4 4" xfId="7129" xr:uid="{4F9FA398-5874-4F9D-8802-0027C7A5D0F4}"/>
    <cellStyle name="Normal 2 3 4 5" xfId="6195" xr:uid="{D67E4189-2E54-4BF0-A0AE-664B089BE88D}"/>
    <cellStyle name="Normal 2 3 4 5 2" xfId="6345" xr:uid="{B2F1AD65-047B-45B6-A906-F08FD3D85C32}"/>
    <cellStyle name="Normal 2 3 4 5 2 2" xfId="6105" xr:uid="{7914A5A2-96CE-4F5F-9A29-CF87B3DB7509}"/>
    <cellStyle name="Normal 2 3 4 5 2 3" xfId="7227" xr:uid="{F567DD7F-8483-4CC3-8A41-6CD87DE44C61}"/>
    <cellStyle name="Normal 2 3 4 5 3" xfId="6019" xr:uid="{543A02DC-E3B9-4D7B-A7DE-8C23AFA30772}"/>
    <cellStyle name="Normal 2 3 4 5 4" xfId="7155" xr:uid="{CBE2C276-9F47-4F1D-BE69-496803B87544}"/>
    <cellStyle name="Normal 2 3 4 6" xfId="6294" xr:uid="{4D7C1835-1490-4189-9811-6127B0DE7A8E}"/>
    <cellStyle name="Normal 2 3 4 6 2" xfId="6129" xr:uid="{BE38F0CA-7AF1-41BB-A37E-6963D0F9AC7B}"/>
    <cellStyle name="Normal 2 3 4 6 3" xfId="7208" xr:uid="{A8062A49-188D-4EA2-95DE-B26411E25F26}"/>
    <cellStyle name="Normal 2 3 4 7" xfId="6189" xr:uid="{706835D6-CCAD-452B-AD82-226EC85AD1FC}"/>
    <cellStyle name="Normal 2 3 4 7 2" xfId="6215" xr:uid="{950F166F-DD93-46EA-B90C-A6197C5D5274}"/>
    <cellStyle name="Normal 2 3 4 7 3" xfId="7172" xr:uid="{E243AE68-7FAC-4CCC-A887-DBAB62656361}"/>
    <cellStyle name="Normal 2 3 4 8" xfId="6006" xr:uid="{1A4AFA6C-4E10-406D-9BA2-4C3AF39BD629}"/>
    <cellStyle name="Normal 2 3 4 9" xfId="6157" xr:uid="{D78A2C05-F006-4B6F-8832-772DB6BBC152}"/>
    <cellStyle name="Normal 2 3 5" xfId="3718" xr:uid="{1DFA6A32-8049-4B08-9CF8-504B7CD63081}"/>
    <cellStyle name="Normal 2 3 5 2" xfId="4541" xr:uid="{514B67E5-F79A-4D16-879F-1CBC15339BE5}"/>
    <cellStyle name="Normal 2 3 5 2 2" xfId="5908" xr:uid="{AE6572A8-07D3-4409-8DE3-7D184FCFCEE4}"/>
    <cellStyle name="Normal 2 3 5 3" xfId="5742" xr:uid="{194CD56F-AD5A-4059-A828-24074DA8EFD7}"/>
    <cellStyle name="Normal 2 3 6" xfId="4325" xr:uid="{6F2093C5-8B64-44CE-9DAC-94D781F505EB}"/>
    <cellStyle name="Normal 2 3 6 2" xfId="4787" xr:uid="{A1C73A6F-A8F5-45EC-A2A8-B685BA6C5701}"/>
    <cellStyle name="Normal 2 3 6 2 2" xfId="5966" xr:uid="{0AF1ACFD-F881-494D-8D79-32AFBA7129F2}"/>
    <cellStyle name="Normal 2 3 6 2 2 2" xfId="7455" xr:uid="{3D168269-7E78-434F-B48B-034963F773C2}"/>
    <cellStyle name="Normal 2 3 6 3" xfId="4917" xr:uid="{2FF90DE2-1436-4DC5-ACAC-13F70D8A56F6}"/>
    <cellStyle name="Normal 2 3 6 3 2" xfId="5800" xr:uid="{0C04864B-343C-4C5D-8B72-30DAF7641586}"/>
    <cellStyle name="Normal 2 3 6 4" xfId="4892" xr:uid="{05C39BE6-747D-44ED-9E4E-E2D318B1EFA4}"/>
    <cellStyle name="Normal 2 3 7" xfId="4456" xr:uid="{9F7AE942-3571-406F-A248-D179D2FC0332}"/>
    <cellStyle name="Normal 2 3 7 2" xfId="5855" xr:uid="{910DF8F9-6449-4C44-9CAB-6AD8ABBB1247}"/>
    <cellStyle name="Normal 2 3 8" xfId="5683" xr:uid="{141F5869-13C3-46B5-8B61-C4CD612DC72F}"/>
    <cellStyle name="Normal 2 3 9" xfId="5989" xr:uid="{B97873F2-CED3-4396-B427-3F4F12B67FC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2 2" xfId="5909" xr:uid="{A0E6933E-2750-4BF2-94F3-36810497A571}"/>
    <cellStyle name="Normal 2 4 3 3" xfId="4856" xr:uid="{DAFBBACF-48A3-4344-B7E0-D0A1063559F5}"/>
    <cellStyle name="Normal 2 4 3 3 2" xfId="5743" xr:uid="{E7779EA6-91FB-4D4E-90F1-641EC1540DFF}"/>
    <cellStyle name="Normal 2 4 4" xfId="4458" xr:uid="{68194DA7-C351-4737-A6E2-1FA81ADAED31}"/>
    <cellStyle name="Normal 2 4 4 2" xfId="5633" xr:uid="{18B8AF44-DF53-4AD7-B4CB-A428B7243B98}"/>
    <cellStyle name="Normal 2 4 4 2 2" xfId="5968" xr:uid="{56658DB5-2B5E-4D26-AB01-54A278775A38}"/>
    <cellStyle name="Normal 2 4 4 3" xfId="5802" xr:uid="{5E1B7B9F-862D-430D-BED5-66FAFB3146B5}"/>
    <cellStyle name="Normal 2 4 5" xfId="4937" xr:uid="{F163E9D4-7BFA-477C-A142-CA31A0030CEE}"/>
    <cellStyle name="Normal 2 4 5 2" xfId="5857" xr:uid="{09D45646-17C1-4D89-80E1-9C36B9F8084B}"/>
    <cellStyle name="Normal 2 4 6" xfId="4935" xr:uid="{4B51A88E-235D-4C28-A69E-9530A84BC8B5}"/>
    <cellStyle name="Normal 2 4 6 2" xfId="5685" xr:uid="{FE348D74-9DE6-486B-A55B-E6523DAF37E5}"/>
    <cellStyle name="Normal 2 4 6 2 2" xfId="7456" xr:uid="{33BCB53E-E6DA-4CE1-A7C6-ABEBC1CF4EBE}"/>
    <cellStyle name="Normal 2 4 7" xfId="5991" xr:uid="{A574B694-1732-43B5-A2D6-159C71106EA9}"/>
    <cellStyle name="Normal 2 5" xfId="3720" xr:uid="{84802378-391E-4E7D-A58C-96F5ABC97C04}"/>
    <cellStyle name="Normal 2 5 2" xfId="3735" xr:uid="{D890AF2F-23FF-4B9C-886C-14F6EE8EB2B4}"/>
    <cellStyle name="Normal 2 5 2 2" xfId="4558" xr:uid="{24D9E3FF-4EA8-4475-A455-6C0E503504F6}"/>
    <cellStyle name="Normal 2 5 2 2 2" xfId="5917" xr:uid="{B5FE5FE6-080B-4C3A-A058-31C74E0A5F40}"/>
    <cellStyle name="Normal 2 5 2 2 2 2" xfId="4673" xr:uid="{6796E32D-E2CA-439F-9957-C61E4785A502}"/>
    <cellStyle name="Normal 2 5 2 2 2 2 2" xfId="7421" xr:uid="{C9222D55-9308-4C3E-9D95-198A3ACFF264}"/>
    <cellStyle name="Normal 2 5 2 2 2 3" xfId="4678" xr:uid="{DCC207A9-44FF-4905-AB17-D2C3FB2D649A}"/>
    <cellStyle name="Normal 2 5 2 2 3" xfId="5599" xr:uid="{E33D110B-483F-46D3-9810-0BEB954D35D1}"/>
    <cellStyle name="Normal 2 5 2 2 4" xfId="4706" xr:uid="{B862A4CD-F7BB-436D-8761-DC43B94AAF6D}"/>
    <cellStyle name="Normal 2 5 2 2 5" xfId="7399" xr:uid="{67D8C325-1F96-4948-B1CD-286A523B02A4}"/>
    <cellStyle name="Normal 2 5 2 2 6" xfId="7369" xr:uid="{A804200E-4CE3-45C9-B76C-66E882F95C3C}"/>
    <cellStyle name="Normal 2 5 2 3" xfId="5751" xr:uid="{F0F2E1B7-E138-453B-BF18-C619699011DA}"/>
    <cellStyle name="Normal 2 5 3" xfId="4543" xr:uid="{4AF2022B-5ED7-4D45-893D-83AF6474317F}"/>
    <cellStyle name="Normal 2 5 3 2" xfId="4815" xr:uid="{DE754725-2F28-434C-B7B8-92B9FDB31A7A}"/>
    <cellStyle name="Normal 2 5 3 2 2" xfId="5910" xr:uid="{827FD691-3D70-4B26-8C40-45517E4664D9}"/>
    <cellStyle name="Normal 2 5 3 3" xfId="4929" xr:uid="{0DEF101A-51C4-4C8B-B564-000BE17121AB}"/>
    <cellStyle name="Normal 2 5 3 4" xfId="5485" xr:uid="{E8B4D228-2C41-40C5-8B9A-FE066E2AC13D}"/>
    <cellStyle name="Normal 2 5 3 4 2" xfId="5534" xr:uid="{CC598DB2-7401-446F-A53B-D1772779BE5D}"/>
    <cellStyle name="Normal 2 5 4" xfId="4848" xr:uid="{8EA5AC13-25D4-4DAD-B2BE-8340F4D17474}"/>
    <cellStyle name="Normal 2 5 5" xfId="4844" xr:uid="{D19DB309-8546-4D76-9283-E6057EC0521D}"/>
    <cellStyle name="Normal 2 5 6" xfId="4843" xr:uid="{3CFB78C0-B5E0-462D-80E7-DF2D5DB22650}"/>
    <cellStyle name="Normal 2 5 7" xfId="4932" xr:uid="{78E3B926-F251-4B05-90EA-905A63429A08}"/>
    <cellStyle name="Normal 2 5 8" xfId="4902" xr:uid="{28318F70-EB3B-4726-B108-C950FEE7C58C}"/>
    <cellStyle name="Normal 2 6" xfId="3736" xr:uid="{062F5EAA-23BD-48A8-8B68-75D1E89C1A45}"/>
    <cellStyle name="Normal 2 6 10" xfId="7372" xr:uid="{3D9E8314-CF3A-4F7F-873D-E47B1BBC0872}"/>
    <cellStyle name="Normal 2 6 2" xfId="4559" xr:uid="{E258376E-FD3C-449C-AEEB-382F70BAADD5}"/>
    <cellStyle name="Normal 2 6 2 2" xfId="7020" xr:uid="{67832CD6-8D3B-40E9-B94C-9474F9707AD9}"/>
    <cellStyle name="Normal 2 6 2 2 2" xfId="7314" xr:uid="{24A332E9-F180-48E2-A7EB-81FBC9D1B849}"/>
    <cellStyle name="Normal 2 6 2 2 2 2" xfId="7420" xr:uid="{28CC76E1-3E12-4585-8D82-6FD5C824950E}"/>
    <cellStyle name="Normal 2 6 2 2 3" xfId="4679" xr:uid="{6C52CF87-4646-46FD-9419-4A88F39B1640}"/>
    <cellStyle name="Normal 2 6 2 3" xfId="4702" xr:uid="{C6DEA6C9-7895-4670-BD89-CC8EC8F29169}"/>
    <cellStyle name="Normal 2 6 2 4" xfId="7400" xr:uid="{7F440C5B-1168-4F8C-ABC0-CBB6208C4FAD}"/>
    <cellStyle name="Normal 2 6 2 5" xfId="7371" xr:uid="{27FF0525-3E05-4782-9F8F-63964294D65D}"/>
    <cellStyle name="Normal 2 6 3" xfId="4705" xr:uid="{9BE094C7-FE9A-49A6-B836-E66780D42E58}"/>
    <cellStyle name="Normal 2 6 3 2" xfId="5517" xr:uid="{E9A9FEAC-2A8A-43D3-81E6-DB46C9C11F52}"/>
    <cellStyle name="Normal 2 6 4" xfId="4849" xr:uid="{11501D59-3BED-4F04-8E87-3B9F30B67778}"/>
    <cellStyle name="Normal 2 6 5" xfId="4841" xr:uid="{9C5F8BA1-2045-4843-966E-5CCCEC386B19}"/>
    <cellStyle name="Normal 2 6 5 2" xfId="4893" xr:uid="{9056A15A-1793-4077-A4F7-ED9FECFFB9A3}"/>
    <cellStyle name="Normal 2 6 6" xfId="4827" xr:uid="{B8F69504-E0BE-4826-BE79-CC4571B498BB}"/>
    <cellStyle name="Normal 2 6 7" xfId="5504" xr:uid="{F3D636EF-30B8-4D80-A4D9-95286CDE73AC}"/>
    <cellStyle name="Normal 2 6 8" xfId="5513" xr:uid="{A39970BC-CA51-4BDE-BA86-312F5DCF7D90}"/>
    <cellStyle name="Normal 2 6 9" xfId="4701" xr:uid="{4C3232F0-2586-4F85-97C7-0D91BFF36111}"/>
    <cellStyle name="Normal 2 7" xfId="4406" xr:uid="{8D366A65-FEDC-4227-BE49-6A36FE242731}"/>
    <cellStyle name="Normal 2 7 2" xfId="4727" xr:uid="{2DB00951-3A30-4810-9311-D2F0375B5879}"/>
    <cellStyle name="Normal 2 7 3" xfId="4850" xr:uid="{585AD445-40E4-454F-9D3D-22B0EA18D850}"/>
    <cellStyle name="Normal 2 7 4" xfId="5486" xr:uid="{6B278D89-62D7-4DC6-A49E-C1B7E82D4797}"/>
    <cellStyle name="Normal 2 7 5" xfId="4703" xr:uid="{AB37D287-1050-4F37-83EE-83CC1855DBFB}"/>
    <cellStyle name="Normal 2 7 6" xfId="7370" xr:uid="{64BD6531-2C73-47E5-94C2-FF9BF63A1FA5}"/>
    <cellStyle name="Normal 2 8" xfId="4776" xr:uid="{FAC1A9E8-EAE3-4FE0-A54C-A0C60343885F}"/>
    <cellStyle name="Normal 2 9" xfId="4845" xr:uid="{1786BBD4-4420-4B8D-AD3C-453ED21F7A5E}"/>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7015" xr:uid="{E6D56684-8A9B-42C9-BBF6-522CD5C2134B}"/>
    <cellStyle name="Normal 20 2 2 4 2 2" xfId="4669" xr:uid="{08E0F9AF-8060-4678-99E6-35ECCF53D159}"/>
    <cellStyle name="Normal 20 2 2 4 2 2 2" xfId="7436" xr:uid="{C245B8BC-B684-4063-9562-DE3EAFF49061}"/>
    <cellStyle name="Normal 20 2 2 4 2 3" xfId="7296" xr:uid="{347AF38C-B14A-42E4-A8DC-858DC4224ADD}"/>
    <cellStyle name="Normal 20 2 2 4 3" xfId="4811" xr:uid="{00E21F55-7CD8-48E0-93DD-C831716C97A4}"/>
    <cellStyle name="Normal 20 2 2 4 4" xfId="7394" xr:uid="{9092C1EF-BA98-46E9-86A7-5567255181DC}"/>
    <cellStyle name="Normal 20 2 2 4 5" xfId="7346" xr:uid="{92BB2386-AD99-44E5-A028-87B24A689617}"/>
    <cellStyle name="Normal 20 2 2 5" xfId="4927" xr:uid="{503B3E20-253E-4877-BA9A-3F537DB46E68}"/>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7014" xr:uid="{8F288359-FF3A-4ABD-8CAA-AD3FE037A062}"/>
    <cellStyle name="Normal 20 2 5 2 2" xfId="4681" xr:uid="{9DC38AC7-4A89-45B8-A4C2-4A55C80C397F}"/>
    <cellStyle name="Normal 20 2 5 2 2 2" xfId="7435" xr:uid="{4BD006B3-1839-421F-8504-566B6C2AA474}"/>
    <cellStyle name="Normal 20 2 5 2 3" xfId="7300" xr:uid="{9B620EE4-0330-46FF-A675-B19407B3C0A9}"/>
    <cellStyle name="Normal 20 2 5 3" xfId="4810" xr:uid="{593DAD4C-BA06-4070-9CF1-36B291AA974A}"/>
    <cellStyle name="Normal 20 2 5 4" xfId="7393" xr:uid="{46DA516B-4E68-4DBF-86E4-5853A0328DE6}"/>
    <cellStyle name="Normal 20 2 5 5" xfId="7347" xr:uid="{DAAB3CD9-2273-4F81-BD50-F11D48DCDFFA}"/>
    <cellStyle name="Normal 20 2 6" xfId="4926" xr:uid="{1D93CADE-ED6B-4A2E-A7A9-CA4758FD3E03}"/>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7033" xr:uid="{F4F73BB6-C33A-4D6F-ADC7-D01CDC0D69A3}"/>
    <cellStyle name="Normal 20 4 2 2 2" xfId="7307" xr:uid="{4DC1C559-466D-46B2-BCA1-04F1A9C412F4}"/>
    <cellStyle name="Normal 20 4 2 2 2 2" xfId="7424" xr:uid="{4D9FC948-A971-423C-B24A-74A52EDE6B53}"/>
    <cellStyle name="Normal 20 4 2 2 3" xfId="7336" xr:uid="{2C0D38C8-2078-4D82-A136-3F5D7B10D58B}"/>
    <cellStyle name="Normal 20 4 2 3" xfId="4789" xr:uid="{3A9D501C-94F3-45FD-B72F-17993674B27A}"/>
    <cellStyle name="Normal 20 4 2 4" xfId="7408" xr:uid="{B92AE76C-6BDF-492E-945A-D517113450B3}"/>
    <cellStyle name="Normal 20 4 2 5" xfId="7359" xr:uid="{8D74D270-089E-4C53-903D-3697174DF87C}"/>
    <cellStyle name="Normal 20 4 3" xfId="4919" xr:uid="{269AABBB-B43E-459B-AB44-730825176F34}"/>
    <cellStyle name="Normal 20 4 4" xfId="4894" xr:uid="{68FFCB11-F151-4790-B4A6-09A4F50828A3}"/>
    <cellStyle name="Normal 20 5" xfId="4468" xr:uid="{8FB8BD1E-8933-4262-8885-0601B296D845}"/>
    <cellStyle name="Normal 20 5 2" xfId="5510" xr:uid="{0FFCF6E7-B639-4A1E-BCB7-FF7E60C0A05D}"/>
    <cellStyle name="Normal 20 5 2 2" xfId="7512" xr:uid="{F41D6389-036C-4B49-9079-53DF62C697D9}"/>
    <cellStyle name="Normal 20 5 3" xfId="7513" xr:uid="{F3F17774-848B-4F51-B174-0C6E0FA4D0BD}"/>
    <cellStyle name="Normal 20 6" xfId="4816" xr:uid="{CD66FF02-C847-470D-9195-F71C03C292A8}"/>
    <cellStyle name="Normal 20 7" xfId="4879" xr:uid="{D51ED227-97D1-4881-8C38-401286F42672}"/>
    <cellStyle name="Normal 20 8" xfId="4900" xr:uid="{B432FCAF-EFC7-47E6-80C7-A8EFB92D6DD1}"/>
    <cellStyle name="Normal 20 9" xfId="4899" xr:uid="{E4B1137B-7D8B-4D58-BD29-8C7FFE772804}"/>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29" xr:uid="{C680344D-3B5F-4691-BD3F-D7274543608E}"/>
    <cellStyle name="Normal 21 3 2 2" xfId="5538" xr:uid="{E792D268-41FA-4164-A548-56A74C8B904D}"/>
    <cellStyle name="Normal 21 3 3" xfId="4728" xr:uid="{345C4052-8041-4451-A921-15E03F12CC8E}"/>
    <cellStyle name="Normal 21 4" xfId="4469" xr:uid="{BBBF06E8-86E3-4B41-B53F-687957D82874}"/>
    <cellStyle name="Normal 21 4 2" xfId="5539" xr:uid="{2E07FC7C-4A20-4E54-9E29-BF0786EC4F2C}"/>
    <cellStyle name="Normal 21 4 2 2" xfId="7279" xr:uid="{CF900FD4-AE87-4149-A49D-95800C952958}"/>
    <cellStyle name="Normal 21 4 2 3" xfId="5744" xr:uid="{67EDEF78-43B6-42C2-824E-72EE84FA8EF2}"/>
    <cellStyle name="Normal 21 4 2 4" xfId="7302" xr:uid="{15C191AA-7402-4467-8ECE-259D76A85A61}"/>
    <cellStyle name="Normal 21 4 2 4 2" xfId="7429" xr:uid="{19B16C55-B472-42FA-B8D4-95AC83F458CB}"/>
    <cellStyle name="Normal 21 4 2 5" xfId="7305" xr:uid="{182E7FD3-EBB4-47B2-8AC7-4406790C43C0}"/>
    <cellStyle name="Normal 21 4 3" xfId="4799" xr:uid="{AA88F211-3287-4B80-B6D8-EEA1CCBC2859}"/>
    <cellStyle name="Normal 21 4 4" xfId="7384" xr:uid="{3772CA55-8E3E-42E3-B19E-B68B1D7217AD}"/>
    <cellStyle name="Normal 21 4 5" xfId="7354" xr:uid="{BAEE845A-212F-424A-ACE7-F6853438E698}"/>
    <cellStyle name="Normal 21 5" xfId="4920" xr:uid="{9771C362-B0D1-4847-8AD9-FBE7E8E0E76C}"/>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30" xr:uid="{92B214C7-E511-4266-BCB1-51707D58FA6C}"/>
    <cellStyle name="Normal 22 3 3" xfId="4487" xr:uid="{A8140693-B090-44C0-A1DB-C305F5FCCC2C}"/>
    <cellStyle name="Normal 22 3 4" xfId="4874" xr:uid="{12C2DBB7-BC2C-466E-8EB1-864DEB16B1B2}"/>
    <cellStyle name="Normal 22 4" xfId="3668" xr:uid="{1FC7FC2B-4DAF-48EB-BD08-6EBC158583EB}"/>
    <cellStyle name="Normal 22 4 10" xfId="5537" xr:uid="{AF645E0C-3548-4460-A43D-ECA77170CFD2}"/>
    <cellStyle name="Normal 22 4 11" xfId="7507" xr:uid="{798CFA4B-48A6-4637-9F69-86C4E2AAA237}"/>
    <cellStyle name="Normal 22 4 12" xfId="7509" xr:uid="{2E16ECBC-0F35-412E-92C6-6BEDF10B1567}"/>
    <cellStyle name="Normal 22 4 13" xfId="7489" xr:uid="{31AF4D8F-3037-47D1-83DE-00AFDFEBCC3D}"/>
    <cellStyle name="Normal 22 4 13 2" xfId="7511" xr:uid="{19F0F698-D066-408E-B35E-7D58F2E6CFD5}"/>
    <cellStyle name="Normal 22 4 2" xfId="4405" xr:uid="{29278525-6367-4F7C-9D44-4BDEEBD4F5C4}"/>
    <cellStyle name="Normal 22 4 2 2" xfId="4666" xr:uid="{844159EB-C46A-435A-898F-110D41F3E0D1}"/>
    <cellStyle name="Normal 22 4 3" xfId="4491" xr:uid="{69C8DFED-4374-4A7D-8053-6DCB12ED3AE9}"/>
    <cellStyle name="Normal 22 4 3 2" xfId="4819" xr:uid="{861AF73A-73FF-4F2E-BB74-6C76473838ED}"/>
    <cellStyle name="Normal 22 4 3 2 2" xfId="5550" xr:uid="{45C734DC-2D66-4782-A1AE-BD6A138A5B57}"/>
    <cellStyle name="Normal 22 4 3 2 3" xfId="7293" xr:uid="{AB5588D5-F038-4A4A-90FF-7C379D7B133D}"/>
    <cellStyle name="Normal 22 4 3 3" xfId="4931" xr:uid="{095C4919-3ADC-4380-80C4-302219C7EDEC}"/>
    <cellStyle name="Normal 22 4 3 4" xfId="5520" xr:uid="{39A7216C-C06E-465C-8757-4B782EEBE234}"/>
    <cellStyle name="Normal 22 4 3 5" xfId="5516" xr:uid="{DC770121-5FF5-4912-8542-CD23E78A29F3}"/>
    <cellStyle name="Normal 22 4 3 6" xfId="4800" xr:uid="{46B0624A-F0DF-4706-B414-B86D9058591B}"/>
    <cellStyle name="Normal 22 4 3 7" xfId="7353" xr:uid="{E2C8B69E-B64E-4EC9-BEAE-5ECADFEA2132}"/>
    <cellStyle name="Normal 22 4 4" xfId="4875" xr:uid="{3E311293-3330-47F4-BD50-CFC7485FC124}"/>
    <cellStyle name="Normal 22 4 4 2" xfId="7039" xr:uid="{FA73080B-28A2-4268-A38D-9A6A23F33953}"/>
    <cellStyle name="Normal 22 4 5" xfId="4833" xr:uid="{F035012D-1F65-4159-A8D4-3102BDA85F57}"/>
    <cellStyle name="Normal 22 4 5 2" xfId="5549" xr:uid="{59E74D0F-DB31-4F65-9264-41C00C9E2E97}"/>
    <cellStyle name="Normal 22 4 5 2 2" xfId="7517" xr:uid="{B69AC955-71F4-4526-8C39-6C88539D8BBB}"/>
    <cellStyle name="Normal 22 4 5 2 3" xfId="7444" xr:uid="{2DF229AA-2E33-46AB-819B-F0449603ED06}"/>
    <cellStyle name="Normal 22 4 5 3" xfId="7520" xr:uid="{1D8133B3-72A5-46EB-A2DD-F382AC25EA99}"/>
    <cellStyle name="Normal 22 4 6" xfId="4824" xr:uid="{F792FC99-5AF7-4110-92F5-94BA3656EF0B}"/>
    <cellStyle name="Normal 22 4 7" xfId="4823" xr:uid="{B2155BD2-DC62-4177-AE0D-8514CE45AA75}"/>
    <cellStyle name="Normal 22 4 8" xfId="4822" xr:uid="{F36EA716-E70F-43F2-B01D-DE9D6A85441C}"/>
    <cellStyle name="Normal 22 4 9" xfId="4821" xr:uid="{448FF288-662C-4C85-9872-5657771AB803}"/>
    <cellStyle name="Normal 22 5" xfId="4472" xr:uid="{97F37249-F920-4DF6-BF87-0C9CCDCCDF2D}"/>
    <cellStyle name="Normal 22 5 2" xfId="7007" xr:uid="{5FD93A6B-226E-4C1F-BF95-A0D656C33EEC}"/>
    <cellStyle name="Normal 22 5 2 2" xfId="7332" xr:uid="{854A630F-9843-4EF8-81AA-12574E6C7E1E}"/>
    <cellStyle name="Normal 22 5 2 2 2" xfId="7439" xr:uid="{F3320F7C-393A-484A-865B-3D36754A690C}"/>
    <cellStyle name="Normal 22 5 2 3" xfId="7311" xr:uid="{29EA87B5-91E8-4122-B63A-351D68C6E3A0}"/>
    <cellStyle name="Normal 22 5 3" xfId="4921" xr:uid="{0B247A50-0B46-4DAC-9747-45932B732081}"/>
    <cellStyle name="Normal 22 5 4" xfId="7386" xr:uid="{257290F5-4DC8-45C1-B8CB-2EABCA359426}"/>
    <cellStyle name="Normal 22 5 5" xfId="7341" xr:uid="{8808892F-E894-4719-B768-3659D70782CA}"/>
    <cellStyle name="Normal 23" xfId="3725" xr:uid="{9CADF199-FD71-42A6-A0AD-CF53D35591C5}"/>
    <cellStyle name="Normal 23 10" xfId="6036" xr:uid="{90B4F6E3-83D5-4E23-A95C-4918030BF43E}"/>
    <cellStyle name="Normal 23 2" xfId="4286" xr:uid="{911C8281-BE03-40F5-AA15-425AF4345D92}"/>
    <cellStyle name="Normal 23 2 2" xfId="4331" xr:uid="{3CB31DB2-AEEE-490D-86F1-E7594A3950EA}"/>
    <cellStyle name="Normal 23 2 2 2" xfId="4599" xr:uid="{EEFDAE7E-BD3F-4D3E-8A10-8153D57A6812}"/>
    <cellStyle name="Normal 23 2 2 2 2" xfId="7034" xr:uid="{8ACE4B1F-551A-4017-9D65-14B6440166EF}"/>
    <cellStyle name="Normal 23 2 2 2 2 2" xfId="6013" xr:uid="{ED4F9DE9-52FF-4485-8B0B-714F234F9E52}"/>
    <cellStyle name="Normal 23 2 2 2 2 3" xfId="6163" xr:uid="{59E5B79F-437E-4A42-997F-A0F129053AC5}"/>
    <cellStyle name="Normal 23 2 2 2 2 4" xfId="7310" xr:uid="{35DBFE5A-4D78-4224-9385-D614AFFE3067}"/>
    <cellStyle name="Normal 23 2 2 2 2 4 2" xfId="7441" xr:uid="{687A2846-863E-4954-8B8B-C57FFAD289A5}"/>
    <cellStyle name="Normal 23 2 2 2 2 5" xfId="7299" xr:uid="{EBF02368-EE90-43C5-99DC-8731B9D0833F}"/>
    <cellStyle name="Normal 23 2 2 2 3" xfId="6138" xr:uid="{47448CCF-1ED9-4A88-945B-953BF9149122}"/>
    <cellStyle name="Normal 23 2 2 2 4" xfId="6301" xr:uid="{929A4F4F-0336-4EBD-AEB4-08BB6B0374B8}"/>
    <cellStyle name="Normal 23 2 2 2 5" xfId="4934" xr:uid="{D18B5FAE-C8C3-46CA-A6A3-A9DE10235173}"/>
    <cellStyle name="Normal 23 2 2 2 6" xfId="7409" xr:uid="{97D29653-0279-4B26-A18D-9553CD39BB96}"/>
    <cellStyle name="Normal 23 2 2 2 7" xfId="7339" xr:uid="{3414DEC2-47B5-429E-9B9D-72658119B9D2}"/>
    <cellStyle name="Normal 23 2 2 3" xfId="4876" xr:uid="{AFA0CAC7-5D67-48DA-9EB1-F998EDCB3855}"/>
    <cellStyle name="Normal 23 2 2 3 2" xfId="6060" xr:uid="{637085A3-58A7-4B5E-8C96-D2BA0F68028F}"/>
    <cellStyle name="Normal 23 2 2 3 3" xfId="6344" xr:uid="{D1BD5E24-EE3F-4FBB-B602-7F18022F8D9B}"/>
    <cellStyle name="Normal 23 2 2 4" xfId="4851" xr:uid="{B3B66F7F-9B80-4D81-A4FA-AB501A5DF51E}"/>
    <cellStyle name="Normal 23 2 2 4 2" xfId="6387" xr:uid="{FA96D984-1D32-4AAF-BFD1-FE90CCD2528F}"/>
    <cellStyle name="Normal 23 2 2 5" xfId="6364" xr:uid="{91A7E0FE-7BFA-4B9F-97F0-D736B08D8D63}"/>
    <cellStyle name="Normal 23 2 2 6" xfId="6308" xr:uid="{DB60EFC3-E61A-47A2-8EEC-689D4A0B9914}"/>
    <cellStyle name="Normal 23 2 3" xfId="4572" xr:uid="{EA02A35C-556D-4352-B529-8B4731D40F41}"/>
    <cellStyle name="Normal 23 2 3 2" xfId="7022" xr:uid="{35916AC7-83B9-44F5-9825-82D001A47185}"/>
    <cellStyle name="Normal 23 2 3 2 2" xfId="6119" xr:uid="{EB26E9B4-404C-417E-A8FE-9314BE4F89D7}"/>
    <cellStyle name="Normal 23 2 3 2 3" xfId="6250" xr:uid="{842E9FBF-57E7-42C6-904A-48AA3520DB9F}"/>
    <cellStyle name="Normal 23 2 3 2 4" xfId="7308" xr:uid="{BCC12B16-2B4C-4AF6-92F8-005873CDEFCA}"/>
    <cellStyle name="Normal 23 2 3 2 4 2" xfId="7437" xr:uid="{5EF8879A-31E3-4481-905A-71CECB24867A}"/>
    <cellStyle name="Normal 23 2 3 2 5" xfId="7327" xr:uid="{92598E40-388C-4130-A44E-13E0F2E1066F}"/>
    <cellStyle name="Normal 23 2 3 3" xfId="6143" xr:uid="{00766652-163B-4095-AB48-E08206D2F442}"/>
    <cellStyle name="Normal 23 2 3 4" xfId="6033" xr:uid="{F3FB4840-C4D6-4949-B665-48F4FE2ED342}"/>
    <cellStyle name="Normal 23 2 3 5" xfId="4834" xr:uid="{8700843D-00AA-4856-96CE-EF849C4AC0B9}"/>
    <cellStyle name="Normal 23 2 3 6" xfId="7402" xr:uid="{79DB4D24-182A-43B3-B346-FEDD6758FDA6}"/>
    <cellStyle name="Normal 23 2 3 7" xfId="7345" xr:uid="{53A0CD0C-9F00-4BAB-9860-1C3CBAF24C30}"/>
    <cellStyle name="Normal 23 2 4" xfId="4895" xr:uid="{B62B6DB0-121A-4629-A915-979F88ADBB7B}"/>
    <cellStyle name="Normal 23 2 4 2" xfId="6176" xr:uid="{B8354B2F-3747-4DD4-8AE1-14C5467570D1}"/>
    <cellStyle name="Normal 23 2 4 2 2" xfId="6005" xr:uid="{A2E8983A-82AF-4EC4-82FE-00952FF26ECE}"/>
    <cellStyle name="Normal 23 2 4 2 3" xfId="7231" xr:uid="{7FE0C107-29C2-4542-8A18-7DAEAA06ABD3}"/>
    <cellStyle name="Normal 23 2 4 3" xfId="6352" xr:uid="{5B68E5DB-ADAC-4E63-BC7A-89B7F26E1E7F}"/>
    <cellStyle name="Normal 23 2 4 4" xfId="6193" xr:uid="{F7F16876-7F52-4B46-B4C2-5E8BEFDC3D21}"/>
    <cellStyle name="Normal 23 2 5" xfId="7052" xr:uid="{8FBDA401-BDF0-4F31-849A-FA9D5369DF47}"/>
    <cellStyle name="Normal 23 2 5 2" xfId="6336" xr:uid="{429EC03B-B15B-42AE-9E89-5526FA896179}"/>
    <cellStyle name="Normal 23 2 5 3" xfId="7213" xr:uid="{BDD41049-8D14-44CE-9727-7350F17A8D2E}"/>
    <cellStyle name="Normal 23 2 6" xfId="6187" xr:uid="{B06C54CF-830C-4C5C-9D22-B1E4FA6947F7}"/>
    <cellStyle name="Normal 23 2 6 2" xfId="6335" xr:uid="{804B0B4D-6285-457D-AF81-60FCF72136AC}"/>
    <cellStyle name="Normal 23 2 6 3" xfId="7177" xr:uid="{68D7E309-707E-4A66-9E40-A6ED91A23064}"/>
    <cellStyle name="Normal 23 2 7" xfId="6112" xr:uid="{AA1EAF9D-DF39-4BC8-8802-435F8D55AF34}"/>
    <cellStyle name="Normal 23 2 8" xfId="6246" xr:uid="{931D5AD3-3338-48F5-AB09-C998C1869B1A}"/>
    <cellStyle name="Normal 23 2 9" xfId="6377" xr:uid="{261A6B6D-2266-46EF-8A2A-1D3F460D7135}"/>
    <cellStyle name="Normal 23 3" xfId="4401" xr:uid="{D222C76B-F79C-48DB-805C-DBA0E32A1DAA}"/>
    <cellStyle name="Normal 23 3 2" xfId="4662" xr:uid="{1F8DD5EF-4477-4D25-9FC2-6B0BC552D532}"/>
    <cellStyle name="Normal 23 3 2 2" xfId="6281" xr:uid="{8BF1F63A-7D1F-4380-B10A-75798738E34B}"/>
    <cellStyle name="Normal 23 3 2 2 2" xfId="6248" xr:uid="{CA3CF99D-C6D3-4E5A-8C5D-7192BC62C6DE}"/>
    <cellStyle name="Normal 23 3 2 2 3" xfId="7256" xr:uid="{CA8A5FB5-A054-4FB8-969D-B35D1CED75CB}"/>
    <cellStyle name="Normal 23 3 2 3" xfId="7056" xr:uid="{C4560A27-A691-4219-ADDF-CE4F6D739B80}"/>
    <cellStyle name="Normal 23 3 2 4" xfId="6302" xr:uid="{43C05714-E6BE-45C4-9925-74296F621076}"/>
    <cellStyle name="Normal 23 3 3" xfId="6230" xr:uid="{8CFD6C0E-3EC5-46A8-A950-D4BA20645672}"/>
    <cellStyle name="Normal 23 3 3 2" xfId="7061" xr:uid="{4B62CE15-1AA6-4F73-91D8-4E2506C778C4}"/>
    <cellStyle name="Normal 23 3 3 3" xfId="7187" xr:uid="{0F007643-A474-49B4-BD39-4EF0A50C290E}"/>
    <cellStyle name="Normal 23 3 4" xfId="7079" xr:uid="{A7D4D152-AF14-458B-A0F3-F6398B4218D1}"/>
    <cellStyle name="Normal 23 3 5" xfId="6273" xr:uid="{FCD29393-EEA8-4C08-8031-287E75D3570B}"/>
    <cellStyle name="Normal 23 3 6" xfId="6217" xr:uid="{62771BF8-3770-4687-9F8D-FB4079F3C41A}"/>
    <cellStyle name="Normal 23 4" xfId="4330" xr:uid="{EC653A9C-01D9-4599-BE84-ECACE732AEF0}"/>
    <cellStyle name="Normal 23 4 2" xfId="4598" xr:uid="{E7080B34-8627-4F9C-8810-CB56F47A1E92}"/>
    <cellStyle name="Normal 23 4 2 2" xfId="6122" xr:uid="{7488394D-6086-4C46-95B4-55B949C0604D}"/>
    <cellStyle name="Normal 23 4 2 3" xfId="6357" xr:uid="{AC3337BD-AB01-4E6F-A4FA-618B9528AF71}"/>
    <cellStyle name="Normal 23 4 3" xfId="6146" xr:uid="{F1772343-F66A-4ECE-A066-CC6FE219BD8B}"/>
    <cellStyle name="Normal 23 4 4" xfId="6242" xr:uid="{701A160A-6CC5-4680-BFD1-C24527E07A00}"/>
    <cellStyle name="Normal 23 5" xfId="4548" xr:uid="{DE292723-E7C0-482C-8BF4-0E884C29EEFE}"/>
    <cellStyle name="Normal 23 5 2" xfId="7016" xr:uid="{B4F14E66-D1D8-4105-8D6A-F8DAF7E6026B}"/>
    <cellStyle name="Normal 23 5 2 2" xfId="6103" xr:uid="{EA7374BB-0D56-49E8-AA8C-9432EF7013DD}"/>
    <cellStyle name="Normal 23 5 2 3" xfId="6371" xr:uid="{F37268F4-0E86-438D-8A26-03CE6FE27BAF}"/>
    <cellStyle name="Normal 23 5 2 4" xfId="7333" xr:uid="{165636A8-B4F0-4B77-B873-16C2C0F021D4}"/>
    <cellStyle name="Normal 23 5 2 4 2" xfId="7430" xr:uid="{2104D3C4-A94C-42C7-B6EC-81CBC4FBE051}"/>
    <cellStyle name="Normal 23 5 2 5" xfId="4670" xr:uid="{03117420-707C-40AF-82DD-7FE4C7DF689B}"/>
    <cellStyle name="Normal 23 5 3" xfId="6137" xr:uid="{9F53DA1F-D79B-4D7F-9C46-C67EC26FBBF4}"/>
    <cellStyle name="Normal 23 5 4" xfId="6300" xr:uid="{13748BEB-2C7A-491B-8C74-6D3340C3A462}"/>
    <cellStyle name="Normal 23 5 5" xfId="4801" xr:uid="{FBE58140-992F-46E9-AF4B-AE6019E5EC27}"/>
    <cellStyle name="Normal 23 5 6" xfId="7395" xr:uid="{96C80DC7-D6CC-4B84-9CD4-4A027E4129E8}"/>
    <cellStyle name="Normal 23 5 7" xfId="7352" xr:uid="{93D75A0B-C9F0-40A4-AEF5-C34DFE544B8F}"/>
    <cellStyle name="Normal 23 6" xfId="4922" xr:uid="{7960D986-84CC-4B4F-9DEA-7A10FD9257A7}"/>
    <cellStyle name="Normal 23 6 2" xfId="6354" xr:uid="{03ACA080-1E2A-4B62-AE54-F049238F85D7}"/>
    <cellStyle name="Normal 23 6 3" xfId="6183" xr:uid="{A3D53266-B2C4-4713-ACED-06F3EFD5E9B9}"/>
    <cellStyle name="Normal 23 7" xfId="6359" xr:uid="{2D1581B0-E222-43D2-85A2-AB99625368E9}"/>
    <cellStyle name="Normal 23 7 2" xfId="7060" xr:uid="{A5FFE033-3973-4D8D-B027-6029512B063F}"/>
    <cellStyle name="Normal 23 7 3" xfId="7167" xr:uid="{B86D70EC-D038-4F22-B15F-1196449013D6}"/>
    <cellStyle name="Normal 23 8" xfId="7075" xr:uid="{6C231D81-44F6-40B3-9CC0-F18EF4109839}"/>
    <cellStyle name="Normal 23 9" xfId="6160" xr:uid="{953CE0E6-284B-498B-A5E7-31CECC872D92}"/>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7018" xr:uid="{F808D92E-70CE-4A8D-BC6D-44A847C31C58}"/>
    <cellStyle name="Normal 24 2 4 2 2" xfId="7324" xr:uid="{763E9FD9-DCE5-41EC-A298-7CB21C0000C4}"/>
    <cellStyle name="Normal 24 2 4 2 2 2" xfId="7432" xr:uid="{1C2823DF-C4E8-48D7-BF26-4C8063B4C8EB}"/>
    <cellStyle name="Normal 24 2 4 2 3" xfId="4668" xr:uid="{F504A09A-BED8-460E-B8BC-9D3AA4D70969}"/>
    <cellStyle name="Normal 24 2 4 3" xfId="4803" xr:uid="{99D0450F-4ECA-45BF-B9D0-B1C3F97D6FBD}"/>
    <cellStyle name="Normal 24 2 4 4" xfId="7397" xr:uid="{F7E3E467-CFA0-42BA-A56C-DEFC2DCB8524}"/>
    <cellStyle name="Normal 24 2 4 5" xfId="7350" xr:uid="{9FD5552B-DAB6-42A4-B760-370525D3D5EE}"/>
    <cellStyle name="Normal 24 2 5" xfId="4924" xr:uid="{F37074F7-DD20-4127-8E4B-D0704725D893}"/>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7017" xr:uid="{6EF81F91-E039-41D6-97D0-67986190AC28}"/>
    <cellStyle name="Normal 24 5 2 2" xfId="7317" xr:uid="{2A116425-4E16-42E5-90FD-8486BA95AAF4}"/>
    <cellStyle name="Normal 24 5 2 2 2" xfId="7431" xr:uid="{54B4DB49-9676-4966-8DA4-F56E3BFF17D3}"/>
    <cellStyle name="Normal 24 5 2 3" xfId="7316" xr:uid="{589622CF-3C19-43A7-A08C-142B30BEA658}"/>
    <cellStyle name="Normal 24 5 3" xfId="4802" xr:uid="{57854E16-6ED9-4FA8-88DA-09B47A1C0194}"/>
    <cellStyle name="Normal 24 5 4" xfId="7396" xr:uid="{72DE81C0-F6B9-4B56-B58A-A972306CBCDA}"/>
    <cellStyle name="Normal 24 5 5" xfId="7351" xr:uid="{9FB9F922-C17B-447C-942F-300C713DEA3B}"/>
    <cellStyle name="Normal 24 6" xfId="4923" xr:uid="{ED733C11-4CD1-4DA6-9B1B-22CEECBFD920}"/>
    <cellStyle name="Normal 25" xfId="3734" xr:uid="{4DC32136-E3DE-4333-9D9F-93F2B41423E8}"/>
    <cellStyle name="Normal 25 2" xfId="4335" xr:uid="{2D6DD8E9-B890-4627-86F8-63BBD25D9822}"/>
    <cellStyle name="Normal 25 2 2" xfId="4603" xr:uid="{177230DA-3154-42C8-B86E-BA064F0FBAA9}"/>
    <cellStyle name="Normal 25 2 2 2" xfId="7035" xr:uid="{E3FD6DFD-1274-4D16-AB7B-21D6081F5BFB}"/>
    <cellStyle name="Normal 25 2 2 2 2" xfId="7337" xr:uid="{B8643092-0417-43D6-99B7-CFC0E523496D}"/>
    <cellStyle name="Normal 25 2 2 2 2 2" xfId="7443" xr:uid="{3E7565A3-6964-4C09-BDC4-DE48764A0831}"/>
    <cellStyle name="Normal 25 2 2 2 3" xfId="7304" xr:uid="{27078891-0BF7-4B8B-9501-C835C7FB7812}"/>
    <cellStyle name="Normal 25 2 2 3" xfId="5519" xr:uid="{7B16A808-51E1-4393-A5C7-F93845FCE6A0}"/>
    <cellStyle name="Normal 25 2 2 4" xfId="7410" xr:uid="{50DA1894-000F-4CB4-85E6-BDAB43CBE88C}"/>
    <cellStyle name="Normal 25 2 2 5" xfId="7378" xr:uid="{F1C42015-1FCC-4E9D-9BEB-FB448D9F66FB}"/>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7019" xr:uid="{FAD93D72-B564-408F-BA26-E0B4BC7A0050}"/>
    <cellStyle name="Normal 25 5 2 2" xfId="7335" xr:uid="{8F7C183F-FA65-4B3D-8407-B7AE797585BD}"/>
    <cellStyle name="Normal 25 5 2 2 2" xfId="7433" xr:uid="{F100DF9A-D43B-4BB4-A81D-BB379CF21E1A}"/>
    <cellStyle name="Normal 25 5 2 3" xfId="7312" xr:uid="{D88C6E92-C797-42C3-A2C8-375BCB593B70}"/>
    <cellStyle name="Normal 25 5 3" xfId="4804" xr:uid="{FEE43FB9-9250-414B-84D9-72FC9D2AF881}"/>
    <cellStyle name="Normal 25 5 4" xfId="7398" xr:uid="{7DF98A3B-BBF7-44DB-BD33-2CD1E4FC7BD2}"/>
    <cellStyle name="Normal 25 5 5" xfId="7349" xr:uid="{AAE69119-D782-413D-A4A1-E13AD0C70848}"/>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7036" xr:uid="{0EBB6A05-57D7-4D64-B03B-BB7CDF29ABBA}"/>
    <cellStyle name="Normal 26 3 2 2 2" xfId="7331" xr:uid="{9D3C099C-4AE6-4692-A643-E1F73AF04464}"/>
    <cellStyle name="Normal 26 3 2 2 2 2" xfId="7422" xr:uid="{9E84D4F1-40FA-48CA-A5CB-B23E58B5E007}"/>
    <cellStyle name="Normal 26 3 2 2 3" xfId="4671" xr:uid="{687CCC24-5B5F-4684-A751-FE99115C3FFE}"/>
    <cellStyle name="Normal 26 3 2 3" xfId="4713" xr:uid="{A835C291-7D56-4AD1-BB72-5CB5654082FC}"/>
    <cellStyle name="Normal 26 3 2 4" xfId="7411" xr:uid="{B4B0BF9C-7194-4B96-94CF-DFCD0A702FDA}"/>
    <cellStyle name="Normal 26 3 2 5" xfId="7365" xr:uid="{663BEA51-9CDF-4944-9B73-8CC1034FBD2C}"/>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828" xr:uid="{A6466C60-4477-408A-A290-C8DF21C33A43}"/>
    <cellStyle name="Normal 27 5" xfId="5502" xr:uid="{28D7F5CB-7785-48F4-84A4-6277B2DA671D}"/>
    <cellStyle name="Normal 27 5 2" xfId="5553" xr:uid="{D8EA95BF-3C18-44DE-996F-2A93FD5E8718}"/>
    <cellStyle name="Normal 27 6" xfId="4818" xr:uid="{A29C9DEC-E639-4EEF-93B3-601DBF8107C3}"/>
    <cellStyle name="Normal 27 7" xfId="5514" xr:uid="{6FB86752-A692-4AB3-8D5A-22E77FF6CBF9}"/>
    <cellStyle name="Normal 27 8" xfId="4708" xr:uid="{93D0B493-C0A1-4B5B-A03F-448734C619F7}"/>
    <cellStyle name="Normal 27 9" xfId="7367" xr:uid="{2C9EEBC7-EFDD-4451-9C5C-968DD9E6CA11}"/>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10" xfId="6028" xr:uid="{573870C5-1DFF-4FC3-AD53-C2B28DF10D4E}"/>
    <cellStyle name="Normal 3 10 2" xfId="6223" xr:uid="{356C95EC-021D-4E4F-80D8-0E21B4581611}"/>
    <cellStyle name="Normal 3 10 3" xfId="7173" xr:uid="{2A7906CA-212D-4859-ACD0-14ABBCA0F0DB}"/>
    <cellStyle name="Normal 3 11" xfId="5994" xr:uid="{528B0828-5FD1-4912-8C28-9C2C2F8C77E0}"/>
    <cellStyle name="Normal 3 12" xfId="6054" xr:uid="{25B6E0D8-C6CE-441D-8EEA-7D25708FD0AA}"/>
    <cellStyle name="Normal 3 13" xfId="7105" xr:uid="{7DFEB522-38CA-4BEF-80FF-000E8F9504F1}"/>
    <cellStyle name="Normal 3 14" xfId="5976" xr:uid="{5B302E38-EFA4-4489-A880-B6752B6BCEFC}"/>
    <cellStyle name="Normal 3 15" xfId="7272" xr:uid="{89548E20-2322-4B74-B290-AE6027738B92}"/>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2 2 2" xfId="5911" xr:uid="{D380C649-84E1-47F0-8777-BEA07ED78288}"/>
    <cellStyle name="Normal 3 2 2 2 3" xfId="5745" xr:uid="{EA1E4B87-E787-486A-A85C-C84FA5D1033F}"/>
    <cellStyle name="Normal 3 2 2 3" xfId="4460" xr:uid="{E63046CE-0487-4C50-B8F0-E8DC6C0421E7}"/>
    <cellStyle name="Normal 3 2 2 3 2" xfId="5635" xr:uid="{E0E07A68-CAE5-4B52-8D3F-0D5DEDDC2761}"/>
    <cellStyle name="Normal 3 2 2 3 2 2" xfId="5971" xr:uid="{7637A68F-1F46-49F7-9C8C-06E3DC9AFA31}"/>
    <cellStyle name="Normal 3 2 2 3 3" xfId="5804" xr:uid="{72A7D4ED-E11C-4CD1-8EB0-ED9E7A9ACEC6}"/>
    <cellStyle name="Normal 3 2 2 4" xfId="5593" xr:uid="{D5A41D0C-FAA7-4F52-8A80-43AC0D15D46D}"/>
    <cellStyle name="Normal 3 2 2 4 2" xfId="5859" xr:uid="{0F153603-1391-43E9-AFE5-698CD611A273}"/>
    <cellStyle name="Normal 3 2 2 5" xfId="5688" xr:uid="{32D888CF-CCAB-4BBD-B150-CE11311F4E66}"/>
    <cellStyle name="Normal 3 2 3" xfId="66" xr:uid="{B050BF23-C342-4566-907F-8F90BC74B94F}"/>
    <cellStyle name="Normal 3 2 3 10" xfId="7106" xr:uid="{05211FBF-D687-4563-85E1-4F0180E0DAA5}"/>
    <cellStyle name="Normal 3 2 3 2" xfId="6310" xr:uid="{FA54150B-9632-438D-8038-7F87B4435C78}"/>
    <cellStyle name="Normal 3 2 3 2 2" xfId="6315" xr:uid="{F2272F84-A77A-4BB4-A318-4F702C1B1688}"/>
    <cellStyle name="Normal 3 2 3 2 2 2" xfId="6236" xr:uid="{0F24659E-DF88-403E-B11D-D86BAABCE105}"/>
    <cellStyle name="Normal 3 2 3 2 2 2 2" xfId="6162" xr:uid="{A192D923-0599-4700-AFD0-E5299575F3FC}"/>
    <cellStyle name="Normal 3 2 3 2 2 2 2 2" xfId="6058" xr:uid="{7CA4DA63-431D-404F-A141-9A00C97E4383}"/>
    <cellStyle name="Normal 3 2 3 2 2 2 2 3" xfId="7270" xr:uid="{B1ABBE25-D6F9-4179-B428-7F361876442C}"/>
    <cellStyle name="Normal 3 2 3 2 2 2 3" xfId="6256" xr:uid="{EA4D3E51-6BC4-4836-9A56-12F7C4081641}"/>
    <cellStyle name="Normal 3 2 3 2 2 2 4" xfId="7150" xr:uid="{1A7E6A80-1C33-4854-BF49-F52E68ACC3E1}"/>
    <cellStyle name="Normal 3 2 3 2 2 3" xfId="6295" xr:uid="{D5C33DD5-7AB2-4542-AC11-016CA1AAD0C2}"/>
    <cellStyle name="Normal 3 2 3 2 2 3 2" xfId="6025" xr:uid="{FAFC636B-D911-4676-9156-CB1F3473CF39}"/>
    <cellStyle name="Normal 3 2 3 2 2 3 3" xfId="7202" xr:uid="{BD59609A-32A6-47A1-820D-72BB2BC62CC6}"/>
    <cellStyle name="Normal 3 2 3 2 2 4" xfId="6107" xr:uid="{73FC443C-2139-49C0-9CDE-CB0C130CA2EC}"/>
    <cellStyle name="Normal 3 2 3 2 2 5" xfId="6268" xr:uid="{81AA0E86-2351-419B-9168-74E28BB9E3B2}"/>
    <cellStyle name="Normal 3 2 3 2 2 6" xfId="7124" xr:uid="{8F2D2F2B-B5FD-4C98-BB62-3645142169AA}"/>
    <cellStyle name="Normal 3 2 3 2 3" xfId="6303" xr:uid="{F12D7A1A-645D-4DE4-8963-054033D9F250}"/>
    <cellStyle name="Normal 3 2 3 2 3 2" xfId="5996" xr:uid="{F6BE7E3B-0686-4D7F-8A89-3BE8F7182907}"/>
    <cellStyle name="Normal 3 2 3 2 3 2 2" xfId="6117" xr:uid="{6B927EEA-D721-42A4-BA91-C91517766288}"/>
    <cellStyle name="Normal 3 2 3 2 3 2 3" xfId="7253" xr:uid="{7CC00EA6-8A7C-485D-9AE2-4920CBCA5A72}"/>
    <cellStyle name="Normal 3 2 3 2 3 3" xfId="6331" xr:uid="{E06BE9EC-C10C-49D2-B177-BD9B0CA787C1}"/>
    <cellStyle name="Normal 3 2 3 2 3 4" xfId="7137" xr:uid="{F34C3AE5-C337-467B-AA4A-C04F7D9B745F}"/>
    <cellStyle name="Normal 3 2 3 2 4" xfId="6192" xr:uid="{9A4C2E61-4822-4387-84E0-1D416FA29414}"/>
    <cellStyle name="Normal 3 2 3 2 4 2" xfId="6283" xr:uid="{97081BF2-811E-4AAA-969A-10DE5E07BDBF}"/>
    <cellStyle name="Normal 3 2 3 2 4 2 2" xfId="6123" xr:uid="{CD063584-6A88-46E4-929A-FC3502D5445D}"/>
    <cellStyle name="Normal 3 2 3 2 4 2 3" xfId="7238" xr:uid="{C342A79F-B1B9-4C50-AC60-7DCFA4DFBBBD}"/>
    <cellStyle name="Normal 3 2 3 2 4 3" xfId="6133" xr:uid="{C99CA293-4FDD-4E4F-A8D4-E06CB97424DC}"/>
    <cellStyle name="Normal 3 2 3 2 4 4" xfId="7165" xr:uid="{0D7F6F89-3919-40D4-8507-3EB3059E794A}"/>
    <cellStyle name="Normal 3 2 3 2 5" xfId="6095" xr:uid="{1FF07379-4A7A-4751-BFB2-E6481CBA9546}"/>
    <cellStyle name="Normal 3 2 3 2 5 2" xfId="7097" xr:uid="{065FADAD-2CA1-404B-BDCB-D7F8B9502F04}"/>
    <cellStyle name="Normal 3 2 3 2 5 3" xfId="7220" xr:uid="{5A0C61B4-772E-4BAB-B591-72B51B93F6EA}"/>
    <cellStyle name="Normal 3 2 3 2 6" xfId="6296" xr:uid="{8AB3F70D-0C03-4E36-95A1-DFAA47A821FE}"/>
    <cellStyle name="Normal 3 2 3 2 6 2" xfId="6376" xr:uid="{FFF734D2-2A67-4DD2-8BC2-476D18A154E0}"/>
    <cellStyle name="Normal 3 2 3 2 6 3" xfId="7184" xr:uid="{785FB7D9-B54F-4375-84A5-577A38C39833}"/>
    <cellStyle name="Normal 3 2 3 2 7" xfId="6212" xr:uid="{9F1FDEE7-17D1-4639-80BF-DD7EE3F033F1}"/>
    <cellStyle name="Normal 3 2 3 2 8" xfId="6151" xr:uid="{DA3CCEA5-E2C1-4585-8DBC-13FF99ED5279}"/>
    <cellStyle name="Normal 3 2 3 2 9" xfId="7112" xr:uid="{BBA2B664-625C-4B30-AF5E-F04E8A50985A}"/>
    <cellStyle name="Normal 3 2 3 3" xfId="7085" xr:uid="{4D06F034-FC97-44A3-9171-320A0C1A339A}"/>
    <cellStyle name="Normal 3 2 3 3 2" xfId="7087" xr:uid="{E19BB09B-E3E1-4651-9D94-2165F1F74455}"/>
    <cellStyle name="Normal 3 2 3 3 2 2" xfId="6164" xr:uid="{433CF329-A38F-42C0-9E51-4E0FDA079938}"/>
    <cellStyle name="Normal 3 2 3 3 2 2 2" xfId="6102" xr:uid="{CABBDFA0-68EC-4A7E-A747-810B426D3384}"/>
    <cellStyle name="Normal 3 2 3 3 2 2 3" xfId="7262" xr:uid="{C855E795-D867-452D-88AE-0C01A86BFC19}"/>
    <cellStyle name="Normal 3 2 3 3 2 3" xfId="7093" xr:uid="{738371FC-07E1-41C7-BA76-01EF7156B543}"/>
    <cellStyle name="Normal 3 2 3 3 2 4" xfId="7144" xr:uid="{ECC1FC61-A30B-4555-9F6C-628005149E50}"/>
    <cellStyle name="Normal 3 2 3 3 3" xfId="6358" xr:uid="{C332C7EA-25E4-40F4-8FD2-4B601D317884}"/>
    <cellStyle name="Normal 3 2 3 3 3 2" xfId="6257" xr:uid="{394150E0-2462-41A4-A41E-45A21A7C367C}"/>
    <cellStyle name="Normal 3 2 3 3 3 3" xfId="7194" xr:uid="{E1EC50AA-A676-4B70-8FF3-20EAF83D6750}"/>
    <cellStyle name="Normal 3 2 3 3 4" xfId="6314" xr:uid="{0A17AE25-691B-4749-8A36-64BA5981AB31}"/>
    <cellStyle name="Normal 3 2 3 3 5" xfId="6211" xr:uid="{CC554464-A6F8-41D1-AE00-40DAC53AB933}"/>
    <cellStyle name="Normal 3 2 3 3 6" xfId="7118" xr:uid="{A4F52194-24D0-467B-B4B5-2FF26D11090D}"/>
    <cellStyle name="Normal 3 2 3 4" xfId="6204" xr:uid="{372625FC-20AD-468B-A487-3425AFE4FB02}"/>
    <cellStyle name="Normal 3 2 3 4 2" xfId="6239" xr:uid="{511D15AF-A51F-4856-8FF1-3F222C199DD0}"/>
    <cellStyle name="Normal 3 2 3 4 2 2" xfId="6221" xr:uid="{A0669C58-91ED-409C-AB51-78BE7E6B61FF}"/>
    <cellStyle name="Normal 3 2 3 4 2 3" xfId="7245" xr:uid="{0715277D-3EDD-4E72-BAE3-FF4662A72B6A}"/>
    <cellStyle name="Normal 3 2 3 4 3" xfId="6235" xr:uid="{E80D550C-1C58-471E-97F0-340C82891426}"/>
    <cellStyle name="Normal 3 2 3 4 4" xfId="7131" xr:uid="{1751CFAC-F244-4788-8397-BC04AE9A8294}"/>
    <cellStyle name="Normal 3 2 3 5" xfId="6030" xr:uid="{4F33E361-3395-4982-9AE9-181A1CF7962C}"/>
    <cellStyle name="Normal 3 2 3 5 2" xfId="7053" xr:uid="{A5BE593A-EDB3-4352-923F-0A3A9E4B8835}"/>
    <cellStyle name="Normal 3 2 3 5 2 2" xfId="6334" xr:uid="{BF142F6E-D37C-48BD-99FB-4439273693FF}"/>
    <cellStyle name="Normal 3 2 3 5 2 3" xfId="7229" xr:uid="{A631573E-C344-4C2B-B4F3-46DA0676A580}"/>
    <cellStyle name="Normal 3 2 3 5 3" xfId="6038" xr:uid="{C40016A8-C0EE-49D5-9ECC-FA645EF49F4A}"/>
    <cellStyle name="Normal 3 2 3 5 4" xfId="7157" xr:uid="{3FDFB4A1-F5CC-4A37-9AA6-E4CFE32977A6}"/>
    <cellStyle name="Normal 3 2 3 6" xfId="6052" xr:uid="{1F8858CA-9AD9-4474-8C3F-34A01A4186C4}"/>
    <cellStyle name="Normal 3 2 3 6 2" xfId="6327" xr:uid="{069FFB26-B502-4AEC-A3B4-7EF8704EC62E}"/>
    <cellStyle name="Normal 3 2 3 6 3" xfId="7210" xr:uid="{9FC492F9-B53E-4532-8205-281B036DC981}"/>
    <cellStyle name="Normal 3 2 3 7" xfId="6188" xr:uid="{ACFFB69C-BC4F-4283-B166-3A23371D1AD2}"/>
    <cellStyle name="Normal 3 2 3 7 2" xfId="6259" xr:uid="{1F760B96-972C-4E1F-8BD2-6222DF93988E}"/>
    <cellStyle name="Normal 3 2 3 7 3" xfId="7174" xr:uid="{DE353EEC-55D2-4552-903F-DFFF49D11FEF}"/>
    <cellStyle name="Normal 3 2 3 8" xfId="7077" xr:uid="{265DCAC8-DA36-4AE8-8972-48741418E118}"/>
    <cellStyle name="Normal 3 2 3 9" xfId="5995" xr:uid="{47410740-9AD0-4DF8-B947-098154DD5D90}"/>
    <cellStyle name="Normal 3 2 4" xfId="3729" xr:uid="{85503CB5-054F-4EBC-B4C3-D27951268BF4}"/>
    <cellStyle name="Normal 3 2 4 2" xfId="4552" xr:uid="{FF1ED459-3B5E-40CB-8A9F-3409D2A24F13}"/>
    <cellStyle name="Normal 3 2 4 2 2" xfId="5912" xr:uid="{FB1770BA-3045-461B-BE60-2FF51FEF8470}"/>
    <cellStyle name="Normal 3 2 4 3" xfId="5746" xr:uid="{0682D7BC-E18F-47FF-B50A-75422368C004}"/>
    <cellStyle name="Normal 3 2 5" xfId="4459" xr:uid="{D90ACFB3-7CB7-494C-83C9-91452924C355}"/>
    <cellStyle name="Normal 3 2 5 2" xfId="4777" xr:uid="{902BA63A-236A-4E9E-810B-46F1A9407A83}"/>
    <cellStyle name="Normal 3 2 5 2 2" xfId="5970" xr:uid="{479D9EEE-4E3C-4693-9A21-FBB5B547204F}"/>
    <cellStyle name="Normal 3 2 5 3" xfId="5487" xr:uid="{01466C87-E25E-41EA-83C1-BD0AD693B013}"/>
    <cellStyle name="Normal 3 2 5 3 2" xfId="5803" xr:uid="{16A3181E-6548-4AB7-9072-12696FB485CA}"/>
    <cellStyle name="Normal 3 2 5 4" xfId="4707" xr:uid="{9D242FAF-C3DE-496F-9B76-998619A62B11}"/>
    <cellStyle name="Normal 3 2 5 5" xfId="7368" xr:uid="{BB137ABC-F265-4A0D-A797-E5E834E58670}"/>
    <cellStyle name="Normal 3 2 6" xfId="5592" xr:uid="{D481918C-7B08-40EA-BC1C-92AD9CDC979A}"/>
    <cellStyle name="Normal 3 2 6 2" xfId="5858" xr:uid="{9555E1AE-9316-4E3D-B7C4-3E219045864F}"/>
    <cellStyle name="Normal 3 2 7" xfId="5687" xr:uid="{BB3AC0EB-E697-4797-BA02-A3507FCE0673}"/>
    <cellStyle name="Normal 3 3" xfId="67" xr:uid="{F212AB52-3D65-47A5-A387-A0BA70A3985E}"/>
    <cellStyle name="Normal 3 3 2" xfId="3730" xr:uid="{23DE66E7-6516-4489-AF47-C11E0BF259F9}"/>
    <cellStyle name="Normal 3 3 2 2" xfId="4553" xr:uid="{A284B907-C49B-43EA-BF43-6DB5B529748A}"/>
    <cellStyle name="Normal 3 3 2 2 2" xfId="5913" xr:uid="{FBE3BC2E-5298-414F-8FE9-9A35E3964E40}"/>
    <cellStyle name="Normal 3 3 2 3" xfId="5747" xr:uid="{61F16791-2A2F-42C4-ABE8-69227C5BB391}"/>
    <cellStyle name="Normal 3 3 3" xfId="4461" xr:uid="{F6EF2354-1545-47B2-B903-682DFF986DD4}"/>
    <cellStyle name="Normal 3 3 3 2" xfId="5636" xr:uid="{396D4CC1-4B6B-4AD4-856A-4689588D9170}"/>
    <cellStyle name="Normal 3 3 3 2 2" xfId="5972" xr:uid="{4997E25B-E656-4041-A82D-633707F27FD3}"/>
    <cellStyle name="Normal 3 3 3 3" xfId="5805" xr:uid="{C3C6DF07-F4F1-4C8A-9017-1BBE7092F986}"/>
    <cellStyle name="Normal 3 3 4" xfId="5594" xr:uid="{10BF1AF0-F18B-4850-98F9-FA82B195E2CA}"/>
    <cellStyle name="Normal 3 3 4 2" xfId="5860" xr:uid="{B10A16BA-94EE-475F-A1AD-57110DFAE906}"/>
    <cellStyle name="Normal 3 3 5" xfId="5689" xr:uid="{2BA30B85-B301-42CF-A802-4C66489ACF1D}"/>
    <cellStyle name="Normal 3 4" xfId="3737" xr:uid="{4016C072-DF5D-406F-AAB5-7BBD78014FD5}"/>
    <cellStyle name="Normal 3 4 2" xfId="4288" xr:uid="{4C97A1A3-F876-4B8D-9048-1C2B5389D51F}"/>
    <cellStyle name="Normal 3 4 2 2" xfId="4853" xr:uid="{BC6FB8B6-9E23-4C4E-BC4C-D5661B35D8A5}"/>
    <cellStyle name="Normal 3 4 2 3" xfId="5598" xr:uid="{FB4D5C24-D941-4963-954B-C3D177C7DE32}"/>
    <cellStyle name="Normal 3 4 3" xfId="4560" xr:uid="{6FE9DBBC-F0C4-4131-937D-B504FC092390}"/>
    <cellStyle name="Normal 3 5" xfId="4287" xr:uid="{046AE01D-A4D4-47BC-A4B9-2FC83F7E5298}"/>
    <cellStyle name="Normal 3 5 2" xfId="4573" xr:uid="{2C41BE8F-B6A0-4666-A092-ED91F048346C}"/>
    <cellStyle name="Normal 3 5 2 2" xfId="5969" xr:uid="{8B571B5B-8110-4A88-A8D1-06C59C3DB3EC}"/>
    <cellStyle name="Normal 3 5 2 2 2" xfId="6021" xr:uid="{F5EF7E28-723B-4521-B921-B17A874D259F}"/>
    <cellStyle name="Normal 3 5 2 2 2 2" xfId="6322" xr:uid="{C3EA464C-2FFD-4C49-939B-CA5EE2FDB29B}"/>
    <cellStyle name="Normal 3 5 2 2 2 3" xfId="7269" xr:uid="{E800B85D-3977-46AE-BF8C-E124749441E2}"/>
    <cellStyle name="Normal 3 5 2 2 3" xfId="7058" xr:uid="{7F68ACAB-E519-4D34-808B-5AC4F3436B09}"/>
    <cellStyle name="Normal 3 5 2 2 4" xfId="6252" xr:uid="{91A0608B-B1EB-40BD-8C67-A94909259F4E}"/>
    <cellStyle name="Normal 3 5 2 2 5" xfId="4674" xr:uid="{DC7E67B5-C234-4325-AE40-7AE4D8AEDBE5}"/>
    <cellStyle name="Normal 3 5 2 3" xfId="5634" xr:uid="{60E39026-2E92-4307-93C7-337F035C2C1B}"/>
    <cellStyle name="Normal 3 5 2 3 2" xfId="6050" xr:uid="{F935AAE6-1AB3-43A2-B2B0-1496F6E2F18E}"/>
    <cellStyle name="Normal 3 5 2 3 3" xfId="7201" xr:uid="{4999AF50-02E3-49FB-8037-D8ADB81C5FCA}"/>
    <cellStyle name="Normal 3 5 2 3 4" xfId="6240" xr:uid="{618AEA4A-87F1-4404-B743-D134027E2C39}"/>
    <cellStyle name="Normal 3 5 2 4" xfId="6048" xr:uid="{AFCB60F4-E1F1-4E76-8572-6DFACEDEB323}"/>
    <cellStyle name="Normal 3 5 2 5" xfId="6039" xr:uid="{D9A784D7-AC11-4EE3-AEC8-D5BC6F957640}"/>
    <cellStyle name="Normal 3 5 2 6" xfId="7123" xr:uid="{BD5DC45A-B0D4-4F7E-A8C9-6572CB355E6E}"/>
    <cellStyle name="Normal 3 5 2 7" xfId="4854" xr:uid="{EA4C8878-62B6-4D48-A4EE-AFD1E38572AE}"/>
    <cellStyle name="Normal 3 5 2 8" xfId="7403" xr:uid="{4D0E34D9-3FC1-4B72-BCF8-7E3BC25B4914}"/>
    <cellStyle name="Normal 3 5 2 9" xfId="7342" xr:uid="{518990B1-4CB7-477F-8062-7D3C68D4D343}"/>
    <cellStyle name="Normal 3 5 3" xfId="4928" xr:uid="{40239583-ABFB-4871-8BB5-07BC20C2374D}"/>
    <cellStyle name="Normal 3 5 3 2" xfId="6167" xr:uid="{FDDEFCC8-5D95-4E9E-8F80-BFAA98EA066A}"/>
    <cellStyle name="Normal 3 5 3 2 2" xfId="7092" xr:uid="{B3D29F46-B11E-4574-88E0-A50FCCC337D4}"/>
    <cellStyle name="Normal 3 5 3 2 3" xfId="7252" xr:uid="{FAA2AD91-B517-4EA1-93FB-C42DFDD2C5BC}"/>
    <cellStyle name="Normal 3 5 3 3" xfId="6055" xr:uid="{6D6F1C7D-5CD4-45F7-BB4A-29B83F10E482}"/>
    <cellStyle name="Normal 3 5 3 4" xfId="7086" xr:uid="{35B820AB-C3A0-428B-A94A-99B3094BBEF2}"/>
    <cellStyle name="Normal 3 5 4" xfId="4896" xr:uid="{65293407-6D06-46D0-812D-709BABBC0A3C}"/>
    <cellStyle name="Normal 3 5 4 2" xfId="6284" xr:uid="{E8B27A8C-8F00-47D4-B017-5EDFA3A6A872}"/>
    <cellStyle name="Normal 3 5 4 2 2" xfId="6001" xr:uid="{C4CFFC0D-069A-41A6-BF1E-373306238C4D}"/>
    <cellStyle name="Normal 3 5 4 2 3" xfId="7237" xr:uid="{FC9ABAB8-1582-40B9-B8B5-2A4FCDF0E780}"/>
    <cellStyle name="Normal 3 5 4 3" xfId="6009" xr:uid="{00B42745-F6BF-4CE1-877B-DC8D9F224F0F}"/>
    <cellStyle name="Normal 3 5 4 4" xfId="7164" xr:uid="{9099174D-C7F7-4A3E-8C53-ACE88BC75DEF}"/>
    <cellStyle name="Normal 3 5 5" xfId="6051" xr:uid="{B46B0AD1-BEAD-4BFE-95F8-3CC822931763}"/>
    <cellStyle name="Normal 3 5 5 2" xfId="6316" xr:uid="{F89C0BD3-F0AD-433E-AFC4-3D1C22200A9E}"/>
    <cellStyle name="Normal 3 5 5 3" xfId="7219" xr:uid="{341DDF08-1087-4F64-A020-ED1C9F7A7796}"/>
    <cellStyle name="Normal 3 5 6" xfId="6245" xr:uid="{9F0190D3-2D20-47F6-AC63-E968ABAE7074}"/>
    <cellStyle name="Normal 3 5 6 2" xfId="6220" xr:uid="{2588CC15-19B5-4917-BF90-E6E9363415A8}"/>
    <cellStyle name="Normal 3 5 6 3" xfId="7183" xr:uid="{AA7E1640-ECAF-46E0-A3E6-11AFE1E12282}"/>
    <cellStyle name="Normal 3 5 7" xfId="6111" xr:uid="{D89F47F6-97CE-46FE-A2E3-28A988BDB53F}"/>
    <cellStyle name="Normal 3 5 8" xfId="6274" xr:uid="{95C2C1B3-9CA8-414E-9CD0-4960E3150D61}"/>
    <cellStyle name="Normal 3 5 9" xfId="7111" xr:uid="{1F9D57BB-C0BC-4835-AB94-15D80FA2BCC8}"/>
    <cellStyle name="Normal 3 6" xfId="83" xr:uid="{EC173372-2831-41ED-88C4-207DAEED39E8}"/>
    <cellStyle name="Normal 3 6 2" xfId="5518" xr:uid="{95C4D090-311B-41ED-916F-097D6F575FAF}"/>
    <cellStyle name="Normal 3 6 2 2" xfId="5515" xr:uid="{DFA37CEE-006F-49BB-8404-689E8DFA8FD3}"/>
    <cellStyle name="Normal 3 6 2 2 2" xfId="6233" xr:uid="{618413C5-4156-4FAB-9CD3-D39E627FCA31}"/>
    <cellStyle name="Normal 3 6 2 2 3" xfId="6229" xr:uid="{5BC1B040-1802-4772-A302-B2E45D6C22BE}"/>
    <cellStyle name="Normal 3 6 2 3" xfId="7094" xr:uid="{B143D5EE-2298-4F8A-B5EB-CB28BF5A2BDC}"/>
    <cellStyle name="Normal 3 6 2 4" xfId="6200" xr:uid="{9E3C153F-B4D2-4BF8-84DC-F3DE71426835}"/>
    <cellStyle name="Normal 3 6 3" xfId="6097" xr:uid="{0F74154B-E06D-448C-87E1-A789D09F5B81}"/>
    <cellStyle name="Normal 3 6 3 2" xfId="7062" xr:uid="{F92DC589-10C7-4B37-9FAF-53D616A36D7B}"/>
    <cellStyle name="Normal 3 6 3 3" xfId="7193" xr:uid="{6F452767-DD57-4B72-B38F-F3FF6DA094EA}"/>
    <cellStyle name="Normal 3 6 3 4" xfId="7284" xr:uid="{3C461798-3A6E-4BD8-A683-8978C201DF91}"/>
    <cellStyle name="Normal 3 6 3 5" xfId="4676" xr:uid="{737FD515-72A0-4A6B-BC2B-2FDEEE107789}"/>
    <cellStyle name="Normal 3 6 4" xfId="6370" xr:uid="{EC06D2DB-CEBA-4445-A720-F5B9FF75C167}"/>
    <cellStyle name="Normal 3 6 5" xfId="6150" xr:uid="{517619F7-9D75-41D0-84BB-9BE2D89ACB46}"/>
    <cellStyle name="Normal 3 6 6" xfId="6034" xr:uid="{375D98F8-9EE0-41E1-B967-8A14B4B13CEE}"/>
    <cellStyle name="Normal 3 6 7" xfId="4852" xr:uid="{8D2D223F-D4E9-4F08-8B6A-B9B9C6235ED7}"/>
    <cellStyle name="Normal 3 6 8" xfId="7343" xr:uid="{9DE70568-984D-45DB-B4DD-B6F2C7E8995F}"/>
    <cellStyle name="Normal 3 7" xfId="5686" xr:uid="{37453EE2-5E63-4E72-9F7C-DE38197E4780}"/>
    <cellStyle name="Normal 3 7 2" xfId="6065" xr:uid="{6F9D7D46-BF46-45B1-8FF2-D4E6237C1DF0}"/>
    <cellStyle name="Normal 3 7 2 2" xfId="6324" xr:uid="{5D2741B4-B965-493D-A644-9DA5A695B29F}"/>
    <cellStyle name="Normal 3 7 2 3" xfId="7244" xr:uid="{C051B85E-F51E-4741-8F28-0DAE7E0FAD39}"/>
    <cellStyle name="Normal 3 7 3" xfId="6265" xr:uid="{C41F69CF-AC4E-4BD1-BEEA-F3DFDC5A0365}"/>
    <cellStyle name="Normal 3 7 4" xfId="7130" xr:uid="{71B32294-E30D-43A0-ADA1-10236D0855FA}"/>
    <cellStyle name="Normal 3 7 5" xfId="6305" xr:uid="{BE38E79B-01E0-4269-A57C-7280A4920A87}"/>
    <cellStyle name="Normal 3 7 6" xfId="7523" xr:uid="{323A563E-C62B-4F4B-AFDB-8E057D47C133}"/>
    <cellStyle name="Normal 3 8" xfId="5558" xr:uid="{E8331DC1-5A75-4D1E-A42B-1B64AD357797}"/>
    <cellStyle name="Normal 3 8 2" xfId="6289" xr:uid="{D9411984-4945-44E4-AADB-EA2735F6F587}"/>
    <cellStyle name="Normal 3 8 2 2" xfId="6125" xr:uid="{910728BB-3629-4B5B-A32F-81CA016F2C61}"/>
    <cellStyle name="Normal 3 8 2 3" xfId="7228" xr:uid="{AC0B1F42-26D1-4E8E-BFB2-291843719C67}"/>
    <cellStyle name="Normal 3 8 3" xfId="6261" xr:uid="{9C66075D-48CE-4741-8EA4-6EC92BFAC3BA}"/>
    <cellStyle name="Normal 3 8 4" xfId="7156" xr:uid="{3DD98BF5-5FF5-4A6D-9A40-1E3DEC8CBF6D}"/>
    <cellStyle name="Normal 3 8 5" xfId="6194" xr:uid="{263726AF-3DB0-4ED1-9AC2-06B03DB0A58B}"/>
    <cellStyle name="Normal 3 9" xfId="6379" xr:uid="{07EAFF50-1FA9-46C0-8E3E-080100373607}"/>
    <cellStyle name="Normal 3 9 2" xfId="6043" xr:uid="{D321FC18-71D1-44D5-8295-76771AF4EEA8}"/>
    <cellStyle name="Normal 3 9 3" xfId="7209" xr:uid="{0FA92EC4-6B3A-4492-B7B4-FF3C26923397}"/>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10" xfId="6156" xr:uid="{71736537-6716-4A19-80F0-8BF71853E9EE}"/>
    <cellStyle name="Normal 4 11" xfId="7107" xr:uid="{9B814A63-8D83-4713-B716-7E231C8F4F51}"/>
    <cellStyle name="Normal 4 12" xfId="7292" xr:uid="{08DF2C71-1EBF-4FF3-B9AB-876433A4E1E6}"/>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31" xr:uid="{AE97215C-DAD5-4854-8237-3D2F7A54A8D6}"/>
    <cellStyle name="Normal 4 2 3 2 3" xfId="5531" xr:uid="{5E968E2E-0411-428C-8901-BE30C5BEB873}"/>
    <cellStyle name="Normal 4 2 3 2 3 2" xfId="5637" xr:uid="{9C2AE9B0-8359-4F19-8F09-FBC18DEF9D6F}"/>
    <cellStyle name="Normal 4 2 3 2 4" xfId="7461" xr:uid="{48D45520-6AE8-449F-9F60-A8D10B242EC6}"/>
    <cellStyle name="Normal 4 2 3 2 5" xfId="7459" xr:uid="{60734EA3-820C-4665-B02C-EEB92A47CC62}"/>
    <cellStyle name="Normal 4 2 3 3" xfId="4566" xr:uid="{BE4FC7CD-F34D-4F1B-96B8-4C951C03170E}"/>
    <cellStyle name="Normal 4 2 3 3 2" xfId="4732" xr:uid="{417B61B4-2A98-44BA-A357-7D1734B79471}"/>
    <cellStyle name="Normal 4 2 3 4" xfId="4733" xr:uid="{9C3CF60E-7CF8-4B34-8528-6DCA23FD5BE1}"/>
    <cellStyle name="Normal 4 2 3 5" xfId="4734" xr:uid="{1283E815-E8C1-497D-9DB4-63D7F5C871B2}"/>
    <cellStyle name="Normal 4 2 4" xfId="4280" xr:uid="{933D2E8B-F35F-4CEC-8BF3-B267CDC6D1AD}"/>
    <cellStyle name="Normal 4 2 4 2" xfId="4367" xr:uid="{8D2D2F8C-A8F0-4EFC-9AF4-AB8A005BE5EB}"/>
    <cellStyle name="Normal 4 2 4 2 2" xfId="4633" xr:uid="{EB62EAC3-9A55-4060-94A3-A5C1D56AD26D}"/>
    <cellStyle name="Normal 4 2 4 2 2 2" xfId="7037" xr:uid="{CD176FC2-8CB0-421C-A472-4FC4707AA06C}"/>
    <cellStyle name="Normal 4 2 4 2 2 2 2" xfId="7315" xr:uid="{B4893700-2053-4E7E-8620-64E29F588195}"/>
    <cellStyle name="Normal 4 2 4 2 2 2 2 2" xfId="7423" xr:uid="{D1AAB367-0688-4660-B067-CD1E1245F428}"/>
    <cellStyle name="Normal 4 2 4 2 2 2 3" xfId="7329" xr:uid="{D989AA11-D7F6-46DC-95A2-429C52D5D64C}"/>
    <cellStyle name="Normal 4 2 4 2 2 3" xfId="4735" xr:uid="{E5507749-2B65-45E0-92DD-60B40155ADED}"/>
    <cellStyle name="Normal 4 2 4 2 2 4" xfId="7412" xr:uid="{7C448508-86EB-41A5-BA14-88398C590DB0}"/>
    <cellStyle name="Normal 4 2 4 2 2 5" xfId="7364" xr:uid="{9E845FA1-4867-43E9-A684-9570D6118055}"/>
    <cellStyle name="Normal 4 2 4 2 3" xfId="4877" xr:uid="{5BF91540-B8F5-44D1-B047-101A471794E6}"/>
    <cellStyle name="Normal 4 2 4 2 4" xfId="4842" xr:uid="{CF65823A-C076-43A0-BBB3-4D41C1CCE5CB}"/>
    <cellStyle name="Normal 4 2 4 3" xfId="4567" xr:uid="{12E74042-91BB-4385-858A-F89982E395B7}"/>
    <cellStyle name="Normal 4 2 4 3 2" xfId="7021" xr:uid="{B8EE7CCC-ECD0-4F26-803E-1939F0883318}"/>
    <cellStyle name="Normal 4 2 4 3 2 2" xfId="7326" xr:uid="{342DDB7F-9AD3-4B74-A219-816ADEC4036E}"/>
    <cellStyle name="Normal 4 2 4 3 2 2 2" xfId="7434" xr:uid="{43E5ADD4-B616-4C39-8FC4-A7BF2EF4469F}"/>
    <cellStyle name="Normal 4 2 4 3 2 3" xfId="7330" xr:uid="{0BB8AEB4-73A2-4CFD-B978-BBD012156308}"/>
    <cellStyle name="Normal 4 2 4 3 3" xfId="4805" xr:uid="{D7E54A71-421E-4429-82B7-1790C1CB843B}"/>
    <cellStyle name="Normal 4 2 4 3 4" xfId="7401" xr:uid="{E084B5FA-9AFE-458B-AE32-1BE153CB5011}"/>
    <cellStyle name="Normal 4 2 4 3 5" xfId="7348" xr:uid="{6CFB5082-92A1-47F6-BAA3-DCC975C12950}"/>
    <cellStyle name="Normal 4 2 4 4" xfId="4897" xr:uid="{3A2A58CF-640A-40F4-A155-7347AA59CFA0}"/>
    <cellStyle name="Normal 4 2 5" xfId="3832" xr:uid="{70BC920B-D91C-400D-B6FA-644A94BE5DBD}"/>
    <cellStyle name="Normal 4 2 5 2" xfId="4564" xr:uid="{B037D5CF-1653-4807-8447-A25357AA0F7D}"/>
    <cellStyle name="Normal 4 2 6" xfId="4462" xr:uid="{5C296A04-7651-4B0E-ADBC-C7A7463CC579}"/>
    <cellStyle name="Normal 4 2 7" xfId="5526" xr:uid="{9C84FBD2-03EA-4831-B811-0A09AF360C55}"/>
    <cellStyle name="Normal 4 2 8" xfId="5992" xr:uid="{516C3A19-D976-4A0B-93EC-D398E51FE1DE}"/>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2 2 2" xfId="6390" xr:uid="{B2968F0E-D0FC-430E-9E3B-7F7C5AD0F662}"/>
    <cellStyle name="Normal 4 3 2 2 2 3" xfId="6063" xr:uid="{8FC7AC7C-EA28-4BAD-AFF8-58DE84C98D18}"/>
    <cellStyle name="Normal 4 3 2 2 3" xfId="6087" xr:uid="{7B22C20D-1650-46EF-AAAC-FED3EAE98D22}"/>
    <cellStyle name="Normal 4 3 2 2 4" xfId="6075" xr:uid="{8DAD6B2B-7531-45D0-8FB2-F109C41928FE}"/>
    <cellStyle name="Normal 4 3 2 3" xfId="3833" xr:uid="{367E9450-BCFD-4BAF-A1CD-E81F184B25F7}"/>
    <cellStyle name="Normal 4 3 2 3 2" xfId="4565" xr:uid="{0AC64866-36AA-4223-BA37-8045B0BB743C}"/>
    <cellStyle name="Normal 4 3 2 3 2 2" xfId="6363" xr:uid="{A382E352-170D-4626-AB1E-21D0500A080F}"/>
    <cellStyle name="Normal 4 3 2 3 3" xfId="7051" xr:uid="{68CE164C-FF42-499D-87DA-B4FFD7E9B5B5}"/>
    <cellStyle name="Normal 4 3 2 4" xfId="4471" xr:uid="{BA3B4064-45B1-4E4F-A722-AF57E8085EEC}"/>
    <cellStyle name="Normal 4 3 2 4 2" xfId="7050" xr:uid="{53C790C7-FC06-4F3C-9325-42A819F847AC}"/>
    <cellStyle name="Normal 4 3 2 5" xfId="7081" xr:uid="{E2DFDFA9-F44C-40CF-AC88-1F96AB6E6555}"/>
    <cellStyle name="Normal 4 3 2 6" xfId="7048" xr:uid="{A39CBB94-37C7-4EF1-AF41-A6406ABBDB2A}"/>
    <cellStyle name="Normal 4 3 3" xfId="698" xr:uid="{A6F6A988-88F5-433F-8444-B0F3E9CF6366}"/>
    <cellStyle name="Normal 4 3 3 2" xfId="4481" xr:uid="{5B660F80-B0D3-4E40-951F-9335BCB6A717}"/>
    <cellStyle name="Normal 4 3 3 2 2" xfId="7008" xr:uid="{791DBA39-4305-4075-BA3D-4C75D3E45E9E}"/>
    <cellStyle name="Normal 4 3 3 2 2 2" xfId="6116" xr:uid="{C15BA33D-0316-4AAC-9BF2-7BA01394B291}"/>
    <cellStyle name="Normal 4 3 3 2 2 3" xfId="7319" xr:uid="{EF954759-FB7F-4ABF-AD90-097D5094DC90}"/>
    <cellStyle name="Normal 4 3 3 2 3" xfId="7254" xr:uid="{39B17A4D-FAF4-41B9-805B-722B9EC75061}"/>
    <cellStyle name="Normal 4 3 3 2 4" xfId="4711" xr:uid="{9D4DF12C-D464-42DF-A484-D16ADD75D100}"/>
    <cellStyle name="Normal 4 3 3 2 5" xfId="7387" xr:uid="{0110CE42-E570-413B-93B4-811050570FB7}"/>
    <cellStyle name="Normal 4 3 3 2 6" xfId="7366" xr:uid="{9ED28B26-086F-4E10-82A9-62EF227BB668}"/>
    <cellStyle name="Normal 4 3 3 3" xfId="6330" xr:uid="{986F1361-9512-4DD8-9914-E2D9169770C4}"/>
    <cellStyle name="Normal 4 3 3 4" xfId="7138" xr:uid="{391145A1-2046-4F62-B059-6AAC5B10E2E5}"/>
    <cellStyle name="Normal 4 3 4" xfId="699" xr:uid="{76085EC5-0529-4D74-A1F6-0D35DFA8D307}"/>
    <cellStyle name="Normal 4 3 4 2" xfId="4482" xr:uid="{CA580C14-4467-4359-83FA-4F1DD5AAABF4}"/>
    <cellStyle name="Normal 4 3 4 2 2" xfId="7082" xr:uid="{E6FAEF78-00C2-4DCE-A5CA-5CFC5573DF3C}"/>
    <cellStyle name="Normal 4 3 4 2 3" xfId="6093" xr:uid="{1DB65AEC-16A4-45D6-B2DD-FB93F8355185}"/>
    <cellStyle name="Normal 4 3 4 2 4" xfId="7009" xr:uid="{277258BD-8988-4F4A-B98A-B23E483DC26C}"/>
    <cellStyle name="Normal 4 3 4 2 5" xfId="5542" xr:uid="{88A8D7B3-FC36-4E19-824B-4CBF7417EF84}"/>
    <cellStyle name="Normal 4 3 4 2 6" xfId="7388" xr:uid="{B9BFDB63-2881-4E64-B2AF-67811FED997A}"/>
    <cellStyle name="Normal 4 3 4 2 7" xfId="7380" xr:uid="{C2128073-5A88-41E5-B647-8971BDAF2214}"/>
    <cellStyle name="Normal 4 3 4 3" xfId="6312" xr:uid="{7B499680-8085-4BF3-8E39-533E87E53127}"/>
    <cellStyle name="Normal 4 3 4 4" xfId="6191" xr:uid="{23029182-1A4F-4310-B525-EB998234D6EC}"/>
    <cellStyle name="Normal 4 3 5" xfId="700" xr:uid="{613935B2-3FB6-45F8-B694-9A869EC89756}"/>
    <cellStyle name="Normal 4 3 5 2" xfId="701" xr:uid="{FFAE1309-1396-492F-923E-2857FD7B2868}"/>
    <cellStyle name="Normal 4 3 5 2 2" xfId="4484" xr:uid="{429D469A-FFF7-4760-B8E0-FED4B6454776}"/>
    <cellStyle name="Normal 4 3 5 2 3" xfId="6044" xr:uid="{CA5E652A-9791-4201-A4E6-C68134ABCD79}"/>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3 5" xfId="7221" xr:uid="{B32D71CA-70B7-49A8-8AB6-4099F4A87B13}"/>
    <cellStyle name="Normal 4 3 5 4" xfId="4483" xr:uid="{78169C26-7DD3-41A2-97EA-D40F72D6BCDF}"/>
    <cellStyle name="Normal 4 3 5 5" xfId="6179" xr:uid="{C31D860C-25F5-430F-90EF-F31A43C6797B}"/>
    <cellStyle name="Normal 4 3 6" xfId="3739" xr:uid="{4A9B21A2-4506-4379-AA57-ACE1053558F5}"/>
    <cellStyle name="Normal 4 3 6 2" xfId="6338" xr:uid="{FF2A5D6C-1DD9-40BC-BBC2-B4C04BB5E394}"/>
    <cellStyle name="Normal 4 3 6 3" xfId="7185" xr:uid="{09039B79-9AC6-468F-9FE3-38CD8F0B734E}"/>
    <cellStyle name="Normal 4 3 7" xfId="4470" xr:uid="{0C727DF2-AB80-48D5-A8EC-4339A1A10EFA}"/>
    <cellStyle name="Normal 4 3 7 2" xfId="6340" xr:uid="{59FBC6DB-4B83-407D-9A65-93054758A30D}"/>
    <cellStyle name="Normal 4 3 7 3" xfId="7006" xr:uid="{5A72CE1A-C346-4C95-8C9A-504942F2AF03}"/>
    <cellStyle name="Normal 4 3 7 4" xfId="5535" xr:uid="{7213546B-B3AC-4E43-8BD5-3A1A9AA31B7C}"/>
    <cellStyle name="Normal 4 3 7 5" xfId="7385" xr:uid="{BC1FEBC3-0761-4D4D-98C8-06663282525E}"/>
    <cellStyle name="Normal 4 3 7 6" xfId="7379" xr:uid="{EF2619FA-096C-4020-B74E-7E6E6AE2C638}"/>
    <cellStyle name="Normal 4 3 8" xfId="6373" xr:uid="{7FBF36F5-8738-4CD7-A744-D5C285A6B2B0}"/>
    <cellStyle name="Normal 4 3 9" xfId="7113" xr:uid="{4FE1129F-96A1-4F20-A7DB-879C2A2F8786}"/>
    <cellStyle name="Normal 4 4" xfId="3738" xr:uid="{FD6CD9AE-9EA2-45AF-84AA-DCD5B84564E0}"/>
    <cellStyle name="Normal 4 4 2" xfId="4281" xr:uid="{519939FC-48BF-4502-9F01-34B063D97408}"/>
    <cellStyle name="Normal 4 4 2 2" xfId="5530" xr:uid="{20D933AD-CC80-453B-B211-2DDABE9DBF88}"/>
    <cellStyle name="Normal 4 4 2 2 2" xfId="6323" xr:uid="{B24B3398-33BA-49F9-8429-76698397F839}"/>
    <cellStyle name="Normal 4 4 2 2 3" xfId="6280" xr:uid="{750DF382-01BC-4D4C-A486-96B7753D1534}"/>
    <cellStyle name="Normal 4 4 2 3" xfId="6329" xr:uid="{7466882A-B8D6-421D-935E-35DF34681B72}"/>
    <cellStyle name="Normal 4 4 2 4" xfId="7145" xr:uid="{C895D897-511C-4894-B3AB-9DEDA3CD6D25}"/>
    <cellStyle name="Normal 4 4 3" xfId="4289" xr:uid="{7F601265-33CE-4AF6-82B6-059DD2FD5223}"/>
    <cellStyle name="Normal 4 4 3 2" xfId="4292" xr:uid="{909CF767-204B-4E44-9BFA-FB1069125033}"/>
    <cellStyle name="Normal 4 4 3 2 2" xfId="4576" xr:uid="{4C1C764A-BB28-46A5-9A67-71978DFAA224}"/>
    <cellStyle name="Normal 4 4 3 2 3" xfId="6369" xr:uid="{F5F57E27-D591-4409-B4B9-9004F2369584}"/>
    <cellStyle name="Normal 4 4 3 3" xfId="4291" xr:uid="{0F103A15-E93B-4C21-AC40-646E3DE665EB}"/>
    <cellStyle name="Normal 4 4 3 3 2" xfId="4575" xr:uid="{5FFF2FFC-0728-4DD7-9FFB-74ADB220EDEF}"/>
    <cellStyle name="Normal 4 4 3 3 3" xfId="7195" xr:uid="{86CE173F-D117-4EF6-98BC-A1AE15AC4652}"/>
    <cellStyle name="Normal 4 4 3 4" xfId="4574" xr:uid="{F3E0BD76-270D-4E8D-B6A2-253FD907BB97}"/>
    <cellStyle name="Normal 4 4 3 5" xfId="6070" xr:uid="{13C846DF-1E32-4BDE-8D5A-E6BDEA64E4CD}"/>
    <cellStyle name="Normal 4 4 3 5 2" xfId="7470" xr:uid="{77BB68D8-2598-4F43-964A-EDAB57AFC7C4}"/>
    <cellStyle name="Normal 4 4 3 5 3" xfId="7469" xr:uid="{1FC6D56C-80D3-47EA-B316-2CF04E555768}"/>
    <cellStyle name="Normal 4 4 3 6" xfId="7472" xr:uid="{1C82B6D1-9853-4E68-8BA4-6963A4063931}"/>
    <cellStyle name="Normal 4 4 3 7" xfId="7471" xr:uid="{E4CED83E-E7E4-4E7B-95DC-F492FFD59915}"/>
    <cellStyle name="Normal 4 4 3 8" xfId="7473" xr:uid="{D4886673-79F1-4A95-83F5-84284C713CAB}"/>
    <cellStyle name="Normal 4 4 3 8 2" xfId="7484" xr:uid="{128C1831-C51C-4496-B47E-B7F0F0732D6B}"/>
    <cellStyle name="Normal 4 4 4" xfId="4561" xr:uid="{3A9A3331-9BF1-4DCF-85E3-748C1D853E82}"/>
    <cellStyle name="Normal 4 4 4 2" xfId="5543" xr:uid="{7F0E49E3-DCD9-40B9-B6B8-B4AC4658A5DA}"/>
    <cellStyle name="Normal 4 4 4 2 2" xfId="7440" xr:uid="{68EB23B8-3018-4FFE-AE03-97A591DC3781}"/>
    <cellStyle name="Normal 4 4 4 3" xfId="4930" xr:uid="{1B812637-A2B1-41DD-8E84-664163F2BB80}"/>
    <cellStyle name="Normal 4 4 4 4" xfId="7340" xr:uid="{9CA44A93-489D-4F69-AC83-86B208C65320}"/>
    <cellStyle name="Normal 4 4 5" xfId="5532" xr:uid="{B0D5C52F-839F-461F-956E-76EF4E3F1656}"/>
    <cellStyle name="Normal 4 4 5 2" xfId="6149" xr:uid="{4CE135A2-49B7-4B2D-8FAA-EA039B8307C3}"/>
    <cellStyle name="Normal 4 4 6" xfId="7119" xr:uid="{6F636FBC-8557-4EED-9F44-FFABE3AE648C}"/>
    <cellStyle name="Normal 4 4 6 2" xfId="7460" xr:uid="{97CB5453-4799-450D-91C3-49FE9CD58CE4}"/>
    <cellStyle name="Normal 4 4 7" xfId="7458" xr:uid="{4DC6B1F1-E980-4EDB-B6FA-4B586714601D}"/>
    <cellStyle name="Normal 4 5" xfId="4282" xr:uid="{735E6A23-D671-4577-A705-A9F7852FEBFD}"/>
    <cellStyle name="Normal 4 5 2" xfId="4366" xr:uid="{3BCD95E6-252B-462D-A118-1DE89920E7B6}"/>
    <cellStyle name="Normal 4 5 2 2" xfId="4632" xr:uid="{AD0085F5-EC9C-4E68-AF0A-111682DD4B45}"/>
    <cellStyle name="Normal 4 5 2 2 2" xfId="7043" xr:uid="{C662A94C-3D4B-430E-819C-EB50D5903F68}"/>
    <cellStyle name="Normal 4 5 2 3" xfId="6171" xr:uid="{62D02DBE-AF91-4DAD-8F9C-34B93CE1E2FA}"/>
    <cellStyle name="Normal 4 5 3" xfId="4568" xr:uid="{86558DCE-DEA7-47BE-A43C-EED41F2B707A}"/>
    <cellStyle name="Normal 4 5 3 2" xfId="6264" xr:uid="{D0DC0237-3F85-465E-BDE5-EE1C01350532}"/>
    <cellStyle name="Normal 4 5 4" xfId="6383" xr:uid="{36C41244-3EF5-4EFF-A90F-DF5E0F8E4D9C}"/>
    <cellStyle name="Normal 4 6" xfId="4283" xr:uid="{1D8DA045-839C-41B6-BEC6-3DC2152FA4E9}"/>
    <cellStyle name="Normal 4 6 2" xfId="4569" xr:uid="{F9B28D9E-2C68-4CA4-B1A0-B710EAD477F0}"/>
    <cellStyle name="Normal 4 6 2 2" xfId="6011" xr:uid="{1A5228D6-DB23-4CC5-B195-FB25CFB5C1DE}"/>
    <cellStyle name="Normal 4 6 2 3" xfId="6288" xr:uid="{DCC30676-40D2-465E-9B9C-DAC54B37625B}"/>
    <cellStyle name="Normal 4 6 3" xfId="6016" xr:uid="{4CEB6B1D-88A6-484B-8F4E-D7E0840511D5}"/>
    <cellStyle name="Normal 4 6 4" xfId="6299" xr:uid="{90135C13-6126-4241-A1F9-841D570ADB92}"/>
    <cellStyle name="Normal 4 7" xfId="3741" xr:uid="{57D46B52-E1B9-4694-AC40-516C5A9887A4}"/>
    <cellStyle name="Normal 4 7 2" xfId="6128" xr:uid="{19F086F8-EFFA-450B-B07A-BFC24A80FD9E}"/>
    <cellStyle name="Normal 4 7 3" xfId="7211" xr:uid="{8D004920-32A5-46DE-B0E3-B72C739C3CF9}"/>
    <cellStyle name="Normal 4 8" xfId="5525" xr:uid="{99403C65-B196-426B-ACE4-1352796A2277}"/>
    <cellStyle name="Normal 4 8 2" xfId="6368" xr:uid="{21E0F237-AFF4-4B2A-B485-D52B6318E304}"/>
    <cellStyle name="Normal 4 8 3" xfId="7175" xr:uid="{9C49BFFF-2047-4D6D-A3A0-03A529A35B75}"/>
    <cellStyle name="Normal 4 9" xfId="6210" xr:uid="{16EC95D9-EA05-4982-8B1B-1CA04FBDD21A}"/>
    <cellStyle name="Normal 4 9 2" xfId="7281" xr:uid="{84003A82-B00C-49E9-B277-CE11779C970D}"/>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57" xr:uid="{AC20132D-F513-4883-9983-215171B2ED4A}"/>
    <cellStyle name="Normal 45 2" xfId="5506" xr:uid="{FA64AF41-49A4-416F-8BB9-E3B90F602998}"/>
    <cellStyle name="Normal 45 2 2" xfId="7280" xr:uid="{C6BBFC25-12EC-4530-A3A4-15CC444348EA}"/>
    <cellStyle name="Normal 45 2 2 2" xfId="7521" xr:uid="{96EA16E8-6551-482A-A1F5-3F66ACC606C1}"/>
    <cellStyle name="Normal 45 2 3" xfId="7519" xr:uid="{9674FD75-5DB5-4562-AE78-D741C8418E61}"/>
    <cellStyle name="Normal 45 3" xfId="5505" xr:uid="{1011096F-B3B5-4E67-9861-031905FA3785}"/>
    <cellStyle name="Normal 46" xfId="7414" xr:uid="{E2A9A294-EBB6-4FF1-8883-CED23403045E}"/>
    <cellStyle name="Normal 46 2" xfId="7462" xr:uid="{A72F8C77-20D5-4EA9-B492-F5A851BF38E2}"/>
    <cellStyle name="Normal 47" xfId="7514" xr:uid="{1588005A-F353-4E31-BAFA-6F7C56B126B9}"/>
    <cellStyle name="Normal 48" xfId="7515" xr:uid="{364774B5-0EE0-4F02-B91A-0BF8F8EDA64A}"/>
    <cellStyle name="Normal 49" xfId="7516" xr:uid="{8779B69B-3B51-4266-8125-F6B74A40BAA7}"/>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64" xr:uid="{CD694A99-644B-4921-AF53-94543E856FAC}"/>
    <cellStyle name="Normal 5 11 2 3" xfId="719" xr:uid="{93DBB0A2-9071-4521-96E9-91216CDBCE00}"/>
    <cellStyle name="Normal 5 11 2 4" xfId="720" xr:uid="{5D471D7D-93B5-452F-8171-58181BA685F1}"/>
    <cellStyle name="Normal 5 11 3" xfId="721" xr:uid="{902F766F-FD29-47B4-80F0-DBFDE7101F20}"/>
    <cellStyle name="Normal 5 11 3 2" xfId="5522" xr:uid="{65EE2682-6DD0-405E-A3C9-4F7702E8CCC1}"/>
    <cellStyle name="Normal 5 11 4" xfId="722" xr:uid="{808FA53A-B689-4E59-8801-716276933DAC}"/>
    <cellStyle name="Normal 5 11 4 2" xfId="4806" xr:uid="{FACF7EBD-9AD0-4B5D-ADC2-24EDB772AC00}"/>
    <cellStyle name="Normal 5 11 4 2 2" xfId="7478" xr:uid="{DFA599B9-FD69-495F-B2FB-2ECF70CC8A02}"/>
    <cellStyle name="Normal 5 11 4 3" xfId="4865" xr:uid="{4831D0D2-1870-4E72-A1CE-E924FC7C47B6}"/>
    <cellStyle name="Normal 5 11 4 3 2" xfId="7494" xr:uid="{B30637BA-9BD0-47A8-9F33-EF6C77C33C49}"/>
    <cellStyle name="Normal 5 11 4 4" xfId="4835" xr:uid="{DCAA5ED5-DEFC-493C-9B50-AB639996F6F3}"/>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40" xr:uid="{426000A1-180B-4758-8CA4-FE567686779D}"/>
    <cellStyle name="Normal 5 19" xfId="7291" xr:uid="{EC868032-B89E-45A9-BA23-41B86C2BA4D1}"/>
    <cellStyle name="Normal 5 2" xfId="71" xr:uid="{5FD15914-3F03-4756-83EA-A0A5DDC3F081}"/>
    <cellStyle name="Normal 5 2 2" xfId="3731" xr:uid="{84FC1069-AC15-48C7-8402-933A81DDC88B}"/>
    <cellStyle name="Normal 5 2 2 10" xfId="4684" xr:uid="{77D81A51-E3B6-49F8-B841-D0C18AFB38FE}"/>
    <cellStyle name="Normal 5 2 2 11" xfId="7377" xr:uid="{821EA13F-60D7-483B-A73D-B32260A8E158}"/>
    <cellStyle name="Normal 5 2 2 2" xfId="4554" xr:uid="{0D7F9483-26FB-4016-8F36-C10FFEDAF706}"/>
    <cellStyle name="Normal 5 2 2 2 2" xfId="4686" xr:uid="{C2CBF7B9-6BCF-4F9E-9FC9-0C990ABEE0F5}"/>
    <cellStyle name="Normal 5 2 2 2 2 2" xfId="4687" xr:uid="{1BDCA68F-98DA-4C90-8538-BBB82195727B}"/>
    <cellStyle name="Normal 5 2 2 2 2 3" xfId="5914" xr:uid="{7ABDA91A-B8D2-4A40-8847-577283E38BC9}"/>
    <cellStyle name="Normal 5 2 2 2 3" xfId="4688" xr:uid="{0A780ABB-054B-4B38-B9E2-36EA135143D0}"/>
    <cellStyle name="Normal 5 2 2 2 4" xfId="4855" xr:uid="{3FFEFCA2-A3BC-4347-8C9E-19E7EE6EFA67}"/>
    <cellStyle name="Normal 5 2 2 2 5" xfId="5483" xr:uid="{50BD2C91-6E0F-4E50-B28E-CA3162AA5C75}"/>
    <cellStyle name="Normal 5 2 2 2 6" xfId="4685" xr:uid="{967D0C54-CDC1-4531-8BCE-0E1DF5D485DC}"/>
    <cellStyle name="Normal 5 2 2 2 7" xfId="7376" xr:uid="{60AFDC5F-7B43-4F35-9411-7050569397FA}"/>
    <cellStyle name="Normal 5 2 2 3" xfId="4689" xr:uid="{0669AAA8-A873-4ABD-8EB5-7E8B1207344E}"/>
    <cellStyle name="Normal 5 2 2 3 2" xfId="4690" xr:uid="{DE487481-8358-4A85-A26F-383FCD0BF20D}"/>
    <cellStyle name="Normal 5 2 2 3 3" xfId="5748" xr:uid="{7FE640F8-E558-47B2-AA87-2CBA8F87429B}"/>
    <cellStyle name="Normal 5 2 2 4" xfId="4691" xr:uid="{54F1E156-F06D-4731-8C22-EEB2D8DB6C05}"/>
    <cellStyle name="Normal 5 2 2 5" xfId="4704" xr:uid="{3BBD81CB-91C1-4213-87C6-73C3F0F38FA7}"/>
    <cellStyle name="Normal 5 2 2 6" xfId="4825" xr:uid="{54187780-7EA5-41C9-87BE-C8831C29DB9C}"/>
    <cellStyle name="Normal 5 2 2 7" xfId="5511" xr:uid="{83B54D97-0BF0-4186-920C-25FF26A3DC3E}"/>
    <cellStyle name="Normal 5 2 2 8" xfId="5551" xr:uid="{3B788945-58C7-431A-8CB9-F7CD8B7BF5B0}"/>
    <cellStyle name="Normal 5 2 2 9" xfId="5547" xr:uid="{2CD381F2-79AB-456C-A6BA-0DB647D8D356}"/>
    <cellStyle name="Normal 5 2 3" xfId="4379" xr:uid="{3D93D95F-1BD9-416C-9A99-DD561FAA9933}"/>
    <cellStyle name="Normal 5 2 3 10" xfId="4692" xr:uid="{874C19EC-B5D2-42C4-A979-C009D6498FB0}"/>
    <cellStyle name="Normal 5 2 3 11" xfId="7375" xr:uid="{88809098-45C0-4859-A19B-E4667073E284}"/>
    <cellStyle name="Normal 5 2 3 2" xfId="4645" xr:uid="{76A8864A-5186-4FC7-A979-D53475351AAC}"/>
    <cellStyle name="Normal 5 2 3 2 2" xfId="4694" xr:uid="{CA61A5D4-2A5D-479D-802D-752E480743C7}"/>
    <cellStyle name="Normal 5 2 3 2 2 2" xfId="5973" xr:uid="{4A13A04A-3B97-4FE4-BCBE-F9F13750B4B5}"/>
    <cellStyle name="Normal 5 2 3 2 3" xfId="4790" xr:uid="{4E729C73-C1A2-4819-853D-B67092ED6629}"/>
    <cellStyle name="Normal 5 2 3 2 3 2" xfId="5555" xr:uid="{71912819-B09E-4E02-ADB7-CB65EFB77E48}"/>
    <cellStyle name="Normal 5 2 3 2 4" xfId="5484" xr:uid="{5BBB737C-57E4-4E69-9500-1BE6B2843C0F}"/>
    <cellStyle name="Normal 5 2 3 2 4 2" xfId="5554" xr:uid="{A596CD00-D797-41AA-93FE-3D0F6BDAAB8F}"/>
    <cellStyle name="Normal 5 2 3 2 5" xfId="7038" xr:uid="{F9010CF5-B041-4B41-82D6-478025005845}"/>
    <cellStyle name="Normal 5 2 3 2 5 2" xfId="7334" xr:uid="{5F79AEE6-0EB3-4856-8D6A-E03C584760EC}"/>
    <cellStyle name="Normal 5 2 3 2 5 2 2" xfId="7418" xr:uid="{C23BC2E8-38C2-4CB5-BF14-BD61FD027B07}"/>
    <cellStyle name="Normal 5 2 3 2 5 3" xfId="7298" xr:uid="{5390C91B-978A-433A-8326-7B8734319365}"/>
    <cellStyle name="Normal 5 2 3 2 6" xfId="4693" xr:uid="{1B66CD7D-50E2-4CFF-A913-2912BD4B37C0}"/>
    <cellStyle name="Normal 5 2 3 2 7" xfId="7413" xr:uid="{AF35BB0C-A5FC-4ECC-8B03-FF472C7637D0}"/>
    <cellStyle name="Normal 5 2 3 2 8" xfId="7374" xr:uid="{55D3F5C4-01BE-43FC-A94D-A16E65F39004}"/>
    <cellStyle name="Normal 5 2 3 3" xfId="4695" xr:uid="{9E732B20-98D9-4DD9-BF1A-53015173F043}"/>
    <cellStyle name="Normal 5 2 3 3 2" xfId="4925" xr:uid="{ED70799B-FFB0-4CB1-9F9D-979DB09AE336}"/>
    <cellStyle name="Normal 5 2 3 3 3" xfId="5806" xr:uid="{ADEAA04E-6E05-4A2E-89C4-95780461BCAC}"/>
    <cellStyle name="Normal 5 2 3 4" xfId="4710" xr:uid="{0ACC384A-9241-49B8-9BFE-B570DBBC2D26}"/>
    <cellStyle name="Normal 5 2 3 4 2" xfId="4898" xr:uid="{C5C0DC03-5BD0-4F7D-BC53-0E9B84F0F1D7}"/>
    <cellStyle name="Normal 5 2 3 5" xfId="4826" xr:uid="{06E6800C-A0BC-4EC1-911F-67C28177C82A}"/>
    <cellStyle name="Normal 5 2 3 6" xfId="5503" xr:uid="{BF1C2B10-85EC-4E19-A96A-9A28F0A1712F}"/>
    <cellStyle name="Normal 5 2 3 7" xfId="5512" xr:uid="{4FFA881D-4618-4F8C-9C2C-F89C9909AF0C}"/>
    <cellStyle name="Normal 5 2 3 8" xfId="5552" xr:uid="{A56CC12E-3A87-42DA-9E4F-D4256E499273}"/>
    <cellStyle name="Normal 5 2 3 9" xfId="5548" xr:uid="{264AF6A6-0AEB-49CF-817B-017CB6C0F99F}"/>
    <cellStyle name="Normal 5 2 4" xfId="4463" xr:uid="{3BDC48C5-D13C-4EC2-B528-694BF8E816E1}"/>
    <cellStyle name="Normal 5 2 4 2" xfId="4697" xr:uid="{5E598EB5-EA42-47FE-B2CC-1FA995C6FF21}"/>
    <cellStyle name="Normal 5 2 4 2 2" xfId="5861" xr:uid="{C6166C9F-35A6-4F13-9D4E-26DAF3A129C0}"/>
    <cellStyle name="Normal 5 2 4 3" xfId="5595" xr:uid="{7937D5E9-7F14-4445-8B39-04EF9FB79C96}"/>
    <cellStyle name="Normal 5 2 4 3 2" xfId="7328" xr:uid="{184E44CB-E1B4-49B7-BF22-1E6AF1A0CDEE}"/>
    <cellStyle name="Normal 5 2 4 3 2 2" xfId="7419" xr:uid="{E5D2EB41-3CD9-4A58-AEA6-B77EFA2C75EE}"/>
    <cellStyle name="Normal 5 2 4 3 3" xfId="4677" xr:uid="{FE7D590E-44DA-433A-B546-8E7274D3BC42}"/>
    <cellStyle name="Normal 5 2 4 4" xfId="4696" xr:uid="{A44D12E1-CFC1-4EFF-A14D-CB67866F94D6}"/>
    <cellStyle name="Normal 5 2 4 5" xfId="7383" xr:uid="{35056DC8-AF4A-46A2-B639-6585C8EE8B57}"/>
    <cellStyle name="Normal 5 2 4 6" xfId="7373" xr:uid="{E5220528-3D00-416B-B993-4F509D2EF2AB}"/>
    <cellStyle name="Normal 5 2 5" xfId="4698" xr:uid="{B7A9D02E-AE87-4AEB-B86E-AF968CF0E1F2}"/>
    <cellStyle name="Normal 5 2 5 2" xfId="5690" xr:uid="{D11304FE-714B-469B-8171-F4C66932D021}"/>
    <cellStyle name="Normal 5 2 6" xfId="4683" xr:uid="{0B86AC31-92BA-41F1-A9DD-B6294EB5E737}"/>
    <cellStyle name="Normal 5 2 7" xfId="5993" xr:uid="{FD46C3DA-1180-4B6A-ACEC-A15C94F757EB}"/>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0 2" xfId="7415" xr:uid="{4B307DB7-97F0-4472-A7ED-5058BB765FCE}"/>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2 3 2" xfId="6494" xr:uid="{1FA52053-D546-460A-91A6-D90F10921EB8}"/>
    <cellStyle name="Normal 5 4 2 2 2 2 2 4" xfId="6495" xr:uid="{6DE5DB33-6620-4699-8F8A-B67E63B77C88}"/>
    <cellStyle name="Normal 5 4 2 2 2 2 3" xfId="744" xr:uid="{AED566FA-AACB-4517-9293-AB0B3FB94D28}"/>
    <cellStyle name="Normal 5 4 2 2 2 2 3 2" xfId="3837" xr:uid="{2A5B2909-021C-4CBD-AA9E-C629280E95BE}"/>
    <cellStyle name="Normal 5 4 2 2 2 2 4" xfId="745" xr:uid="{331953F3-76AE-448B-8D32-2F3D301F7F9B}"/>
    <cellStyle name="Normal 5 4 2 2 2 2 4 2" xfId="6496" xr:uid="{32D0C172-6D41-49C9-B657-8C8DD67086FB}"/>
    <cellStyle name="Normal 5 4 2 2 2 2 5" xfId="6497" xr:uid="{535D106B-1452-4777-9C70-C8134A67F317}"/>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3 2" xfId="6498" xr:uid="{96E3F1F1-E1E7-4E55-9EF5-092F065BD228}"/>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5 2" xfId="6499" xr:uid="{D4899DB4-7CA1-4EB1-A20D-2EA3A21CAE5A}"/>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2 3 2" xfId="6500" xr:uid="{FE354EF3-004A-46E6-BA94-D448B7BBAF68}"/>
    <cellStyle name="Normal 5 4 2 2 3 2 2 4" xfId="6501" xr:uid="{35472976-D24B-48EF-AF05-1D51C409DC8C}"/>
    <cellStyle name="Normal 5 4 2 2 3 2 3" xfId="756" xr:uid="{4D114BF3-04C5-4BE4-A654-C0B93B9DA296}"/>
    <cellStyle name="Normal 5 4 2 2 3 2 3 2" xfId="3843" xr:uid="{B7069CE7-B00E-4CDB-98E1-226799155402}"/>
    <cellStyle name="Normal 5 4 2 2 3 2 4" xfId="757" xr:uid="{B6964DD9-F9A8-4C32-8D17-D84A341ECAB0}"/>
    <cellStyle name="Normal 5 4 2 2 3 2 4 2" xfId="6502" xr:uid="{416BD8AF-742D-4E04-8098-B959B380332A}"/>
    <cellStyle name="Normal 5 4 2 2 3 2 5" xfId="6503" xr:uid="{26F69AEC-EE33-4905-A0B4-003B1667BEFA}"/>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3 3 2" xfId="6504" xr:uid="{8394C7D6-C29F-4C18-A32D-1BEF86EFF9BA}"/>
    <cellStyle name="Normal 5 4 2 2 3 3 4" xfId="6505" xr:uid="{61D324CF-7C09-486B-A189-72891874BA8F}"/>
    <cellStyle name="Normal 5 4 2 2 3 4" xfId="759" xr:uid="{03CC9877-9377-428E-8131-9EDCA68BBF28}"/>
    <cellStyle name="Normal 5 4 2 2 3 4 2" xfId="3847" xr:uid="{F766EDB5-51D2-4FE4-8AF3-C6FCB41C89E6}"/>
    <cellStyle name="Normal 5 4 2 2 3 5" xfId="760" xr:uid="{E1D61DDF-4705-4E98-91C0-3A83D90DCCEE}"/>
    <cellStyle name="Normal 5 4 2 2 3 5 2" xfId="6506" xr:uid="{FC969E56-8961-45AC-ACA3-DDE7B4EBF261}"/>
    <cellStyle name="Normal 5 4 2 2 3 6" xfId="6507" xr:uid="{B15751FA-C9C4-4054-B73D-61542261FA5F}"/>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2 3 2" xfId="6508" xr:uid="{B93D5F48-0D61-4DE6-B1DB-22094DB070D6}"/>
    <cellStyle name="Normal 5 4 2 2 4 2 4" xfId="6509" xr:uid="{A6C70C08-2A10-40E2-A85F-CFCB3AD3215D}"/>
    <cellStyle name="Normal 5 4 2 2 4 3" xfId="763" xr:uid="{52CCA48B-77DF-45C9-A385-DBCABF8CBDBB}"/>
    <cellStyle name="Normal 5 4 2 2 4 3 2" xfId="3851" xr:uid="{F9B43A8C-4A95-419D-BC80-6A153FC2A904}"/>
    <cellStyle name="Normal 5 4 2 2 4 4" xfId="764" xr:uid="{357CEEBA-A2F6-4604-BF14-81A65D544448}"/>
    <cellStyle name="Normal 5 4 2 2 4 4 2" xfId="6510" xr:uid="{C8E1A258-0167-4257-8598-8F246CBDF962}"/>
    <cellStyle name="Normal 5 4 2 2 4 5" xfId="6511" xr:uid="{B08E5F6F-33F4-478B-8946-50A2617141E3}"/>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3 2" xfId="6512" xr:uid="{6C14A81B-0920-4CB9-9C18-DA8A0C187D52}"/>
    <cellStyle name="Normal 5 4 2 2 5 4" xfId="768" xr:uid="{B67AB181-3CD3-4727-82B6-7EE10BD76186}"/>
    <cellStyle name="Normal 5 4 2 2 6" xfId="769" xr:uid="{6A8BD8C2-5928-4641-8165-C9FAA2DD54A4}"/>
    <cellStyle name="Normal 5 4 2 2 6 2" xfId="3853" xr:uid="{4236472F-32BA-49D8-B9CA-B1B0A5AF63E3}"/>
    <cellStyle name="Normal 5 4 2 2 6 3" xfId="7285" xr:uid="{427EC69D-3357-4E47-837E-AED8D0E9B412}"/>
    <cellStyle name="Normal 5 4 2 2 7" xfId="770" xr:uid="{126A4A67-559C-4606-BB97-63481F17DE66}"/>
    <cellStyle name="Normal 5 4 2 2 7 2" xfId="6513" xr:uid="{AD6A2F90-F636-44D6-8B8C-56BA620E0608}"/>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2 3 2" xfId="6514" xr:uid="{90F1744E-52E4-49B3-9714-01D28C0616DB}"/>
    <cellStyle name="Normal 5 4 2 3 2 2 4" xfId="6515" xr:uid="{74AA15FD-193E-4B82-B1A6-2C6CBEEB9DF2}"/>
    <cellStyle name="Normal 5 4 2 3 2 3" xfId="775" xr:uid="{DA8DBF0A-CEF2-4D14-800F-506B672DB361}"/>
    <cellStyle name="Normal 5 4 2 3 2 3 2" xfId="3857" xr:uid="{067944FA-D61D-4B87-9C5A-B8C189450DBC}"/>
    <cellStyle name="Normal 5 4 2 3 2 4" xfId="776" xr:uid="{D99964CB-8CEF-4E6C-B543-A9C2A3CD73C7}"/>
    <cellStyle name="Normal 5 4 2 3 2 4 2" xfId="6516" xr:uid="{AA1038ED-2613-4FC4-B8CA-1ED23671A913}"/>
    <cellStyle name="Normal 5 4 2 3 2 5" xfId="6517" xr:uid="{B2A064D7-B6F9-47EB-8C2A-DB68DC994149}"/>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3 2" xfId="6518" xr:uid="{F3ECFE04-4FE1-488A-9352-A67D1DFB6B22}"/>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5 2" xfId="6519" xr:uid="{99475FC0-A761-422C-AE3C-8F41AB0A18C0}"/>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2 3 2" xfId="6520" xr:uid="{BC8F9562-A951-4D7E-96E6-E603B0C9E7F9}"/>
    <cellStyle name="Normal 5 4 2 4 2 2 4" xfId="6521" xr:uid="{B74541BC-4274-4884-9DC0-D5B3AF808500}"/>
    <cellStyle name="Normal 5 4 2 4 2 3" xfId="787" xr:uid="{DF09DAB7-53D5-4C60-A32F-BBD54DF88E7E}"/>
    <cellStyle name="Normal 5 4 2 4 2 3 2" xfId="3863" xr:uid="{18D13360-97D4-42A0-A268-8B8C6D4E9718}"/>
    <cellStyle name="Normal 5 4 2 4 2 4" xfId="788" xr:uid="{A28B7674-FE61-43D2-A982-3011D023EDEF}"/>
    <cellStyle name="Normal 5 4 2 4 2 4 2" xfId="6522" xr:uid="{8E29445D-D7D1-4029-8249-EDC1E6D2F2C4}"/>
    <cellStyle name="Normal 5 4 2 4 2 5" xfId="6523" xr:uid="{0DDDACC0-BFE0-4630-A6CD-401BB7558374}"/>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3 3 2" xfId="6524" xr:uid="{7B5F8BF0-C65A-4FAE-BA87-7CAD569E24F0}"/>
    <cellStyle name="Normal 5 4 2 4 3 4" xfId="6525" xr:uid="{71494B69-4E04-459D-B78C-9BAE23383DCF}"/>
    <cellStyle name="Normal 5 4 2 4 4" xfId="790" xr:uid="{E60C604A-3AC5-4549-9F3E-7990C13FB880}"/>
    <cellStyle name="Normal 5 4 2 4 4 2" xfId="3867" xr:uid="{B8FB0F7E-B763-48A0-8EF3-B8668FCE2B59}"/>
    <cellStyle name="Normal 5 4 2 4 5" xfId="791" xr:uid="{FC5742BA-2885-47A3-ABAB-84414684E773}"/>
    <cellStyle name="Normal 5 4 2 4 5 2" xfId="6526" xr:uid="{D40A27DB-4AB5-4692-B824-176E580A92D5}"/>
    <cellStyle name="Normal 5 4 2 4 6" xfId="6527" xr:uid="{C3C81E02-F118-47B2-A4FB-C5AEB67F7DE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2 3 2" xfId="6528" xr:uid="{14FEFBFF-08A4-473D-B1B4-87E498198683}"/>
    <cellStyle name="Normal 5 4 2 5 2 4" xfId="6529" xr:uid="{3AD3BDDE-3090-42C1-9080-EA5C4491C0B8}"/>
    <cellStyle name="Normal 5 4 2 5 3" xfId="794" xr:uid="{2ED082C2-7C43-40CE-95F7-76D34E5CF0D8}"/>
    <cellStyle name="Normal 5 4 2 5 3 2" xfId="3871" xr:uid="{E06EDC60-5286-42DC-8E5E-81486F67261A}"/>
    <cellStyle name="Normal 5 4 2 5 4" xfId="795" xr:uid="{18041A01-BC26-4B49-AF1A-F6A989AB7E59}"/>
    <cellStyle name="Normal 5 4 2 5 4 2" xfId="6530" xr:uid="{15A6D3B7-849D-414B-AB89-AA9AEF86230F}"/>
    <cellStyle name="Normal 5 4 2 5 5" xfId="6531" xr:uid="{8AC0F166-EDC6-478E-B183-13599EDB1CFD}"/>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2 4" xfId="7466" xr:uid="{56BF70B7-278A-499F-81D4-6D4CF2908947}"/>
    <cellStyle name="Normal 5 4 2 6 3" xfId="798" xr:uid="{4A7E5DF1-2A91-44B1-B945-FD7ACEE1BE77}"/>
    <cellStyle name="Normal 5 4 2 6 3 2" xfId="6532" xr:uid="{B933459B-A18F-4BA6-A4A1-53184AC92A58}"/>
    <cellStyle name="Normal 5 4 2 6 4" xfId="799" xr:uid="{DA659F9C-3910-4BAD-9764-65107E06111A}"/>
    <cellStyle name="Normal 5 4 2 6 4 2" xfId="4813" xr:uid="{21B5C24E-F734-427C-8521-F551DCCB9575}"/>
    <cellStyle name="Normal 5 4 2 6 4 2 2" xfId="7479" xr:uid="{60A7F7D0-B62C-4FF8-91D0-BC31741B4A5D}"/>
    <cellStyle name="Normal 5 4 2 6 4 3" xfId="4866" xr:uid="{4A13A3FD-2B92-406D-96E1-5AFA2E0568AB}"/>
    <cellStyle name="Normal 5 4 2 6 4 3 2" xfId="7490" xr:uid="{05A8E40A-43CE-4D28-8CD2-9474478EB3F1}"/>
    <cellStyle name="Normal 5 4 2 6 4 4" xfId="4840" xr:uid="{93EB285E-062A-45F0-B259-CA155E55542C}"/>
    <cellStyle name="Normal 5 4 2 7" xfId="800" xr:uid="{5498FB7C-32D3-412A-B9D3-FACDB96EB108}"/>
    <cellStyle name="Normal 5 4 2 7 2" xfId="3873" xr:uid="{619D0A16-FAFE-4610-B636-E0376ABD3C54}"/>
    <cellStyle name="Normal 5 4 2 8" xfId="801" xr:uid="{CB579922-402C-4D41-8444-BFA2F3BDB993}"/>
    <cellStyle name="Normal 5 4 2 8 2" xfId="6533" xr:uid="{5E26C741-D3FF-421B-89C1-19EB258A8058}"/>
    <cellStyle name="Normal 5 4 2 9" xfId="802" xr:uid="{DDDC58E4-D571-4BF6-AF22-30862FFFC2B3}"/>
    <cellStyle name="Normal 5 4 2 9 2" xfId="7416" xr:uid="{B1BDB785-BFF7-44BE-9974-2C6491BFB545}"/>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2 3 2" xfId="6534" xr:uid="{8AF2D54E-4937-434F-8B04-C4D067C2DDAD}"/>
    <cellStyle name="Normal 5 4 3 2 2 2 4" xfId="6535" xr:uid="{94EC39EC-C0EE-4B6F-8EB1-490F275B7994}"/>
    <cellStyle name="Normal 5 4 3 2 2 3" xfId="807" xr:uid="{F3C31E56-10DD-4A45-9C2C-4885002C2C64}"/>
    <cellStyle name="Normal 5 4 3 2 2 3 2" xfId="3877" xr:uid="{C06AAA87-6A54-451C-BF43-276C86BBF9F9}"/>
    <cellStyle name="Normal 5 4 3 2 2 4" xfId="808" xr:uid="{AF8959C7-F0E9-4ED9-B120-ADC608522834}"/>
    <cellStyle name="Normal 5 4 3 2 2 4 2" xfId="6536" xr:uid="{4F522651-9612-4F15-8503-5202446392DB}"/>
    <cellStyle name="Normal 5 4 3 2 2 5" xfId="6537" xr:uid="{BF0B07DE-AEB4-47C1-B77A-F3C00C649A05}"/>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3 2" xfId="6538" xr:uid="{1C48F541-B7A2-47A1-BA3B-97CEFC154FF5}"/>
    <cellStyle name="Normal 5 4 3 2 3 4" xfId="812" xr:uid="{1350279F-9991-4E29-A456-76A72FCB54F7}"/>
    <cellStyle name="Normal 5 4 3 2 4" xfId="813" xr:uid="{2A3A4412-BE29-4C3E-9F53-070E2AD982FD}"/>
    <cellStyle name="Normal 5 4 3 2 4 2" xfId="3879" xr:uid="{89CEFCFE-4617-4184-986F-D5F6C5A881EC}"/>
    <cellStyle name="Normal 5 4 3 2 4 3" xfId="7282" xr:uid="{DE476C3E-CDEC-4C4C-BD75-3C6A33B8356C}"/>
    <cellStyle name="Normal 5 4 3 2 5" xfId="814" xr:uid="{38B0AF55-8153-4DCE-9349-2AB62F1B5BA8}"/>
    <cellStyle name="Normal 5 4 3 2 5 2" xfId="6539" xr:uid="{1DDE01D3-761F-4184-A95C-7B331ED0B4B3}"/>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2 3 2" xfId="6540" xr:uid="{406DE03C-CC88-4EA3-9B03-DE3287579C92}"/>
    <cellStyle name="Normal 5 4 3 3 2 2 4" xfId="6541" xr:uid="{D3702C65-3AE3-455E-A6F2-A63D6CBAB2C2}"/>
    <cellStyle name="Normal 5 4 3 3 2 3" xfId="819" xr:uid="{709EB52D-C5D5-4E29-A720-6E4B379E52AF}"/>
    <cellStyle name="Normal 5 4 3 3 2 3 2" xfId="3883" xr:uid="{6C506B86-EB84-402C-BC55-0AF44E8A26B2}"/>
    <cellStyle name="Normal 5 4 3 3 2 4" xfId="820" xr:uid="{83C26580-8DD2-491C-AD4B-596F0154B27C}"/>
    <cellStyle name="Normal 5 4 3 3 2 4 2" xfId="6542" xr:uid="{CB43A6F0-FD8D-499D-BCCA-30DF99783BD6}"/>
    <cellStyle name="Normal 5 4 3 3 2 5" xfId="6543" xr:uid="{2166F7E8-D820-4483-9740-F9A776EF78A7}"/>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3 3 2" xfId="6544" xr:uid="{60EDCAE9-5C11-43B8-B6AB-D06CA4827BAB}"/>
    <cellStyle name="Normal 5 4 3 3 3 4" xfId="6545" xr:uid="{A24C8370-0142-40DD-A12D-43D3C5E697A5}"/>
    <cellStyle name="Normal 5 4 3 3 4" xfId="822" xr:uid="{42C9B9DD-2D17-4478-B01A-DA3EA6CC8205}"/>
    <cellStyle name="Normal 5 4 3 3 4 2" xfId="3887" xr:uid="{2ED87BE3-00E9-4D86-AF26-8DC88DF5F61B}"/>
    <cellStyle name="Normal 5 4 3 3 5" xfId="823" xr:uid="{75A4C8DF-8C26-40BD-AA15-0344161EF27C}"/>
    <cellStyle name="Normal 5 4 3 3 5 2" xfId="6546" xr:uid="{7E019D62-4AFC-4E93-B0EA-FCC6CE36F384}"/>
    <cellStyle name="Normal 5 4 3 3 6" xfId="6547" xr:uid="{06E10FF3-D54E-4FD6-B76E-7C95D7CA218F}"/>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2 3 2" xfId="6548" xr:uid="{73AC786F-ED90-4CC3-BD59-6540053345BE}"/>
    <cellStyle name="Normal 5 4 3 4 2 4" xfId="6549" xr:uid="{3C38D67A-FAD8-4254-A33E-F41FDF2AFE08}"/>
    <cellStyle name="Normal 5 4 3 4 3" xfId="826" xr:uid="{31DE4FF8-0836-4F87-B5A2-F87581FAF79F}"/>
    <cellStyle name="Normal 5 4 3 4 3 2" xfId="3891" xr:uid="{A9897F4E-F45B-4BBC-B508-964D265D6046}"/>
    <cellStyle name="Normal 5 4 3 4 4" xfId="827" xr:uid="{E2AA44C5-C1A4-4DE8-BA37-CC9C50D9DF24}"/>
    <cellStyle name="Normal 5 4 3 4 4 2" xfId="6550" xr:uid="{8B7C9765-A6DA-4BA6-A32B-4CDDCE25975C}"/>
    <cellStyle name="Normal 5 4 3 4 5" xfId="6551" xr:uid="{0541C7B6-5672-4619-A5B9-6ED67DC3215D}"/>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3 2" xfId="6552" xr:uid="{29A1E83A-15D1-40E5-9E18-DBE10459F71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7 2" xfId="6553" xr:uid="{C5968B7A-E4E2-4F00-AFE9-63A5740C744B}"/>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3 2" xfId="6554" xr:uid="{7E442E18-F186-4133-84F1-0B3D5A384820}"/>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4 2" xfId="6555" xr:uid="{BA9E5030-6B90-432B-B274-96EA8CF4975E}"/>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3 2" xfId="6556" xr:uid="{A61E045E-CED1-441F-8AA8-6421FFB8547E}"/>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4 5" xfId="7277" xr:uid="{B98A68BF-6F1B-4F2D-BD23-C0B4F65DFA6E}"/>
    <cellStyle name="Normal 5 4 4 5" xfId="852" xr:uid="{489E6B3D-E185-4A11-8C73-3FFC40F8A126}"/>
    <cellStyle name="Normal 5 4 4 5 2" xfId="6557" xr:uid="{4F8F4F74-081E-4445-92CF-0D131CF64DA5}"/>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2 3 2" xfId="6558" xr:uid="{D5EE890B-9063-4E2B-86A9-D1938A06A3E5}"/>
    <cellStyle name="Normal 5 4 5 2 2 4" xfId="6559" xr:uid="{B1246ED1-90E0-4966-B7D2-7CADD277A47C}"/>
    <cellStyle name="Normal 5 4 5 2 3" xfId="858" xr:uid="{8E1299FF-6747-4C44-BAF6-1FD00EE906C1}"/>
    <cellStyle name="Normal 5 4 5 2 3 2" xfId="3900" xr:uid="{4F04B926-113C-48B3-8CD9-88539045E0CD}"/>
    <cellStyle name="Normal 5 4 5 2 4" xfId="859" xr:uid="{32F32EED-6AA8-4A5D-A982-DB4D7A3E85D1}"/>
    <cellStyle name="Normal 5 4 5 2 4 2" xfId="6560" xr:uid="{B0315848-4ED6-45A1-8B00-EEEBCB5A65BA}"/>
    <cellStyle name="Normal 5 4 5 2 5" xfId="6561" xr:uid="{3D8ADE60-2BD9-4157-9779-7FA9AA27A170}"/>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3 2" xfId="6562" xr:uid="{1279B8B2-AA2F-49F9-A5A4-184A6C2F798E}"/>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5 2" xfId="6563" xr:uid="{955EF64A-FD72-4200-BBCE-629012E7AA3D}"/>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3 2" xfId="6564" xr:uid="{A1E10717-5BD9-4D1C-9B92-956E5840CF56}"/>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4 2" xfId="6565" xr:uid="{C8717AE1-A5A1-479E-915A-CF1E10A114A2}"/>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2 4" xfId="7467" xr:uid="{BCC65E86-7720-4207-9182-C9186C7EEA96}"/>
    <cellStyle name="Normal 5 4 7 3" xfId="877" xr:uid="{BBD60D65-EC1A-4A4D-B909-0A2D5729AD74}"/>
    <cellStyle name="Normal 5 4 7 3 2" xfId="6566" xr:uid="{F2586106-D1FC-40C3-A2F3-BF2D755CA3CC}"/>
    <cellStyle name="Normal 5 4 7 4" xfId="878" xr:uid="{D536BF0B-D624-4ECE-ACFE-72D47054A85A}"/>
    <cellStyle name="Normal 5 4 7 4 2" xfId="4812" xr:uid="{68B1E873-4EA0-4FF4-AA21-806F8C7F0347}"/>
    <cellStyle name="Normal 5 4 7 4 2 2" xfId="7480" xr:uid="{31C3BEAB-3312-49DA-B203-E1A1FC22D98F}"/>
    <cellStyle name="Normal 5 4 7 4 3" xfId="4867" xr:uid="{260B164E-3DA8-4724-B689-968FC0A7DF0A}"/>
    <cellStyle name="Normal 5 4 7 4 3 2" xfId="7495" xr:uid="{6AE8E427-BD2F-49E4-AF9A-EEBBDD401099}"/>
    <cellStyle name="Normal 5 4 7 4 4" xfId="4839" xr:uid="{2F65EC5C-6D44-47AB-83E3-D925842D2B1D}"/>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4 9 2" xfId="6567" xr:uid="{829718DD-60D1-4B39-B53C-B57A5B51D4CD}"/>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3 2" xfId="6568" xr:uid="{3DC7E25A-C7FD-4118-9E4D-8116A4DE8436}"/>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4 2" xfId="6569" xr:uid="{61D09988-D193-45FA-9E75-BDEE81A6DCAA}"/>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3 2" xfId="6570" xr:uid="{ED91634F-910E-4F51-B52C-F1B9ACAA5352}"/>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2 3 2" xfId="6571" xr:uid="{BEA5C20B-A9C6-4B4D-9EF0-B2F15227E146}"/>
    <cellStyle name="Normal 5 5 2 3 2 2 4" xfId="6572" xr:uid="{4E085EF6-03F2-404E-ABAF-53C098CD000E}"/>
    <cellStyle name="Normal 5 5 2 3 2 3" xfId="923" xr:uid="{ACB40021-57BB-4611-AA08-17F2E44C29A4}"/>
    <cellStyle name="Normal 5 5 2 3 2 3 2" xfId="3910" xr:uid="{1F1D9DF3-75AC-43EC-A0E8-64C6270A69BC}"/>
    <cellStyle name="Normal 5 5 2 3 2 4" xfId="924" xr:uid="{FC77D140-61B6-4A36-B2A3-A0611FBE9B80}"/>
    <cellStyle name="Normal 5 5 2 3 2 4 2" xfId="6573" xr:uid="{FCCC71E6-8034-43FB-BF52-597098C27B7B}"/>
    <cellStyle name="Normal 5 5 2 3 2 5" xfId="6574" xr:uid="{9A534096-F33C-4671-899D-A1D654DFB299}"/>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3 2" xfId="6575" xr:uid="{359D2F6E-FB6F-4ABE-BB08-B982EBE056F8}"/>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5 2" xfId="6576" xr:uid="{B77D92A7-B6EB-4E69-B2B2-A59FC2729AB2}"/>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3 2" xfId="6577" xr:uid="{B9295D29-ACC3-4DCC-8EDB-12096F470F17}"/>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4 2" xfId="6578" xr:uid="{E9D6049B-7D4C-4E4C-8F61-306F9F14AB15}"/>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3 2" xfId="6579" xr:uid="{6D25B9CC-F651-4CE3-8C0D-A1B722BB5E65}"/>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7 2" xfId="6580" xr:uid="{71A41C52-3A6E-4DA4-8C34-1E22108568FF}"/>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36" xr:uid="{1DE55FE1-4740-44C8-9BF1-2E851A0EC23D}"/>
    <cellStyle name="Normal 5 5 3 2 2 2 3" xfId="4737" xr:uid="{4E1139BD-FB39-47B5-9337-0AC14E596BC9}"/>
    <cellStyle name="Normal 5 5 3 2 2 3" xfId="955" xr:uid="{0B9A5734-1A3C-4682-8F6A-A2961F3F3809}"/>
    <cellStyle name="Normal 5 5 3 2 2 3 2" xfId="4738" xr:uid="{2809F696-B600-41D0-8781-15C404F82421}"/>
    <cellStyle name="Normal 5 5 3 2 2 4" xfId="956" xr:uid="{B30D3E9E-9047-46BD-99CA-8271E6531F01}"/>
    <cellStyle name="Normal 5 5 3 2 3" xfId="957" xr:uid="{6F74A04F-63E9-43E5-AC56-5D932E22B109}"/>
    <cellStyle name="Normal 5 5 3 2 3 2" xfId="958" xr:uid="{7EEF5D27-6187-40DA-8256-2CAA0E93F66C}"/>
    <cellStyle name="Normal 5 5 3 2 3 2 2" xfId="4739" xr:uid="{3629733F-F328-4854-B721-0CB8EEA4471E}"/>
    <cellStyle name="Normal 5 5 3 2 3 3" xfId="959" xr:uid="{7D218F9D-4337-48F6-A556-CF0A3333AF3E}"/>
    <cellStyle name="Normal 5 5 3 2 3 4" xfId="960" xr:uid="{0E09CE34-1D7F-4AF8-9CF1-186606B4CFBC}"/>
    <cellStyle name="Normal 5 5 3 2 4" xfId="961" xr:uid="{67EC9E7D-3746-46A5-B5B8-D8C5C1F11152}"/>
    <cellStyle name="Normal 5 5 3 2 4 2" xfId="4740" xr:uid="{3C697E5C-1EE4-4530-ADD1-5651A586BC7E}"/>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41" xr:uid="{5C54F8C7-8B57-4654-8EDB-911E88E7FB27}"/>
    <cellStyle name="Normal 5 5 3 3 2 3" xfId="967" xr:uid="{2048BFAE-DEE6-40C6-A232-3FFD9F90799D}"/>
    <cellStyle name="Normal 5 5 3 3 2 4" xfId="968" xr:uid="{55F67E24-FE44-4BE9-A918-523F26E1B8B1}"/>
    <cellStyle name="Normal 5 5 3 3 3" xfId="969" xr:uid="{907F0F77-A54E-4C6F-8171-4E9A993AF02B}"/>
    <cellStyle name="Normal 5 5 3 3 3 2" xfId="4742" xr:uid="{2F6B4D25-8A4A-4D8D-83F0-6D53D40E0815}"/>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43" xr:uid="{6E7AC76C-8BC2-4641-B148-A7AA85AFE8A0}"/>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3 2" xfId="6581" xr:uid="{8E363CE3-5DCA-412D-8423-F31EC591BA27}"/>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4 2" xfId="6582" xr:uid="{2608D2DA-6F97-4D8D-9884-265F9EE30694}"/>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3 2" xfId="6583" xr:uid="{5809D993-C804-4056-8F68-E49E8C5BFE1E}"/>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5 2" xfId="6584" xr:uid="{7DC206EE-EF30-4A59-A25F-C6A86A000C36}"/>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3 2" xfId="6585" xr:uid="{6F9379A0-CD69-4194-BF5D-BB489743FD8B}"/>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4 2" xfId="6586" xr:uid="{DCA4FEAA-4CC0-4775-8AB3-A8CB1E050287}"/>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3 2" xfId="6587" xr:uid="{4ACF3802-CE9E-46EA-906D-1014D49A8664}"/>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3 2" xfId="6588" xr:uid="{8077555F-2E77-43F0-AAEF-0E7AC9C4F6C7}"/>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4 2" xfId="6589" xr:uid="{90FC5224-0025-4970-8DCB-390B7D7FE4A1}"/>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3 2" xfId="6590" xr:uid="{3F8C684F-96AF-41F6-A78D-1AD13C877E9B}"/>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3 2" xfId="6591" xr:uid="{0EB9CA5F-0FC1-4BEA-83E1-251021F3A6A5}"/>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3 2" xfId="6592" xr:uid="{10F3BEE6-DEE5-4779-819A-A28C6A5C8890}"/>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4 2" xfId="6593" xr:uid="{05D2FC27-7E96-4502-B961-C3108023ADFC}"/>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3 2" xfId="6594" xr:uid="{43DAC03B-6B40-4F62-A1CB-C999B74F8499}"/>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3 2" xfId="6595" xr:uid="{5B168CF8-0BE5-4BD5-A06D-3B1FA49C2F15}"/>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50" xfId="7522" xr:uid="{388A235D-19FF-4AAD-B04A-065370DDC77F}"/>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17" xr:uid="{6CFFEB46-273C-4DE6-965F-F7BBC0151BD6}"/>
    <cellStyle name="Normal 6 10 2 3" xfId="1299" xr:uid="{78ED2972-A832-4B12-A26A-7E53F0E44244}"/>
    <cellStyle name="Normal 6 10 2 4" xfId="1300" xr:uid="{70F04B64-70C0-4A7D-9AFB-9BD63129E3AD}"/>
    <cellStyle name="Normal 6 10 2 5" xfId="5533" xr:uid="{0BCFFCBB-AA67-4CFB-AB65-6AF5C8B802A1}"/>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709" xr:uid="{9A1159C4-D2AC-421D-817D-FDE4E046FFEE}"/>
    <cellStyle name="Normal 6 13 5" xfId="5501" xr:uid="{1FED7C78-244D-47E9-81F1-30E6960FB0AB}"/>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2 2 2" xfId="5915" xr:uid="{500EE8AD-563F-4588-80CE-4E1BE481D44F}"/>
    <cellStyle name="Normal 6 2 2 3" xfId="5749" xr:uid="{44AC15BD-10B0-4A86-A324-B97F706DD4BB}"/>
    <cellStyle name="Normal 6 2 3" xfId="4464" xr:uid="{BE9179EB-6BB5-44F6-A8C3-825395ED3CE8}"/>
    <cellStyle name="Normal 6 2 3 2" xfId="5638" xr:uid="{B604768A-F6C2-4C16-952B-09DE640505FF}"/>
    <cellStyle name="Normal 6 2 3 2 2" xfId="5974" xr:uid="{707ECDC3-95CB-491F-98FE-A27CA69151BD}"/>
    <cellStyle name="Normal 6 2 3 3" xfId="5807" xr:uid="{CA843864-7421-4EDB-AE9E-6B96D33EE492}"/>
    <cellStyle name="Normal 6 2 4" xfId="5596" xr:uid="{79DAA3EA-8F71-47A4-B958-28BDFFA60D19}"/>
    <cellStyle name="Normal 6 2 4 2" xfId="5862" xr:uid="{92BC6DB6-2795-406D-9EBF-357B21F90CC4}"/>
    <cellStyle name="Normal 6 2 5" xfId="5691" xr:uid="{159C62CB-3FBA-44CC-958D-12040B778EEB}"/>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2 3 2" xfId="6596" xr:uid="{67F3C4EC-4670-4E32-B5BF-08CE54B10C5F}"/>
    <cellStyle name="Normal 6 3 2 2 2 2 2 4" xfId="6597" xr:uid="{C97A8022-072E-4B92-B3A2-20FD2B2AD49E}"/>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2 4 2" xfId="6598" xr:uid="{279BF98C-B223-4B68-A68A-4919DF4B89E4}"/>
    <cellStyle name="Normal 6 3 2 2 2 2 5" xfId="6599" xr:uid="{AAC91DA8-E44F-4D68-BFD9-9D3A001BF31C}"/>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3 2" xfId="6600" xr:uid="{D4261D08-17B8-412F-9FF0-CC7D5E94A6F6}"/>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5 2" xfId="6601" xr:uid="{758D0577-9822-401C-9AF3-CCF07BED570B}"/>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2 3 2" xfId="6602" xr:uid="{AFED4859-E888-48B7-B8C7-429B981077B7}"/>
    <cellStyle name="Normal 6 3 2 2 3 2 2 4" xfId="6603" xr:uid="{80DF202B-8181-405C-9ED9-89CAFD1E886B}"/>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2 4 2" xfId="6604" xr:uid="{4CC8EA01-7A92-40C5-A69F-AB3688B04B3F}"/>
    <cellStyle name="Normal 6 3 2 2 3 2 5" xfId="6605" xr:uid="{2C4CB36C-82AC-4C98-8706-A2014B02418C}"/>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3 3 2" xfId="6606" xr:uid="{1F756F92-4C6F-4D01-8841-605F4C8B6D3F}"/>
    <cellStyle name="Normal 6 3 2 2 3 3 4" xfId="6607" xr:uid="{98ABFA9B-6A1B-4D70-9F9A-0EC173434D19}"/>
    <cellStyle name="Normal 6 3 2 2 3 4" xfId="1339" xr:uid="{C1084A89-749D-40C9-BBD9-00B9B7DACA01}"/>
    <cellStyle name="Normal 6 3 2 2 3 4 2" xfId="3936" xr:uid="{4BB5C8DD-9931-4838-953D-726C3C9FABB6}"/>
    <cellStyle name="Normal 6 3 2 2 3 5" xfId="1340" xr:uid="{0207DDFD-4792-436B-BE01-2DE0D5206DCE}"/>
    <cellStyle name="Normal 6 3 2 2 3 5 2" xfId="6608" xr:uid="{14C504CE-500E-4BD4-8F64-B1B5E60BD5C7}"/>
    <cellStyle name="Normal 6 3 2 2 3 6" xfId="6609" xr:uid="{F602FAA2-1DB5-44D9-8066-E6D18334DB99}"/>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2 3 2" xfId="6610" xr:uid="{4CCEAFEA-495D-4D65-A09C-4AA6E217FEFE}"/>
    <cellStyle name="Normal 6 3 2 2 4 2 4" xfId="6611" xr:uid="{64847EB9-AEA8-47DB-B11D-1EA3F891506B}"/>
    <cellStyle name="Normal 6 3 2 2 4 3" xfId="1343" xr:uid="{09425F06-227A-44A2-B952-FD414CBFAEE1}"/>
    <cellStyle name="Normal 6 3 2 2 4 3 2" xfId="3940" xr:uid="{FEA92C35-437A-40C0-B867-DC52C14175BC}"/>
    <cellStyle name="Normal 6 3 2 2 4 4" xfId="1344" xr:uid="{9D55E99D-EC47-4357-818F-C5E926264534}"/>
    <cellStyle name="Normal 6 3 2 2 4 4 2" xfId="6612" xr:uid="{2A8A1342-2CE5-41BE-84E0-2B3271E37E84}"/>
    <cellStyle name="Normal 6 3 2 2 4 5" xfId="6613" xr:uid="{6AF23A3A-AF45-4017-B3DB-46AFC6A8C5CA}"/>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3 2" xfId="6614" xr:uid="{8FA7B783-2B48-423A-9BD6-0CB93845EA24}"/>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7 2" xfId="6615" xr:uid="{95792427-C27A-4604-8D5A-692A78114767}"/>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2 3 2" xfId="6616" xr:uid="{C6A00418-EFF9-4E8B-B8FC-CDDBCFEF3863}"/>
    <cellStyle name="Normal 6 3 2 3 2 2 4" xfId="6617" xr:uid="{BD9CB4E4-65A8-48F1-94B9-C860494A7BE1}"/>
    <cellStyle name="Normal 6 3 2 3 2 3" xfId="1355" xr:uid="{9AAE853C-4CCE-4D72-AEE9-D514DB8E592F}"/>
    <cellStyle name="Normal 6 3 2 3 2 3 2" xfId="3946" xr:uid="{174333F4-073A-4147-91BD-C689FFF64730}"/>
    <cellStyle name="Normal 6 3 2 3 2 4" xfId="1356" xr:uid="{F8101F2F-FE03-43E1-9B3A-38C28994EFB0}"/>
    <cellStyle name="Normal 6 3 2 3 2 4 2" xfId="6618" xr:uid="{775C8132-BB0A-4B3A-BE5C-5A7DD9A3E658}"/>
    <cellStyle name="Normal 6 3 2 3 2 5" xfId="6619" xr:uid="{0801539D-69B1-490D-BA95-807F2965F07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3 2" xfId="6620" xr:uid="{5DEC5C1A-5E29-4288-9D3C-2ADC6AB91CF7}"/>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5 2" xfId="6621" xr:uid="{37E8233C-DE32-4353-B900-BCEBA68DDD79}"/>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2 3 2" xfId="6622" xr:uid="{3E4CBE2A-5344-461D-A6C2-CF1115A834B4}"/>
    <cellStyle name="Normal 6 3 2 4 2 2 4" xfId="6623" xr:uid="{3EE69FB2-7099-4016-ADEF-FA96233BD3AF}"/>
    <cellStyle name="Normal 6 3 2 4 2 3" xfId="1367" xr:uid="{9345BE1E-C081-49D3-832C-FF7324A98F55}"/>
    <cellStyle name="Normal 6 3 2 4 2 3 2" xfId="3952" xr:uid="{4BAF6683-22CB-4A80-BB20-8490CFE0B8CA}"/>
    <cellStyle name="Normal 6 3 2 4 2 4" xfId="1368" xr:uid="{7FB5F264-F7F4-4958-B49F-D77511BE598F}"/>
    <cellStyle name="Normal 6 3 2 4 2 4 2" xfId="6624" xr:uid="{519C7BFD-2F9C-4C80-BEC2-4566F0B63E17}"/>
    <cellStyle name="Normal 6 3 2 4 2 5" xfId="6625" xr:uid="{2B54B230-61B1-4A59-849B-2E1BDAC44791}"/>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3 3 2" xfId="6626" xr:uid="{13D2907C-A056-43AC-8693-F9297BC5924B}"/>
    <cellStyle name="Normal 6 3 2 4 3 4" xfId="6627" xr:uid="{D037C999-8F00-4F12-89B9-0FE2EFBE8EE1}"/>
    <cellStyle name="Normal 6 3 2 4 4" xfId="1370" xr:uid="{32EA65B7-1AF0-4FA4-82C1-E22F4D0744F2}"/>
    <cellStyle name="Normal 6 3 2 4 4 2" xfId="3956" xr:uid="{79D55C95-293E-4933-8E1E-FF0B83BCAA76}"/>
    <cellStyle name="Normal 6 3 2 4 5" xfId="1371" xr:uid="{68120AB3-2D71-4C26-9740-BB0F8E99B546}"/>
    <cellStyle name="Normal 6 3 2 4 5 2" xfId="6628" xr:uid="{DA1518C0-EC00-4C73-9FF9-0BC1C140451A}"/>
    <cellStyle name="Normal 6 3 2 4 6" xfId="6629" xr:uid="{16773E92-41B4-42C3-BB95-3C1481EA16A9}"/>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2 3 2" xfId="6630" xr:uid="{89ED77D6-DA5B-464A-A32C-C7F7784E1C07}"/>
    <cellStyle name="Normal 6 3 2 5 2 4" xfId="6631" xr:uid="{10C29B28-9A36-41E6-B80C-9B38EFD05019}"/>
    <cellStyle name="Normal 6 3 2 5 3" xfId="1374" xr:uid="{7930DC25-C650-4FFB-8748-4067778F35CC}"/>
    <cellStyle name="Normal 6 3 2 5 3 2" xfId="3960" xr:uid="{3CE59E74-D3F6-4234-8504-5D315B77EDC6}"/>
    <cellStyle name="Normal 6 3 2 5 4" xfId="1375" xr:uid="{514D1D2B-AD91-4B8C-A70A-A1EAFC552A6E}"/>
    <cellStyle name="Normal 6 3 2 5 4 2" xfId="6632" xr:uid="{A8250C35-3C82-46E0-B18C-F42EE8EFDAB2}"/>
    <cellStyle name="Normal 6 3 2 5 5" xfId="6633" xr:uid="{393D12B4-724B-4512-8ABD-40D6394DF71A}"/>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3 2" xfId="6634" xr:uid="{3D66A0D7-1D52-4954-97AE-6F65AFCD3AE0}"/>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8 2" xfId="6635" xr:uid="{442FB388-8AEB-4E3F-8FB8-0178D953E2B8}"/>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2 3 2" xfId="6636" xr:uid="{B2AF8119-AE3D-4382-9E53-7DD5F073A516}"/>
    <cellStyle name="Normal 6 3 3 2 2 2 4" xfId="6637" xr:uid="{EFC6BA6D-8A0F-4611-85FA-2BBD399425D6}"/>
    <cellStyle name="Normal 6 3 3 2 2 3" xfId="1387" xr:uid="{B0CCB720-FE4C-4E66-AB9C-5837305DED51}"/>
    <cellStyle name="Normal 6 3 3 2 2 3 2" xfId="3966" xr:uid="{301D634F-63E5-4882-882F-1DB55BE7EDB5}"/>
    <cellStyle name="Normal 6 3 3 2 2 4" xfId="1388" xr:uid="{FCAE7E09-8B6D-4488-9EB5-56DE41F328B5}"/>
    <cellStyle name="Normal 6 3 3 2 2 4 2" xfId="6638" xr:uid="{4565FEBA-30E0-4B1E-BEEA-990AF82FCEC3}"/>
    <cellStyle name="Normal 6 3 3 2 2 5" xfId="6639" xr:uid="{D4410404-D66B-4765-B971-F5A751483AD6}"/>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3 2" xfId="6640" xr:uid="{DC8ACB00-B973-4ECA-A516-71681CD32AC0}"/>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5 2" xfId="6641" xr:uid="{5FF04602-BEB1-47C3-A6A3-135E84C48BC9}"/>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2 3 2" xfId="6642" xr:uid="{E6ECDCB1-BC57-493B-9C6A-8A2A4231CD9F}"/>
    <cellStyle name="Normal 6 3 3 3 2 2 4" xfId="6643" xr:uid="{664A6F01-563D-4C09-B74B-FDF02E563D7B}"/>
    <cellStyle name="Normal 6 3 3 3 2 3" xfId="1399" xr:uid="{05204531-717B-4DFC-824D-59C732511112}"/>
    <cellStyle name="Normal 6 3 3 3 2 3 2" xfId="3972" xr:uid="{3D5117BE-EDC5-4815-8EC5-7947C2EA2388}"/>
    <cellStyle name="Normal 6 3 3 3 2 4" xfId="1400" xr:uid="{23815567-54F8-4776-B7AF-66FAD23A7B2C}"/>
    <cellStyle name="Normal 6 3 3 3 2 4 2" xfId="6644" xr:uid="{E212B143-7313-4155-95C8-6F8BC1D50DF4}"/>
    <cellStyle name="Normal 6 3 3 3 2 5" xfId="6645" xr:uid="{D4EF5A5E-0D3E-4637-9F43-6EF44ED3E1CB}"/>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3 3 2" xfId="6646" xr:uid="{B525D857-9893-4C74-81D7-27FB4A1E63C7}"/>
    <cellStyle name="Normal 6 3 3 3 3 4" xfId="6647" xr:uid="{D54AA038-33E1-4251-9F23-B1DFBE9DF462}"/>
    <cellStyle name="Normal 6 3 3 3 4" xfId="1402" xr:uid="{3C5AC31F-508B-4E63-917B-A260E251AE9B}"/>
    <cellStyle name="Normal 6 3 3 3 4 2" xfId="3976" xr:uid="{2BCD2801-5F83-4899-A665-A7D7DE2BD02F}"/>
    <cellStyle name="Normal 6 3 3 3 5" xfId="1403" xr:uid="{5AB51410-858D-4122-A106-B5C933F1CBA7}"/>
    <cellStyle name="Normal 6 3 3 3 5 2" xfId="6648" xr:uid="{BA6E3AAF-A813-408B-9434-706F3ADF5688}"/>
    <cellStyle name="Normal 6 3 3 3 6" xfId="6649" xr:uid="{E7FC2559-EB95-430E-9AC1-150B8F6DD4DF}"/>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2 3 2" xfId="6650" xr:uid="{2677F66A-BF40-4554-8AC2-63F1F9F083ED}"/>
    <cellStyle name="Normal 6 3 3 4 2 4" xfId="6651" xr:uid="{526733F5-6EB9-4B4C-B007-AB972F03C83C}"/>
    <cellStyle name="Normal 6 3 3 4 3" xfId="1406" xr:uid="{80B1739B-1040-4A2A-83FB-B15E508AF00C}"/>
    <cellStyle name="Normal 6 3 3 4 3 2" xfId="3980" xr:uid="{61CA7092-1CB1-45D1-97DC-21940C13C62D}"/>
    <cellStyle name="Normal 6 3 3 4 4" xfId="1407" xr:uid="{9611674A-52FE-4E06-81C8-D391FFA10E16}"/>
    <cellStyle name="Normal 6 3 3 4 4 2" xfId="6652" xr:uid="{81520E43-1A61-4215-B048-60CC6AE0DC64}"/>
    <cellStyle name="Normal 6 3 3 4 5" xfId="6653" xr:uid="{E5AFD163-332B-40F5-892A-8AA72171AB49}"/>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3 2" xfId="6654" xr:uid="{BD6FCF79-6FD4-4921-8136-0F0E14A17610}"/>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7 2" xfId="6655" xr:uid="{CD40DA2D-F5CB-4DEB-984D-7329B1D4B978}"/>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3 2" xfId="6656" xr:uid="{D07A4C64-E09A-48DF-96F7-815CB9F20528}"/>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4 2" xfId="6657" xr:uid="{3D431D52-5F6F-4E90-9FC1-13BFDBEDB7A7}"/>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3 2" xfId="6658" xr:uid="{C8F21966-1F08-4ECA-AABE-F919E450577B}"/>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5 2" xfId="6659" xr:uid="{94B55C2F-655C-4D21-A281-12E401AC0F49}"/>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2 3 2" xfId="6660" xr:uid="{AD0B00D6-42C6-498E-AC2A-7267B295CB1B}"/>
    <cellStyle name="Normal 6 3 5 2 2 4" xfId="6661" xr:uid="{EC89C650-A213-4639-B632-3EAACC69D556}"/>
    <cellStyle name="Normal 6 3 5 2 3" xfId="1438" xr:uid="{EBFD4630-BD83-4B22-8A41-3C2CCA07CCB3}"/>
    <cellStyle name="Normal 6 3 5 2 3 2" xfId="3989" xr:uid="{3FC97157-39CD-43AE-A36C-630FCD57C611}"/>
    <cellStyle name="Normal 6 3 5 2 4" xfId="1439" xr:uid="{0CD1766B-EB05-4C26-A782-89ABFCFE2E8B}"/>
    <cellStyle name="Normal 6 3 5 2 4 2" xfId="6662" xr:uid="{509E2B47-1873-47F0-B505-4D2131654EAF}"/>
    <cellStyle name="Normal 6 3 5 2 5" xfId="6663" xr:uid="{A84A809D-82F7-4858-8A79-CC4DCDFE128C}"/>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3 2" xfId="6664" xr:uid="{C5A551D1-56F2-4BD4-8BFC-912B5455C2CC}"/>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5 2" xfId="6665" xr:uid="{DA8E177E-E4C9-4461-8137-DF49AA069102}"/>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3 2" xfId="6666" xr:uid="{0C5798EA-3011-434E-AF0A-1F5F5A03672A}"/>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4 2" xfId="6667" xr:uid="{DD94A7CE-8321-4253-B44C-80AED85E7CB4}"/>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3 2" xfId="6668" xr:uid="{BD49466B-7A14-4726-A406-504F08FF3DCE}"/>
    <cellStyle name="Normal 6 3 7 4" xfId="1458" xr:uid="{1AB46118-421F-41AB-8898-4A7B2991753D}"/>
    <cellStyle name="Normal 6 3 7 5" xfId="5556" xr:uid="{1FA09150-7A11-4966-947E-7DDC1C7D3C83}"/>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8 5" xfId="7457" xr:uid="{8A47D421-6510-4204-82C3-602F4EB9C221}"/>
    <cellStyle name="Normal 6 3 9" xfId="1463" xr:uid="{862CBFEE-1709-4966-AA21-1FCE76124FC4}"/>
    <cellStyle name="Normal 6 3 9 2" xfId="4901" xr:uid="{A2E31804-5771-4FEA-A16D-6AB306F41D3B}"/>
    <cellStyle name="Normal 6 3 9 2 2" xfId="6669" xr:uid="{9A2545D5-F432-494A-B950-D7BF17AAE79B}"/>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3 2" xfId="6670" xr:uid="{B20937AE-461D-43C0-88F5-71F51E5AAA79}"/>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4 2" xfId="6671" xr:uid="{5ED34B3F-585B-420F-816E-35C1D178E6F0}"/>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3 2" xfId="6672" xr:uid="{000C97B4-29D7-497C-9E7F-57F2F8F4B29F}"/>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2 3 2" xfId="6673" xr:uid="{BFCEC686-1A66-4307-9D51-07992090C64A}"/>
    <cellStyle name="Normal 6 4 2 3 2 2 4" xfId="6674" xr:uid="{B5A75695-7762-49CC-94F8-8E37D22F4407}"/>
    <cellStyle name="Normal 6 4 2 3 2 3" xfId="1503" xr:uid="{D282CDDE-1A39-4B94-A689-173A6BD714B3}"/>
    <cellStyle name="Normal 6 4 2 3 2 3 2" xfId="3999" xr:uid="{60EF91A5-9E95-4F7E-B82B-B929D33DF977}"/>
    <cellStyle name="Normal 6 4 2 3 2 4" xfId="1504" xr:uid="{772E5741-A24F-41F5-864C-4F46771CDE15}"/>
    <cellStyle name="Normal 6 4 2 3 2 4 2" xfId="6675" xr:uid="{5A43B60F-D9C0-4294-89B6-3FB16683A77A}"/>
    <cellStyle name="Normal 6 4 2 3 2 5" xfId="6676" xr:uid="{133777BE-D65B-431E-AC20-DCBD0F06F9DD}"/>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3 2" xfId="6677" xr:uid="{16B6E6AC-FBF2-43E9-899A-681AADD04716}"/>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5 2" xfId="6678" xr:uid="{98DD232B-FBBA-4F8D-A2E0-5B71385B63EC}"/>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3 2" xfId="6679" xr:uid="{B354A3F0-A8EB-42C3-B56C-D2E1BEC5D283}"/>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4 2" xfId="6680" xr:uid="{064BA2DB-A50A-4684-8331-53DA76598ED4}"/>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3 2" xfId="6681" xr:uid="{CFB027F5-3FE1-4924-91BC-86FE1D57C3FC}"/>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7 2" xfId="6682" xr:uid="{0E9ABF37-9F93-4871-8754-7ABF6742C4DD}"/>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44" xr:uid="{12C13AEB-BF26-4EF9-866B-F589841470EA}"/>
    <cellStyle name="Normal 6 4 3 2 2 2 3" xfId="4745" xr:uid="{6938DAC5-55C4-4371-9A22-E5A075A0C1A6}"/>
    <cellStyle name="Normal 6 4 3 2 2 3" xfId="1535" xr:uid="{54EDD147-8464-49D6-9FD8-FBE229AE6C84}"/>
    <cellStyle name="Normal 6 4 3 2 2 3 2" xfId="4746" xr:uid="{F95C2002-C49F-49C6-A087-2739B1FB6AD9}"/>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47" xr:uid="{A0DC7DD0-DE35-4ED6-BD6A-3BD7A6BAE296}"/>
    <cellStyle name="Normal 6 4 3 2 3 3" xfId="1539" xr:uid="{41F59589-B0BF-4397-B3AA-1A1BB591ED69}"/>
    <cellStyle name="Normal 6 4 3 2 3 4" xfId="1540" xr:uid="{DD66B099-A9E7-4699-88C0-310CAA975BA5}"/>
    <cellStyle name="Normal 6 4 3 2 4" xfId="1541" xr:uid="{2FCEB7BF-C062-4976-833B-AC89C16DF7E1}"/>
    <cellStyle name="Normal 6 4 3 2 4 2" xfId="4748" xr:uid="{13558EC7-4463-48B7-BDB3-D2E44890EF83}"/>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49" xr:uid="{64A5B67C-AD4D-4017-9ABD-D259AB562A70}"/>
    <cellStyle name="Normal 6 4 3 3 2 3" xfId="1547" xr:uid="{FCE980FA-1892-43EA-9433-4B6B841101D9}"/>
    <cellStyle name="Normal 6 4 3 3 2 4" xfId="1548" xr:uid="{BE56AB12-9D71-4BE9-82F1-CB330FF251B1}"/>
    <cellStyle name="Normal 6 4 3 3 3" xfId="1549" xr:uid="{22A5F240-7413-448C-BE5E-2DF699324E6B}"/>
    <cellStyle name="Normal 6 4 3 3 3 2" xfId="4750" xr:uid="{46338317-A278-4CCA-95C6-1084A0288D46}"/>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51" xr:uid="{1EFB4337-C01D-4B2E-A25F-FA9A0334107B}"/>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3 2" xfId="6683" xr:uid="{1914D72D-0869-4B29-A7D2-FC56CD65B1E2}"/>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4 2" xfId="6684" xr:uid="{A9D1ADC3-9A09-45DC-8E99-F31AB026531F}"/>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3 2" xfId="6685" xr:uid="{F9A4CDDF-A49C-4F5E-943E-066DF8EBEA8E}"/>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5 2" xfId="6686" xr:uid="{3A875201-A0FD-40DB-98AF-1FB126359318}"/>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3 2" xfId="6687" xr:uid="{43F86393-03D1-42B5-B9E3-7AFF26312249}"/>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4 2" xfId="6688" xr:uid="{3B2E58D9-8A21-4D1E-B7F0-EA2381498B39}"/>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3 2" xfId="6689" xr:uid="{7CD529BE-E600-49FA-A009-AC354D3FF1A6}"/>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68" xr:uid="{AC39F364-94F0-48A8-A8CE-13FE6F6474E3}"/>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3 2" xfId="6690" xr:uid="{2730AAB8-8E2B-4D2E-8732-9728F484F9CA}"/>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4 2" xfId="6691" xr:uid="{499397CE-3F0B-43D0-9D95-47197F68945D}"/>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3 2" xfId="6692" xr:uid="{3AD86AA5-AC4B-4D53-9B86-2BBB3E8D99CE}"/>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3 2" xfId="6693" xr:uid="{1C58F1E4-A01E-45C8-92F6-93DA8EC665E1}"/>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3 2" xfId="6694" xr:uid="{549DB7BF-528A-4F20-BEAE-75904DF20192}"/>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4 2" xfId="6695" xr:uid="{2DAEDE47-415C-41E0-B2DE-A1FDAA5BB152}"/>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3 2" xfId="6696" xr:uid="{750D5EEE-6FD6-48C6-94AC-6256ECC44D7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3 2" xfId="6697" xr:uid="{6A03B2D3-2F79-4A8B-9176-7AA1C7C0237C}"/>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16" xfId="7290" xr:uid="{8B8ED76A-9077-499A-92C5-848E580F4B61}"/>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2 3 2" xfId="6698" xr:uid="{3E42AD54-7433-43BB-BCF1-30B1176DCB22}"/>
    <cellStyle name="Normal 7 2 2 2 2 2 2 4" xfId="6699" xr:uid="{E23BBDAD-AAC9-4C55-A9C5-63AEEB182435}"/>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2 4 2" xfId="6700" xr:uid="{8A73802A-8794-42A6-81D2-7580EF4027BE}"/>
    <cellStyle name="Normal 7 2 2 2 2 2 5" xfId="6701" xr:uid="{50EF3E85-084B-4EFC-80EA-A4190D1E2F33}"/>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3 2" xfId="6702" xr:uid="{F858E121-1226-4892-8FB7-97A5C59A9665}"/>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5 2" xfId="6703" xr:uid="{2D9F0327-92C0-4BC1-80C7-4152C98D6F47}"/>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2 3 2" xfId="6704" xr:uid="{4FDBEF26-8D9E-4DC6-9CA2-ECE2431DCC88}"/>
    <cellStyle name="Normal 7 2 2 2 3 2 2 4" xfId="6705" xr:uid="{D7A7DEEA-C29D-43EA-A411-DAB76505C3E7}"/>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2 4 2" xfId="6706" xr:uid="{C9DF16F0-DB86-4568-A5EA-7150AA393166}"/>
    <cellStyle name="Normal 7 2 2 2 3 2 5" xfId="6707" xr:uid="{8B3A426F-507F-489F-ADCE-F11D16D66704}"/>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3 3 2" xfId="6708" xr:uid="{B6E5AC9A-E852-4162-BAD6-5006B2813C81}"/>
    <cellStyle name="Normal 7 2 2 2 3 3 4" xfId="6709" xr:uid="{6A37945E-F6BA-43F0-8FA3-0B114A5ADC72}"/>
    <cellStyle name="Normal 7 2 2 2 3 4" xfId="1923" xr:uid="{626796E5-76C8-4C3D-BA31-797D08216023}"/>
    <cellStyle name="Normal 7 2 2 2 3 4 2" xfId="4025" xr:uid="{7E999737-3B0C-4903-83D9-2679A2D93BC5}"/>
    <cellStyle name="Normal 7 2 2 2 3 5" xfId="1924" xr:uid="{22ABCAC6-D9BD-4669-903F-F4386841389C}"/>
    <cellStyle name="Normal 7 2 2 2 3 5 2" xfId="6710" xr:uid="{50F5F536-B70A-48AC-AB7E-1FEC2D6F80D7}"/>
    <cellStyle name="Normal 7 2 2 2 3 6" xfId="6711" xr:uid="{287772C5-D4DA-431A-98FE-4DAA8AFC791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2 3 2" xfId="6712" xr:uid="{975F783A-BAC6-44FD-97CD-638AB176084A}"/>
    <cellStyle name="Normal 7 2 2 2 4 2 4" xfId="6713" xr:uid="{C70F8D6E-766C-4EA2-8C0D-2451D1BDF593}"/>
    <cellStyle name="Normal 7 2 2 2 4 3" xfId="1927" xr:uid="{2B088E34-373E-4F6D-BC53-E2D7342AE499}"/>
    <cellStyle name="Normal 7 2 2 2 4 3 2" xfId="4029" xr:uid="{F6F651A6-5936-464C-A33A-B3410BEEDF78}"/>
    <cellStyle name="Normal 7 2 2 2 4 4" xfId="1928" xr:uid="{02394F10-AD90-478B-9FD8-8AD04C191DB5}"/>
    <cellStyle name="Normal 7 2 2 2 4 4 2" xfId="6714" xr:uid="{8823995D-563D-4D91-A70C-DA5F7E33D2DC}"/>
    <cellStyle name="Normal 7 2 2 2 4 5" xfId="6715" xr:uid="{EF6E183E-7250-4762-8371-695C68C712C3}"/>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3 2" xfId="6716" xr:uid="{A1E2A0FF-2B43-4BB2-A7E3-714EF66885B4}"/>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7 2" xfId="6717" xr:uid="{CAC8E06B-9710-4E1B-AD0D-7C67BCC13711}"/>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2 3 2" xfId="6718" xr:uid="{91F8E500-B1C5-4F3C-A936-CE49FB510586}"/>
    <cellStyle name="Normal 7 2 2 3 2 2 4" xfId="6719" xr:uid="{3E8B9BBB-CD42-4A35-A356-EFC72D2E934A}"/>
    <cellStyle name="Normal 7 2 2 3 2 3" xfId="1939" xr:uid="{3D638FC6-9B05-492E-82E1-32821A88882E}"/>
    <cellStyle name="Normal 7 2 2 3 2 3 2" xfId="4035" xr:uid="{E0C509F2-7F77-4F26-8982-0EC4431876A8}"/>
    <cellStyle name="Normal 7 2 2 3 2 4" xfId="1940" xr:uid="{2192E130-2275-47AE-BE3A-FB9D22912FFB}"/>
    <cellStyle name="Normal 7 2 2 3 2 4 2" xfId="6720" xr:uid="{FB94B31D-B874-4BC0-B65F-6286A3309BEB}"/>
    <cellStyle name="Normal 7 2 2 3 2 5" xfId="6721" xr:uid="{043F1415-D591-48E0-847D-FB4F717375F8}"/>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3 2" xfId="6722" xr:uid="{A17C6E80-C539-4676-B690-FFF2408A200F}"/>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5 2" xfId="6723" xr:uid="{4999A08A-A3BC-49FD-9E48-C106D167665D}"/>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2 3 2" xfId="6724" xr:uid="{FF181AFB-D52A-4425-8A1F-84821B621DE1}"/>
    <cellStyle name="Normal 7 2 2 4 2 2 4" xfId="6725" xr:uid="{3B315719-EF3B-425B-9D0B-6A4E84595A76}"/>
    <cellStyle name="Normal 7 2 2 4 2 3" xfId="1951" xr:uid="{1E7344D7-53E6-4B15-9E75-2483A13736C5}"/>
    <cellStyle name="Normal 7 2 2 4 2 3 2" xfId="4041" xr:uid="{F1BEC284-D769-4070-89F0-0FE04A75EFD0}"/>
    <cellStyle name="Normal 7 2 2 4 2 4" xfId="1952" xr:uid="{8015BF33-1FEF-4860-9E27-73BC1AC3F67D}"/>
    <cellStyle name="Normal 7 2 2 4 2 4 2" xfId="6726" xr:uid="{F9866B9B-1BF3-4396-B5CE-785A46B0ED27}"/>
    <cellStyle name="Normal 7 2 2 4 2 5" xfId="6727" xr:uid="{EB8D3346-14B5-48AD-B25B-246FB5BA9E04}"/>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3 3 2" xfId="6728" xr:uid="{BC7F386B-2006-4065-9F1E-E968B0C9F8B5}"/>
    <cellStyle name="Normal 7 2 2 4 3 4" xfId="6729" xr:uid="{45BB13D8-A336-4079-82D2-C1DD97B208DB}"/>
    <cellStyle name="Normal 7 2 2 4 4" xfId="1954" xr:uid="{FB391651-8065-4F21-AD7B-69D80D0D4392}"/>
    <cellStyle name="Normal 7 2 2 4 4 2" xfId="4045" xr:uid="{1B23A7A9-65D5-422F-9494-FE1A8B23230F}"/>
    <cellStyle name="Normal 7 2 2 4 5" xfId="1955" xr:uid="{7E14A010-57F3-4D68-BAB4-2297B83AB01D}"/>
    <cellStyle name="Normal 7 2 2 4 5 2" xfId="6730" xr:uid="{E0B3AD99-8A8B-4A3F-9FED-4D0DE27D8BE0}"/>
    <cellStyle name="Normal 7 2 2 4 6" xfId="6731" xr:uid="{16F1C886-E80D-4225-AC3C-9F9B30683E0B}"/>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2 3 2" xfId="6732" xr:uid="{35679BE9-8774-4D76-8C84-B8B60793BE43}"/>
    <cellStyle name="Normal 7 2 2 5 2 4" xfId="6733" xr:uid="{2E4836F1-AAD3-4ED7-9522-D3ABEDE0EBB5}"/>
    <cellStyle name="Normal 7 2 2 5 3" xfId="1958" xr:uid="{A5923250-9E1E-45A2-8ADB-94E438A8994C}"/>
    <cellStyle name="Normal 7 2 2 5 3 2" xfId="4049" xr:uid="{40B1C237-52B3-4263-B02F-DC884EE39B02}"/>
    <cellStyle name="Normal 7 2 2 5 4" xfId="1959" xr:uid="{FE28A06A-08D4-460A-A581-72FD407EF4AC}"/>
    <cellStyle name="Normal 7 2 2 5 4 2" xfId="6734" xr:uid="{64B3E2EB-D577-4DD3-8D48-FC7569A25AB9}"/>
    <cellStyle name="Normal 7 2 2 5 5" xfId="6735" xr:uid="{4318B404-AF27-487F-8F33-EA14A64D235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3 2" xfId="6736" xr:uid="{0A08E94A-CE7C-4FB0-B0A3-3D0F3E2F3191}"/>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8 2" xfId="6737" xr:uid="{BD14F275-DEB0-4FBD-AF73-4289F40170BE}"/>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2 3 2" xfId="6738" xr:uid="{9E43A8CE-E81C-4724-86AE-DF83ECD0D398}"/>
    <cellStyle name="Normal 7 2 3 2 2 2 4" xfId="6739" xr:uid="{5E87D259-9747-4ACB-BE99-5FDA78A97455}"/>
    <cellStyle name="Normal 7 2 3 2 2 3" xfId="1971" xr:uid="{FF598B09-3787-414A-8185-09414655274C}"/>
    <cellStyle name="Normal 7 2 3 2 2 3 2" xfId="4055" xr:uid="{2DA72432-C2BC-40AB-A02A-2F436688674A}"/>
    <cellStyle name="Normal 7 2 3 2 2 4" xfId="1972" xr:uid="{B7B52216-219F-4EF6-8598-973E0163DAB0}"/>
    <cellStyle name="Normal 7 2 3 2 2 4 2" xfId="6740" xr:uid="{91ADD553-DE99-4E25-AA80-E5BEE7F85AD7}"/>
    <cellStyle name="Normal 7 2 3 2 2 5" xfId="6741" xr:uid="{D9CB3631-F9B7-4C8F-98F6-F3A9E94A184B}"/>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3 2" xfId="6742" xr:uid="{41876E80-3ABC-49A2-BD22-AB3773694DE3}"/>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5 2" xfId="6743" xr:uid="{1FE7FAA4-1899-45EF-85C8-D620107BF4AD}"/>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2 3 2" xfId="6744" xr:uid="{5155A63F-9038-40AA-80C4-6C8A8DA37D87}"/>
    <cellStyle name="Normal 7 2 3 3 2 2 4" xfId="6745" xr:uid="{4E6D0E19-7761-496E-A6EB-A07C63B37C12}"/>
    <cellStyle name="Normal 7 2 3 3 2 3" xfId="1983" xr:uid="{17AB2159-393B-4EE8-9ABC-A0D90937C034}"/>
    <cellStyle name="Normal 7 2 3 3 2 3 2" xfId="4061" xr:uid="{6FAA350D-37C3-4245-9688-F45C4264A5C2}"/>
    <cellStyle name="Normal 7 2 3 3 2 4" xfId="1984" xr:uid="{A310DC27-DDD2-4A7A-AEEB-0DB755755BBC}"/>
    <cellStyle name="Normal 7 2 3 3 2 4 2" xfId="6746" xr:uid="{CBEBF014-C71E-4343-9D2D-FC58BA98B717}"/>
    <cellStyle name="Normal 7 2 3 3 2 5" xfId="6747" xr:uid="{AB0B5F71-E3C2-4581-97B6-104FEA3F49B8}"/>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3 3 2" xfId="6748" xr:uid="{ACAC797B-1D7A-4262-B35E-5A272DBEF310}"/>
    <cellStyle name="Normal 7 2 3 3 3 4" xfId="6749" xr:uid="{3A8C824B-087C-420A-9EDA-A4A526023ADB}"/>
    <cellStyle name="Normal 7 2 3 3 4" xfId="1986" xr:uid="{32C2C1B6-3BAD-470A-8CF3-15117B0601C3}"/>
    <cellStyle name="Normal 7 2 3 3 4 2" xfId="4065" xr:uid="{59130F42-5B7F-4BD8-BFEA-CE3AFE6529A3}"/>
    <cellStyle name="Normal 7 2 3 3 5" xfId="1987" xr:uid="{D2658936-BCCC-4661-B795-2BD5C175376D}"/>
    <cellStyle name="Normal 7 2 3 3 5 2" xfId="6750" xr:uid="{C02CB591-B9A4-4FF2-9E03-177FCA6A0882}"/>
    <cellStyle name="Normal 7 2 3 3 6" xfId="6751" xr:uid="{E878C56B-14F2-4BFB-A5F3-7D0E043BB40B}"/>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2 3 2" xfId="6752" xr:uid="{9AC953EC-10BE-4570-A33C-CA7C7C9AB705}"/>
    <cellStyle name="Normal 7 2 3 4 2 4" xfId="6753" xr:uid="{31EF6774-C5DE-4784-B3EC-5A70316D0E6A}"/>
    <cellStyle name="Normal 7 2 3 4 3" xfId="1990" xr:uid="{A1317CA1-63D5-4F47-B41D-CF036F55768F}"/>
    <cellStyle name="Normal 7 2 3 4 3 2" xfId="4069" xr:uid="{C625CBEE-EC2A-4BDF-880F-B6A98808D583}"/>
    <cellStyle name="Normal 7 2 3 4 4" xfId="1991" xr:uid="{8BD49A71-5005-446C-B429-B7167CD3036D}"/>
    <cellStyle name="Normal 7 2 3 4 4 2" xfId="6754" xr:uid="{AFF2EFEB-DB52-478F-BDF0-EF03930DF580}"/>
    <cellStyle name="Normal 7 2 3 4 5" xfId="6755" xr:uid="{60C66868-188B-4292-AE93-EBBBF5E33A58}"/>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3 2" xfId="6756" xr:uid="{CF62C757-48D7-473A-B3FD-D533C8C5B554}"/>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7 2" xfId="6757" xr:uid="{85FB105E-E13F-438D-B813-78D1382CDCE1}"/>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3 2" xfId="6758" xr:uid="{A8C41919-31B1-4752-B582-36AA7F306024}"/>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4 2" xfId="6759" xr:uid="{4F037358-B462-4942-9441-FF33E069C64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3 2" xfId="6760" xr:uid="{2EB4AC48-387E-4DF7-8399-5DA1471E8E88}"/>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5 2" xfId="6761" xr:uid="{2E940B64-68B9-488B-99C6-89551274D562}"/>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2 3 2" xfId="6762" xr:uid="{318702AA-1F18-4F83-AF89-0A1D0A33DC21}"/>
    <cellStyle name="Normal 7 2 5 2 2 4" xfId="6763" xr:uid="{33329D7B-17CE-4633-A132-576893A1C809}"/>
    <cellStyle name="Normal 7 2 5 2 3" xfId="2022" xr:uid="{B10E24F8-74F9-45D3-A3A2-F5AE1B5343DC}"/>
    <cellStyle name="Normal 7 2 5 2 3 2" xfId="4078" xr:uid="{20DE82C0-078F-4CBD-AE2F-F1D3F74D2DD1}"/>
    <cellStyle name="Normal 7 2 5 2 4" xfId="2023" xr:uid="{03AA4B68-8714-4D4A-AC4A-0F09160F27DB}"/>
    <cellStyle name="Normal 7 2 5 2 4 2" xfId="6764" xr:uid="{B84E8475-FF23-4FDF-B635-56FE01FDF6A9}"/>
    <cellStyle name="Normal 7 2 5 2 5" xfId="6765" xr:uid="{582CF76D-429C-4EDE-84F7-FDB4E5E7DB5C}"/>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3 2" xfId="6766" xr:uid="{87DDFEFD-4113-4597-9D11-D322AF50017F}"/>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5 2" xfId="6767" xr:uid="{C2BE066C-91C0-4705-922E-D41A4C8A3D89}"/>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3 2" xfId="6768" xr:uid="{4DC3468C-7AC3-4C2D-AD59-BE488AFD92B2}"/>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4 2" xfId="6769" xr:uid="{02D54B85-7ACB-4D1A-A9A1-44A0774A2578}"/>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2 4" xfId="7468" xr:uid="{5C5EA948-E629-4F28-864D-68DAA25C80F0}"/>
    <cellStyle name="Normal 7 2 7 3" xfId="2041" xr:uid="{49F23D67-AAD0-43FE-A667-F60621143085}"/>
    <cellStyle name="Normal 7 2 7 3 2" xfId="6770" xr:uid="{F55B2653-87D5-4018-B0F4-9F26C461DC5A}"/>
    <cellStyle name="Normal 7 2 7 4" xfId="2042" xr:uid="{83892F64-5EB8-4146-BD50-D9297065C275}"/>
    <cellStyle name="Normal 7 2 7 4 2" xfId="4808" xr:uid="{49389FAF-1F11-4503-8E5D-1659C24E0B98}"/>
    <cellStyle name="Normal 7 2 7 4 2 2" xfId="7481" xr:uid="{8DDF6760-4AAA-443B-B055-07DADC7004D6}"/>
    <cellStyle name="Normal 7 2 7 4 3" xfId="4869" xr:uid="{8D3BC950-EF98-4831-B148-A967BDC9337D}"/>
    <cellStyle name="Normal 7 2 7 4 3 2" xfId="7485" xr:uid="{D4EA0422-F08A-4408-8342-6E808F698C94}"/>
    <cellStyle name="Normal 7 2 7 4 4" xfId="4837" xr:uid="{A890C8BF-562A-4ABD-9AF1-7BA962DC7F99}"/>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2 9 2" xfId="6771" xr:uid="{03EE3063-A04C-4270-8CBB-D7FC28BC5D05}"/>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3 2" xfId="6772" xr:uid="{6A6BD3E4-49EF-4D7A-8E5F-D4E653C5B194}"/>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4 2" xfId="6773" xr:uid="{C4F89361-F046-47BA-9519-735DA7DAB0A2}"/>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3 2" xfId="6774" xr:uid="{F97ACABD-58F3-4DA5-A8E4-368D389B82CE}"/>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2 3 2" xfId="6775" xr:uid="{5917F13B-30DF-418D-AAE5-F7C80694B87F}"/>
    <cellStyle name="Normal 7 3 2 3 2 2 4" xfId="6776" xr:uid="{4B770B10-A4A1-4D53-AECF-D5AC212C33A0}"/>
    <cellStyle name="Normal 7 3 2 3 2 3" xfId="2087" xr:uid="{7C8CCA45-C68C-4034-B5EC-C2534B6F7DB7}"/>
    <cellStyle name="Normal 7 3 2 3 2 3 2" xfId="4088" xr:uid="{BC0F6DAD-218B-4064-9B2B-165BCF13B9AE}"/>
    <cellStyle name="Normal 7 3 2 3 2 4" xfId="2088" xr:uid="{0F6866C7-C208-49F3-9CFE-5622B16C40F2}"/>
    <cellStyle name="Normal 7 3 2 3 2 4 2" xfId="6777" xr:uid="{0F7E28D7-AEB2-430D-BF0C-3EA4E818030D}"/>
    <cellStyle name="Normal 7 3 2 3 2 5" xfId="6778" xr:uid="{6832CEBA-A783-4285-AB18-AF12437081DF}"/>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3 2" xfId="6779" xr:uid="{02AC70E2-3714-4F2E-ACC0-FB1CD8D704C3}"/>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5 2" xfId="6780" xr:uid="{D302DF26-8883-4DB3-8A52-94202002948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3 2" xfId="6781" xr:uid="{DA9731CB-B7FD-4F92-9A89-F9D30B3B9216}"/>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4 2" xfId="6782" xr:uid="{8396BA7B-429D-44DF-AF49-A4D9A27FB7DF}"/>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3 2" xfId="6783" xr:uid="{C60AEF56-F95C-4527-B702-684C63E02FB6}"/>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7 2" xfId="6784" xr:uid="{B18EF5C2-024E-484C-87A6-2604F795800A}"/>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52" xr:uid="{397080D9-F817-42AD-9A50-F529AFD8A2F9}"/>
    <cellStyle name="Normal 7 3 3 2 2 2 3" xfId="4753" xr:uid="{2F88EDC5-8029-4037-A7FF-1EF557F87D11}"/>
    <cellStyle name="Normal 7 3 3 2 2 3" xfId="2119" xr:uid="{59EE3DA1-DB0B-4770-AA07-504ACC639355}"/>
    <cellStyle name="Normal 7 3 3 2 2 3 2" xfId="4754" xr:uid="{A445C8EB-0507-4A2C-B67C-D3927288F94D}"/>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55" xr:uid="{0598B684-1C28-49FA-A7FF-7A945E84E77C}"/>
    <cellStyle name="Normal 7 3 3 2 3 3" xfId="2123" xr:uid="{8BA5261E-569D-49BE-89DD-562D6FBA77FA}"/>
    <cellStyle name="Normal 7 3 3 2 3 4" xfId="2124" xr:uid="{6BD07A24-FC51-4606-8F5E-A0DE4A254F35}"/>
    <cellStyle name="Normal 7 3 3 2 4" xfId="2125" xr:uid="{BA0F5F31-4A61-4B98-B603-DE9AC5B89C49}"/>
    <cellStyle name="Normal 7 3 3 2 4 2" xfId="4756" xr:uid="{D0082869-4A79-4445-84B5-063B42380486}"/>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57" xr:uid="{122C11ED-11B0-4CBB-B165-EC0E173DBF1C}"/>
    <cellStyle name="Normal 7 3 3 3 2 3" xfId="2131" xr:uid="{CEFF65FE-1D46-48DD-B7EC-07A68A665CF4}"/>
    <cellStyle name="Normal 7 3 3 3 2 4" xfId="2132" xr:uid="{0A9F0429-60CB-49E9-8011-EC3D5B851C09}"/>
    <cellStyle name="Normal 7 3 3 3 3" xfId="2133" xr:uid="{BA14379C-3141-49B5-8B94-0F50BB76AF4B}"/>
    <cellStyle name="Normal 7 3 3 3 3 2" xfId="4758" xr:uid="{9360542E-C74B-487C-BB0A-13B29E36228F}"/>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59" xr:uid="{3918C5B1-AC44-4021-A759-B2694FCB8711}"/>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3 2" xfId="6785" xr:uid="{DC95ACFC-9AE1-4F53-AAE1-DAD2D577D797}"/>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4 2" xfId="6786" xr:uid="{4FA2ED1B-E6A2-4581-BFD3-ACEDFF4EC7E1}"/>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3 2" xfId="6787" xr:uid="{7BF647DF-753F-46DE-9545-54906C2F3BC9}"/>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5 2" xfId="6788" xr:uid="{9434ABEA-C541-4C47-A4C1-E2A188C9E37D}"/>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3 2" xfId="6789" xr:uid="{6BDDC366-8196-42E7-99C0-A4410EADA857}"/>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4 2" xfId="6790" xr:uid="{FF07B167-B5F8-4183-87E7-1238418DD3BC}"/>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3 2" xfId="6791" xr:uid="{A4695A94-5260-4EFD-9C03-1D032E17D314}"/>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3 2" xfId="6792" xr:uid="{6C03DE77-3F71-4E11-96F2-6801DFB70C8E}"/>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4 2" xfId="6793" xr:uid="{B724155A-F7D4-4853-B9DA-E31515C84E6A}"/>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3 2" xfId="6794" xr:uid="{5C837228-AD3D-4571-ACF9-90A184D121CA}"/>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3 2" xfId="6795" xr:uid="{A4E13FB0-E46B-4184-9150-AE15FA7B490B}"/>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3 2" xfId="6796" xr:uid="{4355A66D-B1CA-4F02-A56A-0EDB0F7F9265}"/>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4 2" xfId="6797" xr:uid="{E4C5BA25-BE9F-4192-83AA-AD4C2D4F40B7}"/>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3 2" xfId="6798" xr:uid="{F51BCEF6-6665-4AA8-B3ED-01117820146B}"/>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3 2" xfId="6799" xr:uid="{7CF8C8F5-DEE0-4FBA-B9B2-C65AABA90728}"/>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70" xr:uid="{0C6DAA24-9F26-424D-B665-4F5CC64CADD6}"/>
    <cellStyle name="Normal 7 9 2 3" xfId="2475" xr:uid="{44AC2D5D-15E7-4B2A-9537-59F2C344EE1B}"/>
    <cellStyle name="Normal 7 9 2 4" xfId="2476" xr:uid="{B3894D3C-1D8E-46B7-B156-48246220C3E8}"/>
    <cellStyle name="Normal 7 9 3" xfId="2477" xr:uid="{C2173BBD-3813-4F4E-A72B-9C9D64F6AACF}"/>
    <cellStyle name="Normal 7 9 3 2" xfId="5523" xr:uid="{B3D0911D-3ADD-44AE-94A8-8CBE7FFC5C0E}"/>
    <cellStyle name="Normal 7 9 4" xfId="2478" xr:uid="{E54CEC28-D8CE-4A63-B422-E849457E4CFD}"/>
    <cellStyle name="Normal 7 9 4 2" xfId="4807" xr:uid="{349E064F-A6D0-47CF-9B41-40E6B6605FBC}"/>
    <cellStyle name="Normal 7 9 4 2 2" xfId="7482" xr:uid="{78910BE1-9970-4C93-AEE1-DB5EB8E4DDC4}"/>
    <cellStyle name="Normal 7 9 4 3" xfId="4871" xr:uid="{1E567933-BF62-4156-9519-DB0286A78467}"/>
    <cellStyle name="Normal 7 9 4 3 2" xfId="7487" xr:uid="{D11A5536-0AA7-4B12-BBFE-FFDA32E94236}"/>
    <cellStyle name="Normal 7 9 4 4" xfId="4836" xr:uid="{762C21D3-7C27-487F-858A-8BF464C66063}"/>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16" xfId="7289" xr:uid="{11C5D9B9-78AE-4089-885F-8FA81E8F3D25}"/>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2 3 2" xfId="6800" xr:uid="{E1B731EE-54E0-466B-9711-678201A8BDB1}"/>
    <cellStyle name="Normal 8 2 2 2 2 2 2 4" xfId="6801" xr:uid="{42BD5B1C-BAB5-4BA5-9AD5-2116112FE92A}"/>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2 4 2" xfId="6802" xr:uid="{FD51E455-12F7-4228-8E3C-6EC3CE76CFE9}"/>
    <cellStyle name="Normal 8 2 2 2 2 2 5" xfId="6803" xr:uid="{235FD148-F9A0-4B87-BBF2-3B79DDB2B92B}"/>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3 2" xfId="6804" xr:uid="{6D4E2865-A96E-4185-8F1B-D5070C91B0E2}"/>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5 2" xfId="6805" xr:uid="{B2D45DBC-236B-4105-B2D5-240102DFB8AB}"/>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2 3 2" xfId="6806" xr:uid="{0818B8C2-4057-43D1-8E55-67C917CE2AA3}"/>
    <cellStyle name="Normal 8 2 2 2 3 2 2 4" xfId="6807" xr:uid="{01C8D1EE-9DD2-4FA1-8A96-32169E758DB4}"/>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2 4 2" xfId="6808" xr:uid="{0698E40D-262D-4556-B97B-B98079039456}"/>
    <cellStyle name="Normal 8 2 2 2 3 2 5" xfId="6809" xr:uid="{410EF310-0787-46FB-9E9F-6C5840C5BF67}"/>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3 3 2" xfId="6810" xr:uid="{B072F0A9-27E5-484C-BAF5-51A2881A2CFF}"/>
    <cellStyle name="Normal 8 2 2 2 3 3 4" xfId="6811" xr:uid="{06782FA4-CE36-42C3-BB05-217432E48E62}"/>
    <cellStyle name="Normal 8 2 2 2 3 4" xfId="2515" xr:uid="{4440A5EF-958B-40A7-8C70-04C325ECFB67}"/>
    <cellStyle name="Normal 8 2 2 2 3 4 2" xfId="4114" xr:uid="{37FB36C4-6040-4480-B2E4-F0850F0DB874}"/>
    <cellStyle name="Normal 8 2 2 2 3 5" xfId="2516" xr:uid="{86B3FB6B-06CA-4C83-A649-9C30633EDEBA}"/>
    <cellStyle name="Normal 8 2 2 2 3 5 2" xfId="6812" xr:uid="{5A164C51-7092-42BA-A928-6AD56E9965DE}"/>
    <cellStyle name="Normal 8 2 2 2 3 6" xfId="6813" xr:uid="{AECC81CC-630C-4733-8F60-FA2000FBF005}"/>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2 3 2" xfId="6814" xr:uid="{A1046A55-8511-41E7-8B7F-BAC360AFF61A}"/>
    <cellStyle name="Normal 8 2 2 2 4 2 4" xfId="6815" xr:uid="{9E3B7453-9CA0-4033-A23E-C52417ADE398}"/>
    <cellStyle name="Normal 8 2 2 2 4 3" xfId="2519" xr:uid="{C58E9C83-3D51-45BF-8EF8-14281B74B8BA}"/>
    <cellStyle name="Normal 8 2 2 2 4 3 2" xfId="4118" xr:uid="{A4BAE018-4E88-4017-9DD1-52D0C5D98DE4}"/>
    <cellStyle name="Normal 8 2 2 2 4 4" xfId="2520" xr:uid="{696CBA30-DA9B-441D-9E1D-35A2546D9359}"/>
    <cellStyle name="Normal 8 2 2 2 4 4 2" xfId="6816" xr:uid="{7E70921E-8DCC-4410-B668-7EC5E1112081}"/>
    <cellStyle name="Normal 8 2 2 2 4 5" xfId="6817" xr:uid="{8AAAC395-D1EF-4FDE-888A-67B14F6A312A}"/>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3 2" xfId="6818" xr:uid="{BFD1003D-C18F-4070-97BE-ADFD79BD2814}"/>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7 2" xfId="6819" xr:uid="{699F6DCB-A2DB-4EE3-93FE-9AD7E19BE81B}"/>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2 3 2" xfId="6820" xr:uid="{019FF34E-E636-4559-A892-6FAB93E0B2AD}"/>
    <cellStyle name="Normal 8 2 2 3 2 2 4" xfId="6821" xr:uid="{CC93B091-638F-496F-9680-E19DA1053841}"/>
    <cellStyle name="Normal 8 2 2 3 2 3" xfId="2531" xr:uid="{3D921FBC-C547-448C-B5D0-830B53A9DC5B}"/>
    <cellStyle name="Normal 8 2 2 3 2 3 2" xfId="4124" xr:uid="{C6E55B17-F766-4F7D-8BC1-F72F48CDA06B}"/>
    <cellStyle name="Normal 8 2 2 3 2 4" xfId="2532" xr:uid="{08C2D511-C340-46BA-89D5-FCDF8521443C}"/>
    <cellStyle name="Normal 8 2 2 3 2 4 2" xfId="6822" xr:uid="{3C270BE7-A473-4D9E-966B-1168288B34AA}"/>
    <cellStyle name="Normal 8 2 2 3 2 5" xfId="6823" xr:uid="{1DB0B3BA-0BF8-4402-8C19-E06433D9B738}"/>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3 2" xfId="6824" xr:uid="{DFB1F73D-B271-40C9-B367-5DEB4D46FF23}"/>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5 2" xfId="6825" xr:uid="{F7680034-BCE0-45FE-AA12-70CC827A34B0}"/>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2 3 2" xfId="6826" xr:uid="{FAAD2B07-594B-4AA5-9FAA-691392529EF2}"/>
    <cellStyle name="Normal 8 2 2 4 2 2 4" xfId="6827" xr:uid="{37FD346E-C80E-4D43-83CF-AE381BCF06FC}"/>
    <cellStyle name="Normal 8 2 2 4 2 3" xfId="2543" xr:uid="{2536E95D-4FD5-46E2-98BC-817E53A2289C}"/>
    <cellStyle name="Normal 8 2 2 4 2 3 2" xfId="4130" xr:uid="{351FCD6F-DCFF-4998-96A4-FC4ADFE6E7B9}"/>
    <cellStyle name="Normal 8 2 2 4 2 4" xfId="2544" xr:uid="{5D8EB69B-CF41-4DC4-85B2-41E110BF558C}"/>
    <cellStyle name="Normal 8 2 2 4 2 4 2" xfId="6828" xr:uid="{267A40A0-5938-45B5-BD09-C5F774B08D44}"/>
    <cellStyle name="Normal 8 2 2 4 2 5" xfId="6829" xr:uid="{95B21A42-2ED1-4C36-BAF0-F18D86AB27B2}"/>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3 3 2" xfId="6830" xr:uid="{F27BF4EC-A697-4BC3-92E0-1B8192BABAE4}"/>
    <cellStyle name="Normal 8 2 2 4 3 4" xfId="6831" xr:uid="{142750E6-D9AA-435E-9D3A-60F4B2ECFFDF}"/>
    <cellStyle name="Normal 8 2 2 4 4" xfId="2546" xr:uid="{35E8498E-13DB-44A8-8DA4-78E5D70C66CB}"/>
    <cellStyle name="Normal 8 2 2 4 4 2" xfId="4134" xr:uid="{0C4D24B4-8715-4BE3-A333-22FCAB3D0261}"/>
    <cellStyle name="Normal 8 2 2 4 5" xfId="2547" xr:uid="{0AAF00BB-11DF-417F-B0DD-85000E3FF44A}"/>
    <cellStyle name="Normal 8 2 2 4 5 2" xfId="6832" xr:uid="{E54011BE-3454-4D33-9C84-EA1FC9FD6587}"/>
    <cellStyle name="Normal 8 2 2 4 6" xfId="6833" xr:uid="{2E64F272-084C-41E9-A62F-A36E941F0B35}"/>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2 3 2" xfId="6834" xr:uid="{CCFADB63-6E5D-4B4B-81E9-66ABF680E895}"/>
    <cellStyle name="Normal 8 2 2 5 2 4" xfId="6835" xr:uid="{27714242-6BEB-4C7F-8A8F-F57051AC8380}"/>
    <cellStyle name="Normal 8 2 2 5 3" xfId="2550" xr:uid="{16C7C427-7BF1-435A-A480-580895206EDE}"/>
    <cellStyle name="Normal 8 2 2 5 3 2" xfId="4138" xr:uid="{438AB419-A079-4205-9DC8-913AA3048381}"/>
    <cellStyle name="Normal 8 2 2 5 4" xfId="2551" xr:uid="{490FB896-AB53-421E-B01D-3FFF1ED208FC}"/>
    <cellStyle name="Normal 8 2 2 5 4 2" xfId="6836" xr:uid="{F169F125-17C5-4881-B699-BCF26D1F3BEA}"/>
    <cellStyle name="Normal 8 2 2 5 5" xfId="6837" xr:uid="{A20E418E-A1C3-488C-BC1F-5012C6E1640E}"/>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3 2" xfId="6838" xr:uid="{6005C7EF-C7D2-4E11-B8D0-974D908FC44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8 2" xfId="6839" xr:uid="{252BACF4-49AD-4917-8786-1A8170121283}"/>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2 3 2" xfId="6840" xr:uid="{44A5B896-6349-4E78-8992-68BA26D4D009}"/>
    <cellStyle name="Normal 8 2 3 2 2 2 4" xfId="6841" xr:uid="{1828F3E7-359F-4924-A17E-29A7905AA821}"/>
    <cellStyle name="Normal 8 2 3 2 2 3" xfId="2563" xr:uid="{B9F838CC-174D-4100-862E-E2F9E6EADD0B}"/>
    <cellStyle name="Normal 8 2 3 2 2 3 2" xfId="4144" xr:uid="{9D8108AD-5DBB-4F67-9FBB-FC4C855898DE}"/>
    <cellStyle name="Normal 8 2 3 2 2 4" xfId="2564" xr:uid="{50815683-3FAF-410F-97C9-6558932F8948}"/>
    <cellStyle name="Normal 8 2 3 2 2 4 2" xfId="6842" xr:uid="{B0B6087E-8D3A-44F8-AAA3-0FA143476AE8}"/>
    <cellStyle name="Normal 8 2 3 2 2 5" xfId="6843" xr:uid="{DE6001C6-8481-4EAD-9A77-166A45CE60FF}"/>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3 2" xfId="6844" xr:uid="{9DF0D83A-13A8-4604-AE5E-6CA17BD056AB}"/>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5 2" xfId="6845" xr:uid="{719FD025-207F-46E7-B42D-A0F7BF615D23}"/>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2 3 2" xfId="6846" xr:uid="{E9C24867-7D67-46FB-89C7-F8F336C299B5}"/>
    <cellStyle name="Normal 8 2 3 3 2 2 4" xfId="6847" xr:uid="{61F4C5A3-5193-4651-BA21-A6DD576B4258}"/>
    <cellStyle name="Normal 8 2 3 3 2 3" xfId="2575" xr:uid="{B629C06A-32AF-46BA-AEDD-444BF3EF15F4}"/>
    <cellStyle name="Normal 8 2 3 3 2 3 2" xfId="4150" xr:uid="{19845B62-0EA3-4232-98DF-BFD2A6A96A87}"/>
    <cellStyle name="Normal 8 2 3 3 2 4" xfId="2576" xr:uid="{9153108A-F0BD-4B23-9B05-1C21D4BB1088}"/>
    <cellStyle name="Normal 8 2 3 3 2 4 2" xfId="6848" xr:uid="{85DC4112-F175-4F44-ACD9-600CC2D27773}"/>
    <cellStyle name="Normal 8 2 3 3 2 5" xfId="6849" xr:uid="{989B437C-B6E4-4D93-9E63-40FB6C8D72E7}"/>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3 3 2" xfId="6850" xr:uid="{8540FD2C-7C8D-46A9-88F7-EE6D44EE4F3D}"/>
    <cellStyle name="Normal 8 2 3 3 3 4" xfId="6851" xr:uid="{5A390552-67DD-4D6C-A77A-5418EC41D58E}"/>
    <cellStyle name="Normal 8 2 3 3 4" xfId="2578" xr:uid="{201CDECC-0F79-42B3-BA5D-1FF767776EAE}"/>
    <cellStyle name="Normal 8 2 3 3 4 2" xfId="4154" xr:uid="{F0764594-0912-40FE-A687-EE667D5C66D4}"/>
    <cellStyle name="Normal 8 2 3 3 5" xfId="2579" xr:uid="{0A9F30B0-8B87-49B4-9A4A-D6B3D3E622CA}"/>
    <cellStyle name="Normal 8 2 3 3 5 2" xfId="6852" xr:uid="{487B7C2D-05D7-443E-9468-3D979FE44E5C}"/>
    <cellStyle name="Normal 8 2 3 3 6" xfId="6853" xr:uid="{CC626C1A-E3FE-4F18-91BA-47F4AD33C02E}"/>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2 3 2" xfId="6854" xr:uid="{86F9D29E-CB4E-44E9-93BD-BE14E2179E7A}"/>
    <cellStyle name="Normal 8 2 3 4 2 4" xfId="6855" xr:uid="{B1C25CE1-E3E7-412B-9F46-02718756D167}"/>
    <cellStyle name="Normal 8 2 3 4 3" xfId="2582" xr:uid="{D43872AD-3A6A-40F6-A289-4F6A6782E267}"/>
    <cellStyle name="Normal 8 2 3 4 3 2" xfId="4158" xr:uid="{24068D43-267F-405F-8012-3A266CD0A538}"/>
    <cellStyle name="Normal 8 2 3 4 4" xfId="2583" xr:uid="{65593F32-7F6C-4F57-8134-D85745AAF1B3}"/>
    <cellStyle name="Normal 8 2 3 4 4 2" xfId="6856" xr:uid="{36A5B93E-8091-41B0-856A-304D71152A90}"/>
    <cellStyle name="Normal 8 2 3 4 5" xfId="6857" xr:uid="{F12FF1EF-923E-4DD6-8488-BC7415AA5034}"/>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3 2" xfId="6858" xr:uid="{62454E74-077E-4887-915A-92D7E1ED632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7 2" xfId="6859" xr:uid="{3611CE98-C4E7-4CEC-813D-023B5FDB4772}"/>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3 2" xfId="6860" xr:uid="{91795E48-81FB-46CF-9716-1CA88042230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4 2" xfId="6861" xr:uid="{E3C9E476-3661-4F5E-A831-36E468A334BC}"/>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3 2" xfId="6862" xr:uid="{4B63E2B3-B07A-4FF2-8980-B1EBDBD0FAFE}"/>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5 2" xfId="6863" xr:uid="{685C5D1E-E0E7-47F6-B64D-60EF45EB8B5E}"/>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2 3 2" xfId="6864" xr:uid="{58650E68-581D-4E57-A43C-DB8417D73770}"/>
    <cellStyle name="Normal 8 2 5 2 2 4" xfId="6865" xr:uid="{BDA2B6BC-3E70-4D65-AB88-3B3395EBE53B}"/>
    <cellStyle name="Normal 8 2 5 2 3" xfId="2614" xr:uid="{6AD25A2B-33C1-415C-BBF9-9E825B2F987B}"/>
    <cellStyle name="Normal 8 2 5 2 3 2" xfId="4167" xr:uid="{2F3D5B85-5277-408A-A2BC-668129D87055}"/>
    <cellStyle name="Normal 8 2 5 2 4" xfId="2615" xr:uid="{097C4F6C-E4DF-4ABC-B1A3-77336B5A6F32}"/>
    <cellStyle name="Normal 8 2 5 2 4 2" xfId="6866" xr:uid="{5A889D2D-7294-42CD-9828-225C91141B60}"/>
    <cellStyle name="Normal 8 2 5 2 5" xfId="6867" xr:uid="{20B5009C-B4D0-4A66-9678-220379E95B7C}"/>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3 2" xfId="6868" xr:uid="{A8338C0F-6BE1-4321-9911-E5B8012CF226}"/>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5 2" xfId="6869" xr:uid="{531736A1-BB64-4759-9F03-27A775D27898}"/>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3 2" xfId="6870" xr:uid="{4466AE24-6CF7-432D-92F5-FFDBE9B8DDCD}"/>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4 2" xfId="6871" xr:uid="{09AAA2FB-8F33-4D55-A21D-146B3D928D50}"/>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3 2" xfId="6872" xr:uid="{6EFAFB66-7956-4034-B336-630BACCE75BE}"/>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2 9 2" xfId="6873" xr:uid="{D4B92439-AE50-4B6E-9F31-7E0248F3D069}"/>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3 2" xfId="6874" xr:uid="{4BC3CCEC-8124-40C6-8586-6965FE340AAE}"/>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4 2" xfId="6875" xr:uid="{876AF743-EB02-4EBF-8F20-6979D6C66B71}"/>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3 2" xfId="6876" xr:uid="{F671753B-6BF3-450D-B483-10A3915D53BF}"/>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2 3 2" xfId="6877" xr:uid="{D5A6784E-1BE4-45E9-9DB7-B278F59099F1}"/>
    <cellStyle name="Normal 8 3 2 3 2 2 4" xfId="6878" xr:uid="{011F6E23-D4B1-4C2E-A878-BE820C840964}"/>
    <cellStyle name="Normal 8 3 2 3 2 3" xfId="2679" xr:uid="{0F5A1393-81B4-40E0-843B-196E87FD06AF}"/>
    <cellStyle name="Normal 8 3 2 3 2 3 2" xfId="4177" xr:uid="{D6950560-C6E8-4302-9AEA-3C013745E998}"/>
    <cellStyle name="Normal 8 3 2 3 2 4" xfId="2680" xr:uid="{F2842660-A4F3-42B3-817A-AFF7F7FE1B65}"/>
    <cellStyle name="Normal 8 3 2 3 2 4 2" xfId="6879" xr:uid="{AD32D769-F167-43C1-8177-1C15E59FF790}"/>
    <cellStyle name="Normal 8 3 2 3 2 5" xfId="6880" xr:uid="{8C815734-AEED-488F-8694-E51DA1A8C5AD}"/>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3 2" xfId="6881" xr:uid="{D3A5C8BA-43FF-4C79-97C8-4C724A3DAF32}"/>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5 2" xfId="6882" xr:uid="{DAD93412-A604-444B-9B41-1A093FA49216}"/>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3 2" xfId="6883" xr:uid="{85674EE6-3675-436D-B74C-DB524BE39333}"/>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4 2" xfId="6884" xr:uid="{B9F0B33B-DF94-4D95-AF9F-69366C76D2DD}"/>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3 2" xfId="6885" xr:uid="{7EF8257B-6CC4-456C-8A75-59680561307D}"/>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7 2" xfId="6886" xr:uid="{CB7BD9F1-06C8-4443-9DCC-CBEEA7321B40}"/>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60" xr:uid="{65947E35-4E83-46EB-9FC9-D9248EB842AD}"/>
    <cellStyle name="Normal 8 3 3 2 2 2 3" xfId="4761" xr:uid="{938CF5EB-D6C1-4307-B2B6-3B9A6D54A3CE}"/>
    <cellStyle name="Normal 8 3 3 2 2 3" xfId="2711" xr:uid="{61611B3B-040E-4461-B4C8-0DDB13582815}"/>
    <cellStyle name="Normal 8 3 3 2 2 3 2" xfId="4762" xr:uid="{2697F53F-91CB-4C60-A6C4-E7F3D49E45A6}"/>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63" xr:uid="{525BC36F-E716-4D62-BB43-3219812C736F}"/>
    <cellStyle name="Normal 8 3 3 2 3 3" xfId="2715" xr:uid="{C6860858-1FB1-47EC-8CF3-B25CEB3AE2AA}"/>
    <cellStyle name="Normal 8 3 3 2 3 4" xfId="2716" xr:uid="{BF968B0D-D46F-43B0-8D98-90DB7DFC0307}"/>
    <cellStyle name="Normal 8 3 3 2 4" xfId="2717" xr:uid="{88CB77D2-5156-4171-BBFE-624C8F588E85}"/>
    <cellStyle name="Normal 8 3 3 2 4 2" xfId="4764" xr:uid="{669AB7CD-2D4A-4365-A9D8-5C092549E821}"/>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65" xr:uid="{DEC6E872-EF7F-4FFA-BE6E-E517F7449F36}"/>
    <cellStyle name="Normal 8 3 3 3 2 3" xfId="2723" xr:uid="{788DBDF4-A2D3-4EBE-9E18-E51F26E1841A}"/>
    <cellStyle name="Normal 8 3 3 3 2 4" xfId="2724" xr:uid="{A00126DC-A212-4951-B404-37A314DEAA4E}"/>
    <cellStyle name="Normal 8 3 3 3 3" xfId="2725" xr:uid="{55541F13-F630-4658-B36B-766D447C41D9}"/>
    <cellStyle name="Normal 8 3 3 3 3 2" xfId="4766" xr:uid="{452A301B-E396-4267-8A0C-8CED18918AEB}"/>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67" xr:uid="{4D9209DF-23E0-4310-B5C3-CFEEE067724E}"/>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3 2" xfId="6887" xr:uid="{9CE72A18-39A2-4FA9-8E76-B6CBA92E6087}"/>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4 2" xfId="6888" xr:uid="{899FE0B8-090D-4481-B14B-D0933361D31D}"/>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3 2" xfId="6889" xr:uid="{0DED9BA1-3822-4BEC-9A6B-C24D28D3DE41}"/>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5 2" xfId="6890" xr:uid="{9E57C2F3-09C8-4B3C-9555-684991CDDAA2}"/>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3 2" xfId="6891" xr:uid="{279EE0AE-4BE5-4908-88AD-CD7697920396}"/>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4 2" xfId="6892" xr:uid="{2A4C23FF-CED8-4E3E-977B-335081D6A77E}"/>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3 2" xfId="6893" xr:uid="{CC14BED4-14D6-415B-B0B0-6DE2907D97DA}"/>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3 2" xfId="6894" xr:uid="{EEBC13FD-AB08-4955-AE79-B1B2400B050B}"/>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4 2" xfId="6895" xr:uid="{63AD7BE8-F8C3-4B63-A1BF-C58C18280C09}"/>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3 2" xfId="6896" xr:uid="{4974B62A-9EDE-480E-9967-18BC83FD8901}"/>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3 2" xfId="6897" xr:uid="{746E2A10-4737-48E8-85CF-1F40364B4BE0}"/>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3 2" xfId="6898" xr:uid="{38E455DE-70D3-4E61-AFC6-2262BB8C3348}"/>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4 2" xfId="6899" xr:uid="{7DA189AC-5B4A-45B9-BCA9-53AC413E4C07}"/>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3 2" xfId="6900" xr:uid="{4B81E886-4A96-4573-BAEE-06815FC73F0C}"/>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3 2" xfId="6901" xr:uid="{EC72E7C7-5B0B-4EA4-97BF-B56A4276E182}"/>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72" xr:uid="{E4F0E643-B55B-45C0-9DCF-EFE7C0C5AFDD}"/>
    <cellStyle name="Normal 8 9 2 3" xfId="3067" xr:uid="{BC8914A7-3B34-4068-843B-EC6377966C11}"/>
    <cellStyle name="Normal 8 9 2 4" xfId="3068" xr:uid="{41ECE659-93DA-4486-B74B-E987284CAE34}"/>
    <cellStyle name="Normal 8 9 3" xfId="3069" xr:uid="{EC5B6741-D430-41DE-B933-B1D0C5234098}"/>
    <cellStyle name="Normal 8 9 3 2" xfId="5524" xr:uid="{76EC65C4-74DB-4205-9172-8DE2034641D6}"/>
    <cellStyle name="Normal 8 9 4" xfId="3070" xr:uid="{536FF2B0-038F-4AE5-9FE7-52C6BA46A005}"/>
    <cellStyle name="Normal 8 9 4 2" xfId="4809" xr:uid="{FCDE036F-3787-4082-9EC0-B3E35D1B39E0}"/>
    <cellStyle name="Normal 8 9 4 2 2" xfId="7483" xr:uid="{4D3187A5-A457-461D-B1D0-C8715FA0CA0B}"/>
    <cellStyle name="Normal 8 9 4 3" xfId="4873" xr:uid="{557FDA0C-6FE2-4C7B-9FFF-540ACBFB5BF8}"/>
    <cellStyle name="Normal 8 9 4 3 2" xfId="7486" xr:uid="{638C5826-8AFD-45B3-BCFE-6FC384F1210C}"/>
    <cellStyle name="Normal 8 9 4 4" xfId="4838" xr:uid="{5DB26887-88B4-4324-8D1F-F45F6994BFA1}"/>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17" xfId="7288" xr:uid="{E091B8DD-F889-49E5-99B3-385632674178}"/>
    <cellStyle name="Normal 9 2" xfId="78" xr:uid="{5627808E-AB88-45E0-B558-D45AF57885FC}"/>
    <cellStyle name="Normal 9 2 2" xfId="3733" xr:uid="{EAA3B93C-51BF-41B5-A9F2-FFD7FC287047}"/>
    <cellStyle name="Normal 9 2 2 2" xfId="4556" xr:uid="{9C484DE9-84A9-4D1D-9442-DA343EE125C1}"/>
    <cellStyle name="Normal 9 2 2 2 2" xfId="5916" xr:uid="{3CE4D613-D75B-4AD5-B984-864DDBB97BE2}"/>
    <cellStyle name="Normal 9 2 2 3" xfId="5750" xr:uid="{5B92FBAE-3DB2-4BD3-AFE2-947496C34E4F}"/>
    <cellStyle name="Normal 9 2 3" xfId="4465" xr:uid="{7BDC7D1F-9C31-48DC-98DD-327092BD3895}"/>
    <cellStyle name="Normal 9 2 3 2" xfId="5639" xr:uid="{87BAE809-F40F-4C9D-8C26-4FD719554164}"/>
    <cellStyle name="Normal 9 2 3 2 2" xfId="5975" xr:uid="{9E511282-5610-41C6-83C3-00E6E42BC27D}"/>
    <cellStyle name="Normal 9 2 3 3" xfId="5808" xr:uid="{6CDD6678-242D-4094-93D2-CFDF33F9C5D0}"/>
    <cellStyle name="Normal 9 2 4" xfId="5597" xr:uid="{E45F0601-04D2-4B44-9C84-37848EEB0A28}"/>
    <cellStyle name="Normal 9 2 4 2" xfId="5863" xr:uid="{168A0F60-78C7-43D3-99EF-F11BC118C893}"/>
    <cellStyle name="Normal 9 2 5" xfId="5692" xr:uid="{3416C1F6-8B14-45AE-BDC3-BF27E50B72C1}"/>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2 3 2" xfId="6902" xr:uid="{790ADAFB-FE35-40DD-AAEE-8951E8D5F29B}"/>
    <cellStyle name="Normal 9 3 2 2 2 2 2 4" xfId="6903" xr:uid="{051F6D4B-6F07-47B7-B87E-DA260D16AE17}"/>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2 4 2" xfId="6904" xr:uid="{D144296A-E846-4350-867A-1FF4C2751F9D}"/>
    <cellStyle name="Normal 9 3 2 2 2 2 5" xfId="6905" xr:uid="{B1E5512C-9A9B-4B9C-A223-799C752FCAE1}"/>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3 2" xfId="6906" xr:uid="{7C3973C4-BD18-4012-8E03-0F9C5D31093B}"/>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5 2" xfId="6907" xr:uid="{7619D8BD-BDE0-4B17-9612-8DB4C3B25E2A}"/>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2 3 2" xfId="6908" xr:uid="{5B57A111-45C3-4C8F-B747-1AF36F45C7C3}"/>
    <cellStyle name="Normal 9 3 2 2 3 2 2 4" xfId="6909" xr:uid="{A16AAB8B-F1B2-4B23-9600-6A71ACB57A24}"/>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2 4 2" xfId="6910" xr:uid="{A50A8FCD-497E-47CB-BF59-7B9F664A8EFE}"/>
    <cellStyle name="Normal 9 3 2 2 3 2 5" xfId="6911" xr:uid="{A830FB36-4503-4ECA-B0BD-B7AF9665C9F8}"/>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3 3 2" xfId="6912" xr:uid="{3C2971EA-E7E5-404E-9403-6FBABE9B8584}"/>
    <cellStyle name="Normal 9 3 2 2 3 3 4" xfId="6913" xr:uid="{C376B3B5-FD80-4091-9821-BDD402FB37D1}"/>
    <cellStyle name="Normal 9 3 2 2 3 4" xfId="3115" xr:uid="{96D3D715-6F12-4F63-BAD6-76D41DE59950}"/>
    <cellStyle name="Normal 9 3 2 2 3 4 2" xfId="4203" xr:uid="{6C4DF0B0-14B6-4491-A84E-DBC0DB6BA7E7}"/>
    <cellStyle name="Normal 9 3 2 2 3 5" xfId="3116" xr:uid="{265C90AA-63D9-40B7-99CC-181FA7AD5ECB}"/>
    <cellStyle name="Normal 9 3 2 2 3 5 2" xfId="6914" xr:uid="{B136717D-BEB4-4B73-8E71-092FC1B642E0}"/>
    <cellStyle name="Normal 9 3 2 2 3 6" xfId="6915" xr:uid="{94EDC84A-7BE1-4D68-A1B2-03540D5D9968}"/>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2 3 2" xfId="6916" xr:uid="{04157206-977D-48F8-8D03-CDFEDC5C0809}"/>
    <cellStyle name="Normal 9 3 2 2 4 2 4" xfId="6917" xr:uid="{D851904B-5CAA-4F6C-865D-0876E301DD8B}"/>
    <cellStyle name="Normal 9 3 2 2 4 3" xfId="3119" xr:uid="{98AF19E7-4105-42EF-8324-19BE88629A60}"/>
    <cellStyle name="Normal 9 3 2 2 4 3 2" xfId="4207" xr:uid="{24BBC382-1D4B-43F0-9557-5BB6785E778F}"/>
    <cellStyle name="Normal 9 3 2 2 4 4" xfId="3120" xr:uid="{927695E5-E626-46D5-959E-0B740C2C0C74}"/>
    <cellStyle name="Normal 9 3 2 2 4 4 2" xfId="6918" xr:uid="{49D5685D-0210-4377-9677-A33D4AA7C5FA}"/>
    <cellStyle name="Normal 9 3 2 2 4 5" xfId="6919" xr:uid="{2B678EBA-2529-486A-B482-BAD282F0F365}"/>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3 2" xfId="6920" xr:uid="{7013EB77-99DA-4AAB-A925-B81CA245668F}"/>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7 2" xfId="6921" xr:uid="{459BCBA2-57B0-4098-8907-FCDE3CDB7105}"/>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2 3 2" xfId="6922" xr:uid="{381877B5-7ED8-4C95-B050-9DC42B54975B}"/>
    <cellStyle name="Normal 9 3 2 3 2 2 4" xfId="6923" xr:uid="{3F637EAB-1615-4F22-832E-5F35CCEB6BF4}"/>
    <cellStyle name="Normal 9 3 2 3 2 3" xfId="3131" xr:uid="{647CACBD-5CE2-4548-8060-55520C576A08}"/>
    <cellStyle name="Normal 9 3 2 3 2 3 2" xfId="4213" xr:uid="{451C4E4C-EFD8-4B56-89F2-B2A26A26CB9E}"/>
    <cellStyle name="Normal 9 3 2 3 2 4" xfId="3132" xr:uid="{18837D3F-A49F-46E0-AF84-2EA558597DE0}"/>
    <cellStyle name="Normal 9 3 2 3 2 4 2" xfId="6924" xr:uid="{26012F62-7BFD-4AC7-A1BB-72B2EE011C3D}"/>
    <cellStyle name="Normal 9 3 2 3 2 5" xfId="6925" xr:uid="{609A6909-5A2F-455C-BA74-D3884276BD0C}"/>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3 2" xfId="6926" xr:uid="{511C01F9-8FE8-4B7D-80A1-BAEE58AA185D}"/>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5 2" xfId="6927" xr:uid="{85E4AF5A-76F5-4001-9D81-9C7761446D58}"/>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2 3 2" xfId="6928" xr:uid="{E28EEC2C-3547-4028-85C8-E4DF44A8805F}"/>
    <cellStyle name="Normal 9 3 2 4 2 2 4" xfId="6929" xr:uid="{786F10D1-6DB3-46B8-8F80-DC510D485CDD}"/>
    <cellStyle name="Normal 9 3 2 4 2 3" xfId="3143" xr:uid="{16EDD852-A521-4D01-9032-25DBB65F31B2}"/>
    <cellStyle name="Normal 9 3 2 4 2 3 2" xfId="4219" xr:uid="{3B8B7818-960B-4D68-9EAB-5C377CAB6855}"/>
    <cellStyle name="Normal 9 3 2 4 2 4" xfId="3144" xr:uid="{78992956-DF12-403F-BBDC-6363935B1207}"/>
    <cellStyle name="Normal 9 3 2 4 2 4 2" xfId="6930" xr:uid="{250F78C7-4E95-4E36-9AB0-9334771486DF}"/>
    <cellStyle name="Normal 9 3 2 4 2 5" xfId="6931" xr:uid="{F54EF5C9-A275-4AA4-951B-68ACAA5E2630}"/>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3 3 2" xfId="6932" xr:uid="{6CFE84D9-0AC4-4A55-82E4-616929B4D2A2}"/>
    <cellStyle name="Normal 9 3 2 4 3 4" xfId="6933" xr:uid="{D59AD97D-43F9-46F6-8207-A94A375BE8CE}"/>
    <cellStyle name="Normal 9 3 2 4 4" xfId="3146" xr:uid="{1CFF2946-209A-44CC-8F09-E6C81E9D3818}"/>
    <cellStyle name="Normal 9 3 2 4 4 2" xfId="4223" xr:uid="{6AB899A2-4D27-4BCD-B2E9-E99AD8C83B7C}"/>
    <cellStyle name="Normal 9 3 2 4 5" xfId="3147" xr:uid="{E60D3636-1302-4E3E-8794-C8C46E9EA5B6}"/>
    <cellStyle name="Normal 9 3 2 4 5 2" xfId="6934" xr:uid="{79BEEE1F-7924-4AE5-89EE-7CFBB188F42C}"/>
    <cellStyle name="Normal 9 3 2 4 6" xfId="6935" xr:uid="{3AD458B7-5C12-42BB-8A11-33A5A5D859E7}"/>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2 3 2" xfId="6936" xr:uid="{836B521F-5027-4FE7-8FF3-39E09BB77379}"/>
    <cellStyle name="Normal 9 3 2 5 2 4" xfId="6937" xr:uid="{987E6769-5B98-4A47-A8C0-BFC9ABE16809}"/>
    <cellStyle name="Normal 9 3 2 5 3" xfId="3150" xr:uid="{E9F7BAD1-6D1B-4BBF-9D70-D785BA2259E9}"/>
    <cellStyle name="Normal 9 3 2 5 3 2" xfId="4227" xr:uid="{30DDC491-02DB-4F21-ABBD-5D6B618C94B8}"/>
    <cellStyle name="Normal 9 3 2 5 4" xfId="3151" xr:uid="{35016190-85CB-42C6-AF40-35D8892FC40B}"/>
    <cellStyle name="Normal 9 3 2 5 4 2" xfId="6938" xr:uid="{7AC4DC97-D7DC-4EB5-B643-220CF965CA41}"/>
    <cellStyle name="Normal 9 3 2 5 5" xfId="6939" xr:uid="{4E1C2DB5-319B-4E02-9CB4-6EFD355FC1B5}"/>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3 2" xfId="6940" xr:uid="{3EBCBC48-4340-45D1-8419-30B0154C384F}"/>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8 2" xfId="6941" xr:uid="{4E658E71-BA89-482E-B0A4-35BE44919E44}"/>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2 3 2" xfId="6942" xr:uid="{F72EF2D8-5755-490F-83A1-CCF19DACE8D7}"/>
    <cellStyle name="Normal 9 3 3 2 2 2 4" xfId="6943" xr:uid="{83F6D5C7-C99C-4E35-B553-531715EAF04A}"/>
    <cellStyle name="Normal 9 3 3 2 2 3" xfId="3163" xr:uid="{522E7B99-2D91-4D9E-BFCE-8DA891A17F48}"/>
    <cellStyle name="Normal 9 3 3 2 2 3 2" xfId="4233" xr:uid="{3B587C20-35B5-47AE-947E-7608A8ADB0A3}"/>
    <cellStyle name="Normal 9 3 3 2 2 4" xfId="3164" xr:uid="{0B0ED116-2294-4F7D-8D98-54B632E1F79C}"/>
    <cellStyle name="Normal 9 3 3 2 2 4 2" xfId="6944" xr:uid="{AD9A7F60-3813-4B06-803C-817659416A85}"/>
    <cellStyle name="Normal 9 3 3 2 2 5" xfId="6945" xr:uid="{0F1E4DB5-7304-42D7-8CFF-3695549D2EF2}"/>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3 2" xfId="6946" xr:uid="{66BE5F26-DFB6-4523-B8A3-AD5E136CB283}"/>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5 2" xfId="6947" xr:uid="{AC16407F-33F8-4898-996C-220E27965769}"/>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48" xr:uid="{1D35B86F-6CF9-47EA-BAB4-0E2B81C29683}"/>
    <cellStyle name="Normal 9 3 3 3 2 2 3" xfId="4238" xr:uid="{5EC2DB2A-3429-4C68-9A9E-182529ED8F67}"/>
    <cellStyle name="Normal 9 3 3 3 2 2 3 2" xfId="4949" xr:uid="{881776A2-399B-4FD8-8858-69E380C02ACF}"/>
    <cellStyle name="Normal 9 3 3 3 2 2 3 2 2" xfId="6948" xr:uid="{ED4D8ED3-5FB1-4776-A308-823F30E5B1A6}"/>
    <cellStyle name="Normal 9 3 3 3 2 2 4" xfId="6949" xr:uid="{4D6983EC-F04C-4D4C-AB40-258B8BDCB699}"/>
    <cellStyle name="Normal 9 3 3 3 2 3" xfId="3175" xr:uid="{85E4EB72-0899-4CDE-B2A3-D779D0CB8684}"/>
    <cellStyle name="Normal 9 3 3 3 2 3 2" xfId="4239" xr:uid="{0D35D169-A9E1-4217-A710-3312CC798062}"/>
    <cellStyle name="Normal 9 3 3 3 2 3 2 2" xfId="4951" xr:uid="{4E480421-D1AE-45ED-A062-BC2082EFD8C1}"/>
    <cellStyle name="Normal 9 3 3 3 2 3 3" xfId="4950" xr:uid="{C1CF94B9-ADAB-4533-B320-5961A702BAB2}"/>
    <cellStyle name="Normal 9 3 3 3 2 4" xfId="3176" xr:uid="{FF234467-C34C-4526-9E6D-A8AAC1711BAD}"/>
    <cellStyle name="Normal 9 3 3 3 2 4 2" xfId="4952" xr:uid="{D32A3F49-0E76-4701-9E49-871A76442DE1}"/>
    <cellStyle name="Normal 9 3 3 3 2 4 2 2" xfId="6950" xr:uid="{029514B1-B598-4434-8801-71169385BE29}"/>
    <cellStyle name="Normal 9 3 3 3 2 5" xfId="6951" xr:uid="{033A078A-8353-46C9-80A7-110A02056B79}"/>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55" xr:uid="{5D41F095-FEDC-49AC-9BD7-87F56E9643C3}"/>
    <cellStyle name="Normal 9 3 3 3 3 2 3" xfId="4954" xr:uid="{E72C0998-57BD-487F-833F-D23E3323872C}"/>
    <cellStyle name="Normal 9 3 3 3 3 3" xfId="4242" xr:uid="{75AF3F6B-4569-446D-9042-B4223F0A5F58}"/>
    <cellStyle name="Normal 9 3 3 3 3 3 2" xfId="4956" xr:uid="{AB43A3D3-26BB-4BB3-963A-E1D11A5762EB}"/>
    <cellStyle name="Normal 9 3 3 3 3 3 2 2" xfId="6952" xr:uid="{3AD071AB-1F39-43B9-B88B-CBEB1A1625AE}"/>
    <cellStyle name="Normal 9 3 3 3 3 4" xfId="4953" xr:uid="{95002EB1-70BD-45FE-AC8D-9A9FF210A471}"/>
    <cellStyle name="Normal 9 3 3 3 3 4 2" xfId="6953" xr:uid="{765A4828-3516-4744-A7B3-342EC6A29556}"/>
    <cellStyle name="Normal 9 3 3 3 4" xfId="3178" xr:uid="{FAA61678-B95A-4658-BF1B-C0F2FEF8E4A4}"/>
    <cellStyle name="Normal 9 3 3 3 4 2" xfId="4243" xr:uid="{327ADF0C-6426-4F53-9C38-1819753EFB63}"/>
    <cellStyle name="Normal 9 3 3 3 4 2 2" xfId="4958" xr:uid="{9DBCF24A-CEF0-45FF-8363-C475BA9AD2D9}"/>
    <cellStyle name="Normal 9 3 3 3 4 3" xfId="4957" xr:uid="{9E69BA52-D69A-4731-AE5F-5D67649A8D43}"/>
    <cellStyle name="Normal 9 3 3 3 5" xfId="3179" xr:uid="{09A1ACBC-C0CB-4C1A-8729-8B9CDF8C6C5B}"/>
    <cellStyle name="Normal 9 3 3 3 5 2" xfId="4959" xr:uid="{47CD3FE4-6860-4ED8-AC3F-AC8BCE412B91}"/>
    <cellStyle name="Normal 9 3 3 3 5 2 2" xfId="6954" xr:uid="{DDF236BB-E282-439E-9912-333FBA6F9DB5}"/>
    <cellStyle name="Normal 9 3 3 3 6" xfId="6955" xr:uid="{0CFF0A59-CD26-433F-8CC8-CAC373AE50E2}"/>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63" xr:uid="{CDB5FD85-B5F3-4C8A-9ECD-3C4F782599D6}"/>
    <cellStyle name="Normal 9 3 3 4 2 2 3" xfId="4962" xr:uid="{7CF2DEA3-6F1D-48C7-8D33-191D12B0DD88}"/>
    <cellStyle name="Normal 9 3 3 4 2 3" xfId="4246" xr:uid="{6C0DE8CA-5730-4C8F-A9EC-F72076C6D58A}"/>
    <cellStyle name="Normal 9 3 3 4 2 3 2" xfId="4964" xr:uid="{35D6F419-CF0D-42F7-A1E0-671BD71C7669}"/>
    <cellStyle name="Normal 9 3 3 4 2 3 2 2" xfId="6956" xr:uid="{1C0717D8-02A0-4B50-AF07-AD7130BBE767}"/>
    <cellStyle name="Normal 9 3 3 4 2 4" xfId="4961" xr:uid="{563CF7DD-D48C-4654-85CF-1E0A371E61A2}"/>
    <cellStyle name="Normal 9 3 3 4 2 4 2" xfId="6957" xr:uid="{B13A6C18-8568-4B65-8CC1-519BE49B8FF3}"/>
    <cellStyle name="Normal 9 3 3 4 3" xfId="3182" xr:uid="{635E208F-86A3-4AB7-9738-B6A06CB3C906}"/>
    <cellStyle name="Normal 9 3 3 4 3 2" xfId="4247" xr:uid="{A8D1A167-6002-4C17-84E2-4A455CFC55EE}"/>
    <cellStyle name="Normal 9 3 3 4 3 2 2" xfId="4966" xr:uid="{E53C6797-EAB0-4730-A086-12E2608418B0}"/>
    <cellStyle name="Normal 9 3 3 4 3 3" xfId="4965" xr:uid="{94BD8935-29A4-4D40-8C28-CA740C21A9CD}"/>
    <cellStyle name="Normal 9 3 3 4 4" xfId="3183" xr:uid="{E098A52F-FD89-44CF-9487-669FF6468F75}"/>
    <cellStyle name="Normal 9 3 3 4 4 2" xfId="4967" xr:uid="{E7593421-3378-4802-A097-714B74576731}"/>
    <cellStyle name="Normal 9 3 3 4 4 2 2" xfId="6958" xr:uid="{BE43462C-F061-46FA-AF0D-70DF692276B9}"/>
    <cellStyle name="Normal 9 3 3 4 5" xfId="4960" xr:uid="{C0C81A24-D105-447B-AE0F-68F1BED91065}"/>
    <cellStyle name="Normal 9 3 3 4 5 2" xfId="6959" xr:uid="{D0C2C8C8-F816-4369-8EBA-CBFFEA544C93}"/>
    <cellStyle name="Normal 9 3 3 5" xfId="3184" xr:uid="{B04B62B2-B308-43B2-9B06-AF7EFFA84986}"/>
    <cellStyle name="Normal 9 3 3 5 2" xfId="3185" xr:uid="{2E8804D0-F21B-4B85-8FAB-48D59A41B819}"/>
    <cellStyle name="Normal 9 3 3 5 2 2" xfId="4248" xr:uid="{0D2AC355-DFB2-4C18-A97F-FCC6AA72449B}"/>
    <cellStyle name="Normal 9 3 3 5 2 2 2" xfId="4970" xr:uid="{1F8A8E47-BCF6-4005-B452-3C4AF363E4BB}"/>
    <cellStyle name="Normal 9 3 3 5 2 3" xfId="4969" xr:uid="{47D6951F-EC8E-49CC-81BD-BFE8BE4E0A5C}"/>
    <cellStyle name="Normal 9 3 3 5 3" xfId="3186" xr:uid="{F5A394A9-821F-408B-884A-6587DD2A7753}"/>
    <cellStyle name="Normal 9 3 3 5 3 2" xfId="4971" xr:uid="{39485E24-4704-4C71-80C3-ED1023B1AE6C}"/>
    <cellStyle name="Normal 9 3 3 5 3 2 2" xfId="6960" xr:uid="{504E570A-387C-43A4-BE25-6443AC68E927}"/>
    <cellStyle name="Normal 9 3 3 5 4" xfId="3187" xr:uid="{673F3A29-4FF4-449F-A591-44EDFB635A51}"/>
    <cellStyle name="Normal 9 3 3 5 4 2" xfId="4972" xr:uid="{1F91D686-2D3F-4074-9978-321BB115AB35}"/>
    <cellStyle name="Normal 9 3 3 5 5" xfId="4968" xr:uid="{8B7FD8CE-F3C0-46A1-98F2-971B30898ED5}"/>
    <cellStyle name="Normal 9 3 3 6" xfId="3188" xr:uid="{C450359E-1F3A-45B5-A2FF-BCCF081E102A}"/>
    <cellStyle name="Normal 9 3 3 6 2" xfId="4249" xr:uid="{E3FDC8C8-FEA9-4756-B2B8-70E5900D1294}"/>
    <cellStyle name="Normal 9 3 3 6 2 2" xfId="4974" xr:uid="{6F6F68C5-605E-422C-9988-48EB1064C645}"/>
    <cellStyle name="Normal 9 3 3 6 3" xfId="4973" xr:uid="{D45E79D0-7C0E-4DD3-A031-5B7BF67DA11A}"/>
    <cellStyle name="Normal 9 3 3 7" xfId="3189" xr:uid="{B65396C8-6144-4577-B70A-7A0F4766CBEF}"/>
    <cellStyle name="Normal 9 3 3 7 2" xfId="4975" xr:uid="{F83B300F-2BD7-4C0F-846E-873C473C12B3}"/>
    <cellStyle name="Normal 9 3 3 7 2 2" xfId="6961" xr:uid="{28D36252-AA58-4622-ADB9-FAADACE048B4}"/>
    <cellStyle name="Normal 9 3 3 8" xfId="3190" xr:uid="{49F58DF3-23CF-40F1-B1C5-BF29FD744974}"/>
    <cellStyle name="Normal 9 3 3 8 2" xfId="4976" xr:uid="{C5A7EC72-E804-4FFB-992C-57CFC1C92992}"/>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81" xr:uid="{42119D18-F165-44DC-AAAC-3E7655DC8030}"/>
    <cellStyle name="Normal 9 3 4 2 2 2 3" xfId="4980" xr:uid="{31B4E361-5F24-47C4-92A7-107FFAD7791A}"/>
    <cellStyle name="Normal 9 3 4 2 2 3" xfId="3195" xr:uid="{402E439A-DB24-4ED0-9CC6-488A5F999901}"/>
    <cellStyle name="Normal 9 3 4 2 2 3 2" xfId="4982" xr:uid="{EA76E948-F2AB-45FA-9D23-0FB45097E813}"/>
    <cellStyle name="Normal 9 3 4 2 2 3 2 2" xfId="6962" xr:uid="{0140336E-4581-4CE6-8AEB-D015F722AE14}"/>
    <cellStyle name="Normal 9 3 4 2 2 4" xfId="3196" xr:uid="{56B6DAED-1368-4989-BC5D-03577D2F313D}"/>
    <cellStyle name="Normal 9 3 4 2 2 4 2" xfId="4983" xr:uid="{F0BC912B-DC58-414C-BDE3-357DDEF5B295}"/>
    <cellStyle name="Normal 9 3 4 2 2 5" xfId="4979" xr:uid="{FDFBD3A8-3003-4E6B-BF5F-8F797243B6DD}"/>
    <cellStyle name="Normal 9 3 4 2 3" xfId="3197" xr:uid="{AE0C72F5-C65C-40F8-997A-BE82FE4AAEF2}"/>
    <cellStyle name="Normal 9 3 4 2 3 2" xfId="4251" xr:uid="{74522319-1DFD-4241-AD02-C95B2C2F3055}"/>
    <cellStyle name="Normal 9 3 4 2 3 2 2" xfId="4985" xr:uid="{C03EA325-39BE-4BDC-A655-497614B17110}"/>
    <cellStyle name="Normal 9 3 4 2 3 3" xfId="4984" xr:uid="{DFF55FFA-10B5-4FD4-8E19-5DEEAECAA1AD}"/>
    <cellStyle name="Normal 9 3 4 2 4" xfId="3198" xr:uid="{1964B088-DD81-4689-8774-DC35D99AC0A7}"/>
    <cellStyle name="Normal 9 3 4 2 4 2" xfId="4986" xr:uid="{A15AF0DA-2D6D-436B-9FBF-6BE32F45E198}"/>
    <cellStyle name="Normal 9 3 4 2 4 2 2" xfId="6963" xr:uid="{5F48CBAE-50C1-4EC0-92CB-3961DC8D990D}"/>
    <cellStyle name="Normal 9 3 4 2 5" xfId="3199" xr:uid="{85AA862A-566A-4298-95CA-001900BFF469}"/>
    <cellStyle name="Normal 9 3 4 2 5 2" xfId="4987" xr:uid="{3B0936F1-C4B0-4777-90D9-E550840C510D}"/>
    <cellStyle name="Normal 9 3 4 2 6" xfId="4978" xr:uid="{6B6C4CAE-C1EA-4426-8627-B5E88941AABA}"/>
    <cellStyle name="Normal 9 3 4 3" xfId="3200" xr:uid="{10A35C6F-E4CA-4772-B590-5C3DCBB53593}"/>
    <cellStyle name="Normal 9 3 4 3 2" xfId="3201" xr:uid="{FE0BB91E-651D-4AB5-B3B1-91E96F20E917}"/>
    <cellStyle name="Normal 9 3 4 3 2 2" xfId="4252" xr:uid="{4B8BD681-BCF3-4BC5-8F27-DA01E7CA8108}"/>
    <cellStyle name="Normal 9 3 4 3 2 2 2" xfId="4990" xr:uid="{81484253-5E93-4074-96E2-4389CBD0FBBA}"/>
    <cellStyle name="Normal 9 3 4 3 2 3" xfId="4989" xr:uid="{03DA91F0-E792-471A-BF11-F5C8B9D0328C}"/>
    <cellStyle name="Normal 9 3 4 3 3" xfId="3202" xr:uid="{859E553D-2322-4DB5-9E80-3DCC002E1CE7}"/>
    <cellStyle name="Normal 9 3 4 3 3 2" xfId="4991" xr:uid="{2B8AAAAA-F5E0-4801-BAE2-A60B66D77516}"/>
    <cellStyle name="Normal 9 3 4 3 3 2 2" xfId="6964" xr:uid="{7F292FFD-4933-4FA1-A272-D0FDA0D0350F}"/>
    <cellStyle name="Normal 9 3 4 3 4" xfId="3203" xr:uid="{C9E2BC69-2D11-4B5E-8793-867FEC47FD74}"/>
    <cellStyle name="Normal 9 3 4 3 4 2" xfId="4992" xr:uid="{638FC107-5F7B-4278-A005-172B3EDD8B12}"/>
    <cellStyle name="Normal 9 3 4 3 5" xfId="4988" xr:uid="{41E54FBF-AE5D-47D5-B7D9-4D77603E136E}"/>
    <cellStyle name="Normal 9 3 4 4" xfId="3204" xr:uid="{B7E52E64-CF8F-4FA1-BD38-E40D2DE1CA8F}"/>
    <cellStyle name="Normal 9 3 4 4 2" xfId="3205" xr:uid="{6A5A9A9D-6477-4EC3-91D0-8634064021F4}"/>
    <cellStyle name="Normal 9 3 4 4 2 2" xfId="4994" xr:uid="{2B0EEF34-2E9E-48C3-8EAD-8955C49468B8}"/>
    <cellStyle name="Normal 9 3 4 4 3" xfId="3206" xr:uid="{BE61994C-C61D-45B9-A15A-8CA2F75F275C}"/>
    <cellStyle name="Normal 9 3 4 4 3 2" xfId="4995" xr:uid="{A569E74F-F0E0-4FD5-89CA-786EBCA181F7}"/>
    <cellStyle name="Normal 9 3 4 4 4" xfId="3207" xr:uid="{38B0C644-8565-442D-8A70-0CDFD71267BE}"/>
    <cellStyle name="Normal 9 3 4 4 4 2" xfId="4996" xr:uid="{51EC55A4-1076-4747-BAC1-8E23A3129E30}"/>
    <cellStyle name="Normal 9 3 4 4 5" xfId="4993" xr:uid="{3DB03FED-6D85-4EC4-9881-4C56DCB123F2}"/>
    <cellStyle name="Normal 9 3 4 5" xfId="3208" xr:uid="{F3E6D4C4-EA5D-43E6-AA16-6FCFED5CAC01}"/>
    <cellStyle name="Normal 9 3 4 5 2" xfId="4997" xr:uid="{983564F2-AC5B-4D40-8E27-2945CCF00D29}"/>
    <cellStyle name="Normal 9 3 4 5 2 2" xfId="6965" xr:uid="{EDCFD4C2-606B-4C97-911C-A63A74C5F289}"/>
    <cellStyle name="Normal 9 3 4 6" xfId="3209" xr:uid="{803A3E4C-71C6-4C73-BF27-0215576BC0DE}"/>
    <cellStyle name="Normal 9 3 4 6 2" xfId="4998" xr:uid="{F587AA45-017E-4B33-A6A1-FA39BB1BB7F7}"/>
    <cellStyle name="Normal 9 3 4 7" xfId="3210" xr:uid="{2D7083F8-557C-4B17-B563-D93C0384D675}"/>
    <cellStyle name="Normal 9 3 4 7 2" xfId="4999" xr:uid="{15DCC625-AF12-4B21-A60F-5AA2D7D96559}"/>
    <cellStyle name="Normal 9 3 4 8" xfId="4977" xr:uid="{82F4AACD-49BB-4462-996C-1174AA30C2E2}"/>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5004" xr:uid="{EB9A2A3B-E1BC-43AB-BAA3-6320275388BE}"/>
    <cellStyle name="Normal 9 3 5 2 2 2 3" xfId="5003" xr:uid="{118F8C87-F767-4963-8ABD-DA84C8162652}"/>
    <cellStyle name="Normal 9 3 5 2 2 3" xfId="4255" xr:uid="{CDCA4BF1-82E3-45DD-8C87-BEDE17AF3A01}"/>
    <cellStyle name="Normal 9 3 5 2 2 3 2" xfId="5005" xr:uid="{63CF2C20-260B-4C14-A9E1-FC121D98D853}"/>
    <cellStyle name="Normal 9 3 5 2 2 3 2 2" xfId="6966" xr:uid="{4654400F-1640-45E6-BB5B-D056C0A86987}"/>
    <cellStyle name="Normal 9 3 5 2 2 4" xfId="5002" xr:uid="{F3DF42BC-ADC3-491D-A860-E85C36AEE0CC}"/>
    <cellStyle name="Normal 9 3 5 2 2 4 2" xfId="6967" xr:uid="{1E060CF1-A8A1-48D3-A4F5-CB4D5E697CEB}"/>
    <cellStyle name="Normal 9 3 5 2 3" xfId="3214" xr:uid="{E9D1AAEF-09A2-445F-BED7-13D463E938FC}"/>
    <cellStyle name="Normal 9 3 5 2 3 2" xfId="4256" xr:uid="{2E65939E-F180-4EF8-9329-2AEA0F8150D2}"/>
    <cellStyle name="Normal 9 3 5 2 3 2 2" xfId="5007" xr:uid="{75737604-7C93-44F5-BAB1-2B04EBBE4077}"/>
    <cellStyle name="Normal 9 3 5 2 3 3" xfId="5006" xr:uid="{1A8DDB3B-F210-4707-88D3-A8D1BBCF6B54}"/>
    <cellStyle name="Normal 9 3 5 2 4" xfId="3215" xr:uid="{B907F800-23B2-472F-AB26-899EAA492952}"/>
    <cellStyle name="Normal 9 3 5 2 4 2" xfId="5008" xr:uid="{65E0931B-8BAA-4E35-9610-30E099FCC165}"/>
    <cellStyle name="Normal 9 3 5 2 4 2 2" xfId="6968" xr:uid="{3B4D505C-655A-40B6-9DF9-2CD5E18AC33B}"/>
    <cellStyle name="Normal 9 3 5 2 5" xfId="5001" xr:uid="{9AEEB563-7DC4-42D0-A653-D82792CD076E}"/>
    <cellStyle name="Normal 9 3 5 2 5 2" xfId="6969" xr:uid="{5BEC1718-5AF8-412A-87F6-970E3C9D6C92}"/>
    <cellStyle name="Normal 9 3 5 3" xfId="3216" xr:uid="{16A70F76-4B27-4444-93C6-42712ADB1F26}"/>
    <cellStyle name="Normal 9 3 5 3 2" xfId="3217" xr:uid="{C810D409-62B5-4996-9EC0-612976656BA6}"/>
    <cellStyle name="Normal 9 3 5 3 2 2" xfId="4257" xr:uid="{3D4A9205-A1B3-4634-8594-5498FB4B0336}"/>
    <cellStyle name="Normal 9 3 5 3 2 2 2" xfId="5011" xr:uid="{1E847956-F0DD-4A00-84B2-34D807A8EDB3}"/>
    <cellStyle name="Normal 9 3 5 3 2 3" xfId="5010" xr:uid="{1019E071-95BF-44B1-B594-EEA3418C366A}"/>
    <cellStyle name="Normal 9 3 5 3 3" xfId="3218" xr:uid="{D376B54B-4288-4988-92BA-FE9EEEB32519}"/>
    <cellStyle name="Normal 9 3 5 3 3 2" xfId="5012" xr:uid="{3FF4177C-6078-4E5D-852F-8B479CB0B38C}"/>
    <cellStyle name="Normal 9 3 5 3 3 2 2" xfId="6970" xr:uid="{F1C3A656-B286-4903-849F-EFAE8C368183}"/>
    <cellStyle name="Normal 9 3 5 3 4" xfId="3219" xr:uid="{7B79ED67-678A-4700-95E9-FD42624D2D91}"/>
    <cellStyle name="Normal 9 3 5 3 4 2" xfId="5013" xr:uid="{49D43627-9927-4308-AF39-587B2B3D76E6}"/>
    <cellStyle name="Normal 9 3 5 3 5" xfId="5009" xr:uid="{B436F808-9025-47D1-A454-31032F331853}"/>
    <cellStyle name="Normal 9 3 5 4" xfId="3220" xr:uid="{E37FD5A4-8D85-4AF9-8746-2A27AD14D583}"/>
    <cellStyle name="Normal 9 3 5 4 2" xfId="4258" xr:uid="{D6C9FA30-B072-4839-ACB0-40FDE19D79FB}"/>
    <cellStyle name="Normal 9 3 5 4 2 2" xfId="5015" xr:uid="{3139371E-4EAE-4CFC-A9BB-D58ED31D70C4}"/>
    <cellStyle name="Normal 9 3 5 4 3" xfId="5014" xr:uid="{D5BD70D0-F01D-4618-9E34-45FABD8A73C7}"/>
    <cellStyle name="Normal 9 3 5 5" xfId="3221" xr:uid="{81B55BE6-F6F2-41F3-B85B-B0837804FE64}"/>
    <cellStyle name="Normal 9 3 5 5 2" xfId="5016" xr:uid="{AA2ED92F-5A8B-461A-A5A8-60CF447B7201}"/>
    <cellStyle name="Normal 9 3 5 5 2 2" xfId="6971" xr:uid="{8C579E02-E182-4189-A232-FE0CD10D8B92}"/>
    <cellStyle name="Normal 9 3 5 6" xfId="3222" xr:uid="{3A11D87E-9994-4FC6-809F-B4E217F15DB3}"/>
    <cellStyle name="Normal 9 3 5 6 2" xfId="5017" xr:uid="{E5D12D87-B817-4F29-84F8-57CCE5545CBC}"/>
    <cellStyle name="Normal 9 3 5 7" xfId="5000" xr:uid="{8A3B3FDF-7BA4-4AE9-8591-A6708ECE8640}"/>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21" xr:uid="{21719176-4071-493F-876C-84E352CEFD71}"/>
    <cellStyle name="Normal 9 3 6 2 2 3" xfId="5020" xr:uid="{A49753D4-0029-4A32-BA2A-68F38641CBC7}"/>
    <cellStyle name="Normal 9 3 6 2 3" xfId="3226" xr:uid="{BFB16D22-425E-4A4C-9E8B-76A55139CE48}"/>
    <cellStyle name="Normal 9 3 6 2 3 2" xfId="5022" xr:uid="{0C542354-EA0A-4CF1-ACFD-964FDFD3C28A}"/>
    <cellStyle name="Normal 9 3 6 2 3 2 2" xfId="6972" xr:uid="{5E5C8093-59CB-44D1-855A-AEC77E337919}"/>
    <cellStyle name="Normal 9 3 6 2 4" xfId="3227" xr:uid="{DEE05BC0-CAED-4A4E-AA58-32B1C758C8FE}"/>
    <cellStyle name="Normal 9 3 6 2 4 2" xfId="5023" xr:uid="{1CAE39B2-8B0C-452A-A880-59598BF72AA6}"/>
    <cellStyle name="Normal 9 3 6 2 5" xfId="5019" xr:uid="{454C4F72-C14C-46A4-9300-0764E97C7E10}"/>
    <cellStyle name="Normal 9 3 6 3" xfId="3228" xr:uid="{9B268206-27D9-4036-B757-17A679EBF9F6}"/>
    <cellStyle name="Normal 9 3 6 3 2" xfId="4260" xr:uid="{F4A59E7F-A319-4A3D-BDFE-4A802922E196}"/>
    <cellStyle name="Normal 9 3 6 3 2 2" xfId="5025" xr:uid="{B1D8E21B-86D2-45C1-9076-8C5C6E2E8C99}"/>
    <cellStyle name="Normal 9 3 6 3 3" xfId="5024" xr:uid="{B00C6E0F-E6C1-4AF0-BAB7-002908072A63}"/>
    <cellStyle name="Normal 9 3 6 4" xfId="3229" xr:uid="{2A25F579-A2F9-4E80-98F9-BE1CA3AA2300}"/>
    <cellStyle name="Normal 9 3 6 4 2" xfId="5026" xr:uid="{7C6C27F4-B49E-4A78-85BE-043FE52128AA}"/>
    <cellStyle name="Normal 9 3 6 4 2 2" xfId="6973" xr:uid="{7DDB234F-8E7E-46A4-89FE-A75FBD4DB763}"/>
    <cellStyle name="Normal 9 3 6 5" xfId="3230" xr:uid="{A38065C7-B910-4346-8B42-57F6B4E3B824}"/>
    <cellStyle name="Normal 9 3 6 5 2" xfId="5027" xr:uid="{AB5AB424-3731-4EDF-8AEB-2E9F23C06501}"/>
    <cellStyle name="Normal 9 3 6 6" xfId="5018" xr:uid="{74011BA1-3B93-4736-B394-A6DB98B26BAC}"/>
    <cellStyle name="Normal 9 3 7" xfId="3231" xr:uid="{7E50169F-8622-4F0D-B681-B6A0BC0B00D7}"/>
    <cellStyle name="Normal 9 3 7 2" xfId="3232" xr:uid="{44E92FF2-AEE7-4633-90A2-617C7C2F6267}"/>
    <cellStyle name="Normal 9 3 7 2 2" xfId="4261" xr:uid="{61C0B84D-3C5F-43E2-B449-0A2787BAB20F}"/>
    <cellStyle name="Normal 9 3 7 2 2 2" xfId="5030" xr:uid="{0DA9FCB3-B647-4CF2-AB13-610A4420CB12}"/>
    <cellStyle name="Normal 9 3 7 2 3" xfId="5029" xr:uid="{571744F0-F045-44E7-9888-AF17EE437F2C}"/>
    <cellStyle name="Normal 9 3 7 3" xfId="3233" xr:uid="{38775F42-C864-4A35-9A6E-6EB8D771FAB3}"/>
    <cellStyle name="Normal 9 3 7 3 2" xfId="5031" xr:uid="{C5E968AF-BC8A-4D4F-8713-06586E224F25}"/>
    <cellStyle name="Normal 9 3 7 3 2 2" xfId="6974" xr:uid="{817A7B37-29AF-428E-8008-0E02D14241A6}"/>
    <cellStyle name="Normal 9 3 7 4" xfId="3234" xr:uid="{7F377F1D-7586-4C1C-AC60-FA8942F86B23}"/>
    <cellStyle name="Normal 9 3 7 4 2" xfId="5032" xr:uid="{011DAC61-A6A4-4DA7-AF1A-779503351129}"/>
    <cellStyle name="Normal 9 3 7 5" xfId="5028" xr:uid="{5D9BED37-FCAD-4AA0-A3D1-A7B96B044CFB}"/>
    <cellStyle name="Normal 9 3 8" xfId="3235" xr:uid="{3EE253FF-82BE-49E8-B59F-DC9BEF7DAF32}"/>
    <cellStyle name="Normal 9 3 8 2" xfId="3236" xr:uid="{41429C95-83AF-4EE0-A816-07E56C62A355}"/>
    <cellStyle name="Normal 9 3 8 2 2" xfId="5034" xr:uid="{3348C505-36F4-4B32-93CD-07E6F1298AF4}"/>
    <cellStyle name="Normal 9 3 8 3" xfId="3237" xr:uid="{F8F46510-84F2-451B-872B-5E61B548F04B}"/>
    <cellStyle name="Normal 9 3 8 3 2" xfId="5035" xr:uid="{A85A61DD-EA79-4BCE-ACA3-2F04C603DE97}"/>
    <cellStyle name="Normal 9 3 8 4" xfId="3238" xr:uid="{5B25F764-DE19-4C03-9C12-57F7E42DB5E6}"/>
    <cellStyle name="Normal 9 3 8 4 2" xfId="5036" xr:uid="{415B6165-4588-431D-BB0F-CB33F25C14CF}"/>
    <cellStyle name="Normal 9 3 8 5" xfId="5033" xr:uid="{9017C1F5-6A46-45A5-94C3-AED0592C126A}"/>
    <cellStyle name="Normal 9 3 9" xfId="3239" xr:uid="{4F151668-A318-42FE-9B66-03C6CECE435F}"/>
    <cellStyle name="Normal 9 3 9 2" xfId="5037" xr:uid="{A16F19CA-B0AF-4BF3-BD6C-C4E444F21F06}"/>
    <cellStyle name="Normal 9 3 9 2 2" xfId="6975" xr:uid="{59038D94-A5C7-44A3-B813-3967D0C45CAA}"/>
    <cellStyle name="Normal 9 4" xfId="3240" xr:uid="{B36AF820-063D-4106-AA68-C19939629719}"/>
    <cellStyle name="Normal 9 4 10" xfId="3241" xr:uid="{05587996-56E9-472F-9AEA-D541525D9EDB}"/>
    <cellStyle name="Normal 9 4 10 2" xfId="5039" xr:uid="{FB99750D-565C-4B5A-AFFD-FFA49DDD74A3}"/>
    <cellStyle name="Normal 9 4 11" xfId="3242" xr:uid="{D10EDA6B-A4CA-4A9B-A25A-EB03B9568D01}"/>
    <cellStyle name="Normal 9 4 11 2" xfId="5040" xr:uid="{83E4AAE6-4FBE-4882-80D9-1E8C67D56E79}"/>
    <cellStyle name="Normal 9 4 12" xfId="5038" xr:uid="{6E57E649-C9E3-4E10-B4B2-0BE2219CA0CC}"/>
    <cellStyle name="Normal 9 4 2" xfId="3243" xr:uid="{8AC80D2C-D820-4EC4-8604-A26386C0B4D5}"/>
    <cellStyle name="Normal 9 4 2 10" xfId="5041" xr:uid="{7DB09E58-8F7A-49DE-93C1-3A0293B509A8}"/>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46" xr:uid="{1D97E73A-CF6A-4BE5-87D9-5565407C069D}"/>
    <cellStyle name="Normal 9 4 2 2 2 2 2 3" xfId="5045" xr:uid="{B297DB6E-0FEB-44E7-9909-1A1170195C9E}"/>
    <cellStyle name="Normal 9 4 2 2 2 2 3" xfId="3248" xr:uid="{4EC5BD16-BFA6-4F0A-8F5C-336B40266A81}"/>
    <cellStyle name="Normal 9 4 2 2 2 2 3 2" xfId="5047" xr:uid="{64679B7C-3355-4EF8-932C-EFFFE1095511}"/>
    <cellStyle name="Normal 9 4 2 2 2 2 3 2 2" xfId="6976" xr:uid="{546D3B92-E668-4FCE-B943-733FE450C1C9}"/>
    <cellStyle name="Normal 9 4 2 2 2 2 4" xfId="3249" xr:uid="{61228715-DA0D-4526-8B76-26E7220A911F}"/>
    <cellStyle name="Normal 9 4 2 2 2 2 4 2" xfId="5048" xr:uid="{039D2A6C-BF5B-4CC6-BA78-FA391981FF92}"/>
    <cellStyle name="Normal 9 4 2 2 2 2 5" xfId="5044" xr:uid="{59A67B97-58A1-4EFC-85BD-EFAED0AB89FE}"/>
    <cellStyle name="Normal 9 4 2 2 2 3" xfId="3250" xr:uid="{044B7EE5-169B-45B6-BB06-F969673A29EC}"/>
    <cellStyle name="Normal 9 4 2 2 2 3 2" xfId="3251" xr:uid="{9934C75E-97DC-4A5F-92D9-9BB9518D6B7A}"/>
    <cellStyle name="Normal 9 4 2 2 2 3 2 2" xfId="5050" xr:uid="{7C75C019-C4F5-4A4D-ADE9-5EB20EC2D5B0}"/>
    <cellStyle name="Normal 9 4 2 2 2 3 3" xfId="3252" xr:uid="{CC6D834B-C4D9-4194-84D9-E271FA2738D2}"/>
    <cellStyle name="Normal 9 4 2 2 2 3 3 2" xfId="5051" xr:uid="{27E063E3-9C52-45F5-B58D-D7838FDA01FC}"/>
    <cellStyle name="Normal 9 4 2 2 2 3 4" xfId="3253" xr:uid="{C0DFF6F1-8303-4F5C-BA12-2A0C67856970}"/>
    <cellStyle name="Normal 9 4 2 2 2 3 4 2" xfId="5052" xr:uid="{A3F19D10-530B-4E56-A0D9-314E6CBFE8AD}"/>
    <cellStyle name="Normal 9 4 2 2 2 3 5" xfId="5049" xr:uid="{E3BF1705-F84D-409F-B9F9-AB35C4597C37}"/>
    <cellStyle name="Normal 9 4 2 2 2 4" xfId="3254" xr:uid="{8E6B803C-95FC-4CC7-BD71-A248E7196F0B}"/>
    <cellStyle name="Normal 9 4 2 2 2 4 2" xfId="5053" xr:uid="{AD232394-9B25-46EB-B264-B70BCF3A366D}"/>
    <cellStyle name="Normal 9 4 2 2 2 4 2 2" xfId="6977" xr:uid="{0E6E7E92-80ED-4C3D-A4FA-0232A804F6A4}"/>
    <cellStyle name="Normal 9 4 2 2 2 5" xfId="3255" xr:uid="{1586594D-1969-4E74-AE57-6F0C25308D6E}"/>
    <cellStyle name="Normal 9 4 2 2 2 5 2" xfId="5054" xr:uid="{8E5D9024-A0CE-46E2-8457-4F74F61A544A}"/>
    <cellStyle name="Normal 9 4 2 2 2 6" xfId="3256" xr:uid="{8EF72C3A-1B20-4919-A3FF-7A4971B0B7F8}"/>
    <cellStyle name="Normal 9 4 2 2 2 6 2" xfId="5055" xr:uid="{87D13054-D34A-433A-B09A-1EAF91B7F7AB}"/>
    <cellStyle name="Normal 9 4 2 2 2 7" xfId="5043" xr:uid="{DD0464F5-4480-472C-A6C5-984651E7B182}"/>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58" xr:uid="{B3F9522A-C373-4880-9756-F9F39A78CDDE}"/>
    <cellStyle name="Normal 9 4 2 2 3 2 3" xfId="3260" xr:uid="{6F8DDBC6-3E3A-40CD-A4F4-C1180DC5667B}"/>
    <cellStyle name="Normal 9 4 2 2 3 2 3 2" xfId="5059" xr:uid="{5B745900-03A9-4225-977E-C6316BDC74D9}"/>
    <cellStyle name="Normal 9 4 2 2 3 2 4" xfId="3261" xr:uid="{219981AE-239B-4A9A-8E59-0EE983D2BF3D}"/>
    <cellStyle name="Normal 9 4 2 2 3 2 4 2" xfId="5060" xr:uid="{667EA26E-9C3B-4CDD-95A5-C448B9A63EA9}"/>
    <cellStyle name="Normal 9 4 2 2 3 2 5" xfId="5057" xr:uid="{409451A0-EBC4-4F32-9A70-85B4A374222B}"/>
    <cellStyle name="Normal 9 4 2 2 3 3" xfId="3262" xr:uid="{23E1501E-7B04-40CD-A487-2F219F247E65}"/>
    <cellStyle name="Normal 9 4 2 2 3 3 2" xfId="5061" xr:uid="{95739453-A44B-418A-A570-00AC12F707D0}"/>
    <cellStyle name="Normal 9 4 2 2 3 3 2 2" xfId="6978" xr:uid="{238E1BAB-E1BA-414E-AEA2-6E9DB3F984FB}"/>
    <cellStyle name="Normal 9 4 2 2 3 4" xfId="3263" xr:uid="{E1B79620-2A9C-4A0F-B2AD-3E033A2CE8F8}"/>
    <cellStyle name="Normal 9 4 2 2 3 4 2" xfId="5062" xr:uid="{935C80EA-0446-44A3-B1FD-280EB158F121}"/>
    <cellStyle name="Normal 9 4 2 2 3 5" xfId="3264" xr:uid="{110D809D-0BC3-46CD-B72B-711780E9050F}"/>
    <cellStyle name="Normal 9 4 2 2 3 5 2" xfId="5063" xr:uid="{0F08CCEA-6DF8-4282-BF80-5D99A4540AC3}"/>
    <cellStyle name="Normal 9 4 2 2 3 6" xfId="5056" xr:uid="{A7603608-E724-4A1C-9597-91AC6B80280D}"/>
    <cellStyle name="Normal 9 4 2 2 4" xfId="3265" xr:uid="{B8C2EED8-CB66-47A1-ADA3-DD4BA98651F3}"/>
    <cellStyle name="Normal 9 4 2 2 4 2" xfId="3266" xr:uid="{0BC5AF3E-CC97-466E-ACF1-9AA392D62128}"/>
    <cellStyle name="Normal 9 4 2 2 4 2 2" xfId="5065" xr:uid="{02B362B9-20A9-4E94-806C-89009F2E5E10}"/>
    <cellStyle name="Normal 9 4 2 2 4 3" xfId="3267" xr:uid="{17E09A5C-8A59-4EB1-8865-BE6EC04B6B60}"/>
    <cellStyle name="Normal 9 4 2 2 4 3 2" xfId="5066" xr:uid="{33760AA1-6836-4EEA-93E3-6CE10AE36A5A}"/>
    <cellStyle name="Normal 9 4 2 2 4 4" xfId="3268" xr:uid="{71E5044D-E050-4A67-87BB-3B7AEAEEA0E1}"/>
    <cellStyle name="Normal 9 4 2 2 4 4 2" xfId="5067" xr:uid="{6666BFBA-7DE8-49B4-8A1E-D442A17CC438}"/>
    <cellStyle name="Normal 9 4 2 2 4 5" xfId="5064" xr:uid="{78DF908B-7A54-4B10-8F24-978928F1FA5A}"/>
    <cellStyle name="Normal 9 4 2 2 5" xfId="3269" xr:uid="{A1A31F0E-5E48-40A1-A790-F81542757042}"/>
    <cellStyle name="Normal 9 4 2 2 5 2" xfId="3270" xr:uid="{B07BD559-0B0D-479E-8705-6D1395CB3079}"/>
    <cellStyle name="Normal 9 4 2 2 5 2 2" xfId="5069" xr:uid="{09B0E32E-89CF-4D3D-9BE2-D33C270F82E7}"/>
    <cellStyle name="Normal 9 4 2 2 5 3" xfId="3271" xr:uid="{D696B72D-DA5D-432D-B7FC-060A1F34C1ED}"/>
    <cellStyle name="Normal 9 4 2 2 5 3 2" xfId="5070" xr:uid="{AB330BC9-14BF-4D49-A694-5A79A2AB86C9}"/>
    <cellStyle name="Normal 9 4 2 2 5 4" xfId="3272" xr:uid="{13EBF954-1F08-4D3B-B5FA-D19F1D84E502}"/>
    <cellStyle name="Normal 9 4 2 2 5 4 2" xfId="5071" xr:uid="{6AB7FFD7-0698-41D5-B8DD-CACBA8E1DAFA}"/>
    <cellStyle name="Normal 9 4 2 2 5 5" xfId="5068" xr:uid="{952FC479-C380-4E37-96CD-26DB3D305044}"/>
    <cellStyle name="Normal 9 4 2 2 6" xfId="3273" xr:uid="{FAF572B2-5516-4FEC-B5D0-D8BB079B286A}"/>
    <cellStyle name="Normal 9 4 2 2 6 2" xfId="5072" xr:uid="{8534A50A-39F3-4889-9372-FB15641B764A}"/>
    <cellStyle name="Normal 9 4 2 2 7" xfId="3274" xr:uid="{8B112F79-1278-4631-81D6-9972DA2AC6D9}"/>
    <cellStyle name="Normal 9 4 2 2 7 2" xfId="5073" xr:uid="{FEAE56A1-161D-4846-BB16-FF7EE51F3F2D}"/>
    <cellStyle name="Normal 9 4 2 2 8" xfId="3275" xr:uid="{6CF4D569-8D5B-414E-922F-009464BABB7D}"/>
    <cellStyle name="Normal 9 4 2 2 8 2" xfId="5074" xr:uid="{F34E0525-1B75-4EC7-8099-FB730068697B}"/>
    <cellStyle name="Normal 9 4 2 2 9" xfId="5042" xr:uid="{B01022F8-17E5-41FE-9144-9D0D76111C89}"/>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79" xr:uid="{5570FEAE-C027-4844-87F5-58B71664E4F3}"/>
    <cellStyle name="Normal 9 4 2 3 2 2 2 3" xfId="5078" xr:uid="{D0DF9E35-8950-463D-BB72-C094DB59DB09}"/>
    <cellStyle name="Normal 9 4 2 3 2 2 3" xfId="4265" xr:uid="{2ECDEDAD-A212-4492-8F74-A6CEEF34DDEA}"/>
    <cellStyle name="Normal 9 4 2 3 2 2 3 2" xfId="5080" xr:uid="{C135D267-415B-4925-B132-0A1501785DAD}"/>
    <cellStyle name="Normal 9 4 2 3 2 2 3 2 2" xfId="6979" xr:uid="{2F8B3B4C-601D-450F-B59F-F9643FE0DC6D}"/>
    <cellStyle name="Normal 9 4 2 3 2 2 4" xfId="5077" xr:uid="{383F773C-982D-4240-89BA-52B88152C227}"/>
    <cellStyle name="Normal 9 4 2 3 2 2 4 2" xfId="6980" xr:uid="{992B88BA-F314-496C-944D-E1BCED7718FC}"/>
    <cellStyle name="Normal 9 4 2 3 2 3" xfId="3279" xr:uid="{8CDEB715-07C0-4FE4-A61E-49CC1FB8EB0C}"/>
    <cellStyle name="Normal 9 4 2 3 2 3 2" xfId="4266" xr:uid="{49793AFE-CA67-4B52-AE66-F411EC6ECE11}"/>
    <cellStyle name="Normal 9 4 2 3 2 3 2 2" xfId="5082" xr:uid="{D3FDEDC2-A117-48CD-B94C-C877845101B9}"/>
    <cellStyle name="Normal 9 4 2 3 2 3 3" xfId="5081" xr:uid="{6D7CDC35-B1ED-4893-893C-8D2DCCE03893}"/>
    <cellStyle name="Normal 9 4 2 3 2 4" xfId="3280" xr:uid="{6813B584-FABB-43CA-AEE4-24CDD72D4F7D}"/>
    <cellStyle name="Normal 9 4 2 3 2 4 2" xfId="5083" xr:uid="{BA528C11-536B-459F-9EA3-31DD9D9DDC57}"/>
    <cellStyle name="Normal 9 4 2 3 2 4 2 2" xfId="6981" xr:uid="{3AAA0267-AC5E-4A5B-B708-1ADBD287BEA5}"/>
    <cellStyle name="Normal 9 4 2 3 2 5" xfId="5076" xr:uid="{8695C2E2-50C7-4776-8826-966A8D94022D}"/>
    <cellStyle name="Normal 9 4 2 3 2 5 2" xfId="6982" xr:uid="{9F43AE41-36A9-4FFB-B281-15CB380A4C40}"/>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86" xr:uid="{274BB397-D73F-4AC0-BE84-19F753ED85C8}"/>
    <cellStyle name="Normal 9 4 2 3 3 2 3" xfId="5085" xr:uid="{F62C4992-41BC-446B-AA9C-0284D29751B1}"/>
    <cellStyle name="Normal 9 4 2 3 3 3" xfId="3283" xr:uid="{ABFF89AF-85E3-46C9-B362-41EEC11E2AEE}"/>
    <cellStyle name="Normal 9 4 2 3 3 3 2" xfId="5087" xr:uid="{D354A259-8BB5-477B-95B1-6D17D59F62A1}"/>
    <cellStyle name="Normal 9 4 2 3 3 3 2 2" xfId="6983" xr:uid="{2AB6E1DC-2805-4068-9C29-86623F0C16D5}"/>
    <cellStyle name="Normal 9 4 2 3 3 4" xfId="3284" xr:uid="{549A0934-7F38-4FBF-B25D-0C11B396FC8C}"/>
    <cellStyle name="Normal 9 4 2 3 3 4 2" xfId="5088" xr:uid="{E14FC254-E0E6-421D-88DC-1D1F01773587}"/>
    <cellStyle name="Normal 9 4 2 3 3 5" xfId="5084" xr:uid="{8D4BF738-8593-4C19-9D0C-892969B00DFE}"/>
    <cellStyle name="Normal 9 4 2 3 4" xfId="3285" xr:uid="{EE1C93E9-6800-4BBD-A6DA-7EAAA8FB2FD6}"/>
    <cellStyle name="Normal 9 4 2 3 4 2" xfId="4268" xr:uid="{D58037FC-2370-4193-A0C1-F8E06A91FC04}"/>
    <cellStyle name="Normal 9 4 2 3 4 2 2" xfId="5090" xr:uid="{9C7C74AE-AEEA-4CAC-80ED-04784178105E}"/>
    <cellStyle name="Normal 9 4 2 3 4 3" xfId="5089" xr:uid="{3BFFB4C2-2144-4DAF-AD1E-CF3973477F7F}"/>
    <cellStyle name="Normal 9 4 2 3 5" xfId="3286" xr:uid="{E8C37C29-FD4B-49BC-8E22-AC2EBE7DF593}"/>
    <cellStyle name="Normal 9 4 2 3 5 2" xfId="5091" xr:uid="{30F3E842-FC18-4C99-A314-33F162945B69}"/>
    <cellStyle name="Normal 9 4 2 3 5 2 2" xfId="6984" xr:uid="{59B068F9-6A61-49B4-84C2-2C551A3B9438}"/>
    <cellStyle name="Normal 9 4 2 3 6" xfId="3287" xr:uid="{906AEEC2-8CF4-473F-99C6-F43E29750A31}"/>
    <cellStyle name="Normal 9 4 2 3 6 2" xfId="5092" xr:uid="{D053A3F6-0AFA-4157-9C09-A37D185DF719}"/>
    <cellStyle name="Normal 9 4 2 3 7" xfId="5075" xr:uid="{0013AFC0-3DBF-4B44-9E50-BC9D60399592}"/>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96" xr:uid="{171EFC8E-31F6-4114-8F84-0810A5419E31}"/>
    <cellStyle name="Normal 9 4 2 4 2 2 3" xfId="5095" xr:uid="{A9356856-9DE4-4838-B73E-F4F8902B7F3F}"/>
    <cellStyle name="Normal 9 4 2 4 2 3" xfId="3291" xr:uid="{B5DF5C07-B2AB-4224-A98B-82ABF32D17FE}"/>
    <cellStyle name="Normal 9 4 2 4 2 3 2" xfId="5097" xr:uid="{CA34BBEC-76EC-45FB-91F7-48365BF79367}"/>
    <cellStyle name="Normal 9 4 2 4 2 3 2 2" xfId="6985" xr:uid="{37BF450D-D18C-4A69-A8BE-710FC03230CD}"/>
    <cellStyle name="Normal 9 4 2 4 2 4" xfId="3292" xr:uid="{E3649021-61EE-422C-820F-959F7B2F146A}"/>
    <cellStyle name="Normal 9 4 2 4 2 4 2" xfId="5098" xr:uid="{CABB31F1-359C-4816-884F-310F6930161C}"/>
    <cellStyle name="Normal 9 4 2 4 2 5" xfId="5094" xr:uid="{EEB0C46A-EF25-4BFD-AFD5-B5EDF172987A}"/>
    <cellStyle name="Normal 9 4 2 4 3" xfId="3293" xr:uid="{A9E734C7-CD7B-445D-A574-47F4C6690C6E}"/>
    <cellStyle name="Normal 9 4 2 4 3 2" xfId="4270" xr:uid="{4F7E71AF-2EBC-4F6C-BBB1-729B073D06F1}"/>
    <cellStyle name="Normal 9 4 2 4 3 2 2" xfId="5100" xr:uid="{DDC86E1B-2873-4B32-8224-07079DB20D05}"/>
    <cellStyle name="Normal 9 4 2 4 3 3" xfId="5099" xr:uid="{849C0BD1-BF28-4B23-9E9B-54528FCA7B0B}"/>
    <cellStyle name="Normal 9 4 2 4 4" xfId="3294" xr:uid="{DC7FEBBA-CC56-40D6-96FC-5EF4CE97DDAF}"/>
    <cellStyle name="Normal 9 4 2 4 4 2" xfId="5101" xr:uid="{40DFFF66-3F22-4480-A1E6-F3A668519A86}"/>
    <cellStyle name="Normal 9 4 2 4 4 2 2" xfId="6986" xr:uid="{A6FFEF88-5C69-452B-A06E-073DB62B1061}"/>
    <cellStyle name="Normal 9 4 2 4 5" xfId="3295" xr:uid="{8DE7B1EA-9A22-4B40-B828-D5462898E796}"/>
    <cellStyle name="Normal 9 4 2 4 5 2" xfId="5102" xr:uid="{DC8D7462-D08D-437D-85A8-5123B9AB0674}"/>
    <cellStyle name="Normal 9 4 2 4 6" xfId="5093" xr:uid="{630D253F-80B4-4834-BE8F-263712992832}"/>
    <cellStyle name="Normal 9 4 2 5" xfId="3296" xr:uid="{46C58394-305B-43B5-B6B5-75A19C0B0C0D}"/>
    <cellStyle name="Normal 9 4 2 5 2" xfId="3297" xr:uid="{2B1AE712-B50B-4530-98B0-5ADE9C646D69}"/>
    <cellStyle name="Normal 9 4 2 5 2 2" xfId="4271" xr:uid="{20E34ACC-64AA-444F-8F32-330A17920C9F}"/>
    <cellStyle name="Normal 9 4 2 5 2 2 2" xfId="5105" xr:uid="{4DEB4754-2591-4956-9054-122C32C2CFE2}"/>
    <cellStyle name="Normal 9 4 2 5 2 3" xfId="5104" xr:uid="{FA507589-EDAF-4B7E-B359-D60C4AA6B790}"/>
    <cellStyle name="Normal 9 4 2 5 3" xfId="3298" xr:uid="{515F52F5-1FF6-4780-AB0D-57AC1901353A}"/>
    <cellStyle name="Normal 9 4 2 5 3 2" xfId="5106" xr:uid="{099D1C8B-84A4-45D8-9BCD-32FEA0B28A1A}"/>
    <cellStyle name="Normal 9 4 2 5 3 2 2" xfId="6987" xr:uid="{D60730BA-C53C-49D1-BCFC-CA4470D8C823}"/>
    <cellStyle name="Normal 9 4 2 5 4" xfId="3299" xr:uid="{E7E48E44-7E34-4478-905F-783CE06C0F36}"/>
    <cellStyle name="Normal 9 4 2 5 4 2" xfId="5107" xr:uid="{632FFA97-B5D7-4A0D-9434-9E3117B6EF8D}"/>
    <cellStyle name="Normal 9 4 2 5 5" xfId="5103" xr:uid="{93D81753-0A4B-496E-9586-8F616F74237E}"/>
    <cellStyle name="Normal 9 4 2 6" xfId="3300" xr:uid="{5C803D0A-6AEB-4A8F-8E80-8D3622118DA2}"/>
    <cellStyle name="Normal 9 4 2 6 2" xfId="3301" xr:uid="{EBA2872D-81A5-4177-BD14-9D3F5247FA3D}"/>
    <cellStyle name="Normal 9 4 2 6 2 2" xfId="5109" xr:uid="{6F9ED874-DE6A-4D6F-B651-E18D2DD7D07C}"/>
    <cellStyle name="Normal 9 4 2 6 3" xfId="3302" xr:uid="{30B89C50-1B50-431D-AE16-A9B691624786}"/>
    <cellStyle name="Normal 9 4 2 6 3 2" xfId="5110" xr:uid="{3CDB97F1-3FF1-414D-A339-C0C65C109FE0}"/>
    <cellStyle name="Normal 9 4 2 6 4" xfId="3303" xr:uid="{E02EA51D-AE4E-4A27-B385-1D45F1D7B0F0}"/>
    <cellStyle name="Normal 9 4 2 6 4 2" xfId="5111" xr:uid="{8EBEE2BC-7C54-479B-BB5C-A1CFE924A572}"/>
    <cellStyle name="Normal 9 4 2 6 5" xfId="5108" xr:uid="{865FDD15-894F-4285-B655-71EB64475684}"/>
    <cellStyle name="Normal 9 4 2 7" xfId="3304" xr:uid="{717EC764-6200-4781-9DBE-7AE01DC492DD}"/>
    <cellStyle name="Normal 9 4 2 7 2" xfId="5112" xr:uid="{429B3182-6381-44A0-A0D8-3590C4BEBF84}"/>
    <cellStyle name="Normal 9 4 2 7 2 2" xfId="6988" xr:uid="{599AA50E-7B8D-4DBC-816B-CBDA86B25BF0}"/>
    <cellStyle name="Normal 9 4 2 8" xfId="3305" xr:uid="{D54AE50E-6751-456D-B814-0BC1D4404099}"/>
    <cellStyle name="Normal 9 4 2 8 2" xfId="5113" xr:uid="{F3945E3A-3ADA-4EFA-8A49-42C351D969A6}"/>
    <cellStyle name="Normal 9 4 2 9" xfId="3306" xr:uid="{B26C6B3A-C714-4834-A076-37A046B30935}"/>
    <cellStyle name="Normal 9 4 2 9 2" xfId="5114" xr:uid="{73DB7CDA-C18F-4412-B88E-5853B08FE729}"/>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68" xr:uid="{1699A4F9-5F19-450E-B083-235D5626505E}"/>
    <cellStyle name="Normal 9 4 3 2 2 2 2 2 2" xfId="5490" xr:uid="{9CD4399A-9BD1-4F09-A7ED-3459CF20160A}"/>
    <cellStyle name="Normal 9 4 3 2 2 2 2 2 3" xfId="5119" xr:uid="{921986A0-A99E-41A2-8541-A7A0ADF55DBC}"/>
    <cellStyle name="Normal 9 4 3 2 2 2 3" xfId="4769" xr:uid="{9822627A-506F-4DB7-92DC-51A5FF365C5E}"/>
    <cellStyle name="Normal 9 4 3 2 2 2 3 2" xfId="5491" xr:uid="{94367248-8658-458C-86BD-960EE61E0F08}"/>
    <cellStyle name="Normal 9 4 3 2 2 2 3 3" xfId="5118" xr:uid="{AA3D46A6-DF7B-4D76-81F5-63C256FF7A1F}"/>
    <cellStyle name="Normal 9 4 3 2 2 3" xfId="3311" xr:uid="{11006371-3CA0-4985-B591-71D72B539045}"/>
    <cellStyle name="Normal 9 4 3 2 2 3 2" xfId="4770" xr:uid="{15BF007A-1B42-4B93-ABFF-297F687AB727}"/>
    <cellStyle name="Normal 9 4 3 2 2 3 2 2" xfId="5492" xr:uid="{E558D3E9-D911-4669-9A5C-2E3059228242}"/>
    <cellStyle name="Normal 9 4 3 2 2 3 2 3" xfId="5120" xr:uid="{7D9E7A37-71D2-404E-9D4C-052E8949A894}"/>
    <cellStyle name="Normal 9 4 3 2 2 4" xfId="3312" xr:uid="{E62A273D-F6D5-433E-B6BD-74AE87A1D16D}"/>
    <cellStyle name="Normal 9 4 3 2 2 4 2" xfId="5121" xr:uid="{E41D7103-5F1D-4FCF-B711-C35DE64CA812}"/>
    <cellStyle name="Normal 9 4 3 2 2 5" xfId="5117" xr:uid="{16EFA14B-204B-43B3-A0B4-25AC0F43D104}"/>
    <cellStyle name="Normal 9 4 3 2 3" xfId="3313" xr:uid="{CDF820E3-1F8D-4790-8EBB-F35BAB48E074}"/>
    <cellStyle name="Normal 9 4 3 2 3 2" xfId="3314" xr:uid="{C6D6D191-4345-4124-95DB-DA72114A04AD}"/>
    <cellStyle name="Normal 9 4 3 2 3 2 2" xfId="4771" xr:uid="{948C184B-D2E0-49EA-8412-8C91FD5DB22D}"/>
    <cellStyle name="Normal 9 4 3 2 3 2 2 2" xfId="5493" xr:uid="{F61991F0-8421-4D6E-BDBE-AA2252F9C394}"/>
    <cellStyle name="Normal 9 4 3 2 3 2 2 3" xfId="5123" xr:uid="{8D4AACB9-1530-426C-9332-006D2940884A}"/>
    <cellStyle name="Normal 9 4 3 2 3 3" xfId="3315" xr:uid="{F82A6596-11F2-4F37-AE15-33682F6E3CCA}"/>
    <cellStyle name="Normal 9 4 3 2 3 3 2" xfId="5124" xr:uid="{E0E1BBF1-E50A-46AF-BCA2-D9B190D5AE00}"/>
    <cellStyle name="Normal 9 4 3 2 3 4" xfId="3316" xr:uid="{93A4C50D-082E-4EAA-80B5-ABA592ACE146}"/>
    <cellStyle name="Normal 9 4 3 2 3 4 2" xfId="5125" xr:uid="{5CFEF5F4-9BE6-46B6-A268-672E37D88441}"/>
    <cellStyle name="Normal 9 4 3 2 3 5" xfId="5122" xr:uid="{AB979D16-FD76-48F4-ABC9-C7EC6FA0D0A9}"/>
    <cellStyle name="Normal 9 4 3 2 4" xfId="3317" xr:uid="{0989A098-235A-42A9-8FF4-60D3A72B6897}"/>
    <cellStyle name="Normal 9 4 3 2 4 2" xfId="4772" xr:uid="{745BC303-1063-4973-8B0F-5EDE7E6ED3E7}"/>
    <cellStyle name="Normal 9 4 3 2 4 2 2" xfId="5494" xr:uid="{6750F818-8044-4A7C-846E-99B9209C3636}"/>
    <cellStyle name="Normal 9 4 3 2 4 2 3" xfId="5126" xr:uid="{15781F47-BDB6-4A5C-A115-696ADE55A3A2}"/>
    <cellStyle name="Normal 9 4 3 2 5" xfId="3318" xr:uid="{74781C37-F52E-4614-9623-0B5315CC4C21}"/>
    <cellStyle name="Normal 9 4 3 2 5 2" xfId="5127" xr:uid="{C05EE2C4-11A6-4BFD-A4D6-4D467FD18969}"/>
    <cellStyle name="Normal 9 4 3 2 6" xfId="3319" xr:uid="{47557503-8191-4F66-A55C-0066518F1329}"/>
    <cellStyle name="Normal 9 4 3 2 6 2" xfId="5128" xr:uid="{5231C5A6-3F56-4893-84B3-CCD1DCABDA3B}"/>
    <cellStyle name="Normal 9 4 3 2 7" xfId="5116" xr:uid="{AA587758-FD9A-4D88-8288-4804626F1F07}"/>
    <cellStyle name="Normal 9 4 3 3" xfId="3320" xr:uid="{BAA40817-B073-4674-AEF7-22AD278E476E}"/>
    <cellStyle name="Normal 9 4 3 3 2" xfId="3321" xr:uid="{05A662CE-C1F3-43F9-9E49-C796CA329A93}"/>
    <cellStyle name="Normal 9 4 3 3 2 2" xfId="3322" xr:uid="{5184B9FF-A7F6-4CAA-AF4B-D75829A6D623}"/>
    <cellStyle name="Normal 9 4 3 3 2 2 2" xfId="4773" xr:uid="{740869E4-0773-49F2-8B4E-D921071DEE84}"/>
    <cellStyle name="Normal 9 4 3 3 2 2 2 2" xfId="5495" xr:uid="{64BD6382-9FFB-4B1B-BED5-C6A1E09E362D}"/>
    <cellStyle name="Normal 9 4 3 3 2 2 2 3" xfId="5131" xr:uid="{A610EF80-B35A-489A-A9E0-6355D720A51D}"/>
    <cellStyle name="Normal 9 4 3 3 2 3" xfId="3323" xr:uid="{7540B3B3-BE63-4382-8788-035841DB8000}"/>
    <cellStyle name="Normal 9 4 3 3 2 3 2" xfId="5132" xr:uid="{2CC22CEA-4BFE-4E6E-B71E-6D758B1C113A}"/>
    <cellStyle name="Normal 9 4 3 3 2 4" xfId="3324" xr:uid="{4D05D9EA-2B64-4F3B-97E4-EE0965D522EA}"/>
    <cellStyle name="Normal 9 4 3 3 2 4 2" xfId="5133" xr:uid="{36E8FB1B-18A2-48F7-A69C-DBDB3D9348F8}"/>
    <cellStyle name="Normal 9 4 3 3 2 5" xfId="5130" xr:uid="{8847BA9B-62BB-4366-AD3C-28E8B475B3A3}"/>
    <cellStyle name="Normal 9 4 3 3 3" xfId="3325" xr:uid="{1695321A-5755-4761-9344-30D1F8022A20}"/>
    <cellStyle name="Normal 9 4 3 3 3 2" xfId="4774" xr:uid="{A107E073-C07A-41FA-89B7-C0247B55446E}"/>
    <cellStyle name="Normal 9 4 3 3 3 2 2" xfId="5496" xr:uid="{F10116E6-7321-411A-B4C2-730967B8C02A}"/>
    <cellStyle name="Normal 9 4 3 3 3 2 3" xfId="5134" xr:uid="{F660CCC0-9397-4014-8C7D-FDCB267D1985}"/>
    <cellStyle name="Normal 9 4 3 3 4" xfId="3326" xr:uid="{E5D4892A-4307-46D8-9909-A239FFC90172}"/>
    <cellStyle name="Normal 9 4 3 3 4 2" xfId="5135" xr:uid="{D9644C69-68CA-4D2A-A701-9B2AACF01734}"/>
    <cellStyle name="Normal 9 4 3 3 5" xfId="3327" xr:uid="{4FF37372-DFBC-4372-9252-087A62240A77}"/>
    <cellStyle name="Normal 9 4 3 3 5 2" xfId="5136" xr:uid="{68006921-2C87-4988-8501-B24B2FACE953}"/>
    <cellStyle name="Normal 9 4 3 3 6" xfId="5129" xr:uid="{4A2084D0-1B6A-4A9E-AC1A-DFC29E5463D3}"/>
    <cellStyle name="Normal 9 4 3 4" xfId="3328" xr:uid="{B65728D1-7259-48BA-B3D2-BD4C2CBF7246}"/>
    <cellStyle name="Normal 9 4 3 4 2" xfId="3329" xr:uid="{BE4EE3B0-ECF7-4EF0-ADD3-F7F9BC0D8FBD}"/>
    <cellStyle name="Normal 9 4 3 4 2 2" xfId="4775" xr:uid="{4AC24D0E-D2DD-41C5-B42B-F403FD75C7E4}"/>
    <cellStyle name="Normal 9 4 3 4 2 2 2" xfId="5497" xr:uid="{8C3BD7DA-D673-4F58-9E98-605FC1548805}"/>
    <cellStyle name="Normal 9 4 3 4 2 2 3" xfId="5138" xr:uid="{179E3D75-2B82-43FB-8B9A-B893BF419E17}"/>
    <cellStyle name="Normal 9 4 3 4 3" xfId="3330" xr:uid="{B566C851-B38D-41FF-BF26-4880290593F5}"/>
    <cellStyle name="Normal 9 4 3 4 3 2" xfId="5139" xr:uid="{C9C561B1-62EF-4552-8F40-47DB3778E61D}"/>
    <cellStyle name="Normal 9 4 3 4 4" xfId="3331" xr:uid="{C4DF18AD-95DD-4803-8718-861871550545}"/>
    <cellStyle name="Normal 9 4 3 4 4 2" xfId="5140" xr:uid="{33902304-477E-4EAA-81F5-850F8E76F784}"/>
    <cellStyle name="Normal 9 4 3 4 5" xfId="5137" xr:uid="{C7E4D5CD-A9C5-4A8A-94FA-F9FFAF58692A}"/>
    <cellStyle name="Normal 9 4 3 5" xfId="3332" xr:uid="{6BE34A0C-5247-4E0E-8C18-CBEF482FD451}"/>
    <cellStyle name="Normal 9 4 3 5 2" xfId="3333" xr:uid="{69C0B82B-E59E-451D-8DA8-F3B070829995}"/>
    <cellStyle name="Normal 9 4 3 5 2 2" xfId="5142" xr:uid="{C2E1A490-EC66-4EDC-9D9E-96EC673E2276}"/>
    <cellStyle name="Normal 9 4 3 5 3" xfId="3334" xr:uid="{C658907C-AF6D-45D3-88AB-E4B8019AE96D}"/>
    <cellStyle name="Normal 9 4 3 5 3 2" xfId="5143" xr:uid="{FBF498B9-CA53-4294-9DA9-66BC3624B685}"/>
    <cellStyle name="Normal 9 4 3 5 4" xfId="3335" xr:uid="{8BAF2CE6-A7BF-40F0-8222-1362BA7F2706}"/>
    <cellStyle name="Normal 9 4 3 5 4 2" xfId="5144" xr:uid="{736967AC-9823-447E-8449-930332912BCC}"/>
    <cellStyle name="Normal 9 4 3 5 5" xfId="5141" xr:uid="{F83307C7-902D-4F5C-9FB4-FE043C9EC133}"/>
    <cellStyle name="Normal 9 4 3 6" xfId="3336" xr:uid="{663F01B0-33FA-4D39-B6E1-F587E2B0AF15}"/>
    <cellStyle name="Normal 9 4 3 6 2" xfId="5145" xr:uid="{2EC159E6-094A-4090-8821-BCB400F27A23}"/>
    <cellStyle name="Normal 9 4 3 7" xfId="3337" xr:uid="{ED672016-18E9-4ABB-90F2-C09EC1FDC260}"/>
    <cellStyle name="Normal 9 4 3 7 2" xfId="5146" xr:uid="{E5C2B1EB-1DA9-4725-BDE4-7BB3A1A46F07}"/>
    <cellStyle name="Normal 9 4 3 8" xfId="3338" xr:uid="{818A346A-71F6-4324-9525-50E86AB2A0BA}"/>
    <cellStyle name="Normal 9 4 3 8 2" xfId="5147" xr:uid="{16520D7E-8D92-4E23-83B5-6BE93E8CD3EE}"/>
    <cellStyle name="Normal 9 4 3 9" xfId="5115" xr:uid="{DE011C6F-603E-44D5-8D8D-44BD69FA0009}"/>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52" xr:uid="{0CD17AEB-FA2D-48E5-BD7A-DC347CF153F3}"/>
    <cellStyle name="Normal 9 4 4 2 2 2 3" xfId="5151" xr:uid="{E02D4E9A-E220-4351-8145-C4DEE090ED6C}"/>
    <cellStyle name="Normal 9 4 4 2 2 3" xfId="3343" xr:uid="{1B8C1CF7-E5C9-4880-B588-E7606850BBF2}"/>
    <cellStyle name="Normal 9 4 4 2 2 3 2" xfId="5153" xr:uid="{D7889860-8562-4FCE-B65F-C818784F6D8B}"/>
    <cellStyle name="Normal 9 4 4 2 2 3 2 2" xfId="6989" xr:uid="{3BE319EC-29D2-4777-BADF-06654C8C2C24}"/>
    <cellStyle name="Normal 9 4 4 2 2 4" xfId="3344" xr:uid="{A6BBA61C-2B58-4B6A-8522-D19F9275B174}"/>
    <cellStyle name="Normal 9 4 4 2 2 4 2" xfId="5154" xr:uid="{AA3BEA82-43DE-416D-992A-2F6FCFA4620A}"/>
    <cellStyle name="Normal 9 4 4 2 2 5" xfId="5150" xr:uid="{49CAE96F-99D3-4388-BC2E-3F6DE2982D27}"/>
    <cellStyle name="Normal 9 4 4 2 3" xfId="3345" xr:uid="{58AD18EB-8B28-4CCF-A2F5-A6C00EBA9C96}"/>
    <cellStyle name="Normal 9 4 4 2 3 2" xfId="4274" xr:uid="{7633241B-2A2F-4012-9F3C-417098F53043}"/>
    <cellStyle name="Normal 9 4 4 2 3 2 2" xfId="5156" xr:uid="{EA936EB2-4A5F-4D6B-8BD0-D75B47FD49EF}"/>
    <cellStyle name="Normal 9 4 4 2 3 3" xfId="5155" xr:uid="{7010829B-4B55-4656-BBAE-F72316D9B52B}"/>
    <cellStyle name="Normal 9 4 4 2 4" xfId="3346" xr:uid="{3F26112B-9D0F-4391-92B1-84B930FB740C}"/>
    <cellStyle name="Normal 9 4 4 2 4 2" xfId="5157" xr:uid="{7895A8BE-6DD9-4253-812C-6BDADBEAE098}"/>
    <cellStyle name="Normal 9 4 4 2 4 2 2" xfId="6990" xr:uid="{7D5584A9-200C-494D-9F55-67F4F06D7FF7}"/>
    <cellStyle name="Normal 9 4 4 2 5" xfId="3347" xr:uid="{97EBE7D5-F65F-460B-9708-FD331A512542}"/>
    <cellStyle name="Normal 9 4 4 2 5 2" xfId="5158" xr:uid="{D44EC76D-1655-43E7-AC59-9F8614698AA4}"/>
    <cellStyle name="Normal 9 4 4 2 6" xfId="5149" xr:uid="{860E1E01-1114-4C22-8AD8-F1DC9DF4F4AB}"/>
    <cellStyle name="Normal 9 4 4 3" xfId="3348" xr:uid="{55525E89-2FFA-47CC-85E1-98CDCF276278}"/>
    <cellStyle name="Normal 9 4 4 3 2" xfId="3349" xr:uid="{FE232F09-FE6F-4576-81A3-1F7C57EBDB82}"/>
    <cellStyle name="Normal 9 4 4 3 2 2" xfId="4275" xr:uid="{BD98718C-FEA2-4914-8C85-9AD1374A4CF1}"/>
    <cellStyle name="Normal 9 4 4 3 2 2 2" xfId="5161" xr:uid="{A076C612-D2F7-4C99-AFEB-965758F66246}"/>
    <cellStyle name="Normal 9 4 4 3 2 3" xfId="5160" xr:uid="{08321B70-93BB-4E0A-8842-91EE796F1174}"/>
    <cellStyle name="Normal 9 4 4 3 3" xfId="3350" xr:uid="{677283A2-FBAA-4A7D-BF93-5C581F8828B9}"/>
    <cellStyle name="Normal 9 4 4 3 3 2" xfId="5162" xr:uid="{27841CC6-AD20-47EF-8556-C72E4C9935A0}"/>
    <cellStyle name="Normal 9 4 4 3 3 2 2" xfId="6991" xr:uid="{9D17B410-4B72-4A4C-B2AE-2245B675A39C}"/>
    <cellStyle name="Normal 9 4 4 3 4" xfId="3351" xr:uid="{086C0F03-BD4C-4343-9F4F-C5C72CC9C108}"/>
    <cellStyle name="Normal 9 4 4 3 4 2" xfId="5163" xr:uid="{AB7E8764-6F49-4D86-9E37-937091E7C483}"/>
    <cellStyle name="Normal 9 4 4 3 5" xfId="5159" xr:uid="{0E50C6B6-BD8F-4834-B5F4-E295047674AD}"/>
    <cellStyle name="Normal 9 4 4 4" xfId="3352" xr:uid="{373083DB-45F7-467D-8220-0D1AFD273947}"/>
    <cellStyle name="Normal 9 4 4 4 2" xfId="3353" xr:uid="{321DF2AC-9CAD-420A-9817-3F63C8157AEA}"/>
    <cellStyle name="Normal 9 4 4 4 2 2" xfId="5165" xr:uid="{C1F4688F-7C41-49B7-A39F-6F71E4A819A4}"/>
    <cellStyle name="Normal 9 4 4 4 3" xfId="3354" xr:uid="{B396A407-E763-4E74-9620-D29DAC74A0C9}"/>
    <cellStyle name="Normal 9 4 4 4 3 2" xfId="5166" xr:uid="{95DF2D84-83B5-456F-B4B3-4947B8BCFBF2}"/>
    <cellStyle name="Normal 9 4 4 4 4" xfId="3355" xr:uid="{49057117-C5D1-4F54-9358-182822105648}"/>
    <cellStyle name="Normal 9 4 4 4 4 2" xfId="5167" xr:uid="{095F87E6-3FDF-4C0E-BF47-CB0866963EE1}"/>
    <cellStyle name="Normal 9 4 4 4 5" xfId="5164" xr:uid="{7B0A87C5-DDDD-44E0-AFC4-7347C9007B42}"/>
    <cellStyle name="Normal 9 4 4 5" xfId="3356" xr:uid="{C64D3DB9-8FB5-481D-8C0E-356859EB31C3}"/>
    <cellStyle name="Normal 9 4 4 5 2" xfId="5168" xr:uid="{473D6709-AFE4-4054-88A2-6C4E7010EB44}"/>
    <cellStyle name="Normal 9 4 4 5 2 2" xfId="6992" xr:uid="{4AA7A414-73BD-4D1E-BED6-EF732B3F293B}"/>
    <cellStyle name="Normal 9 4 4 6" xfId="3357" xr:uid="{CE611F52-669B-4434-9538-3DE5D1953BF8}"/>
    <cellStyle name="Normal 9 4 4 6 2" xfId="5169" xr:uid="{EA112918-D2F1-444E-B265-1B05782C0296}"/>
    <cellStyle name="Normal 9 4 4 7" xfId="3358" xr:uid="{E42AA119-7F29-4E69-B4D7-3893569B3A67}"/>
    <cellStyle name="Normal 9 4 4 7 2" xfId="5170" xr:uid="{F2C43002-E7FD-4E28-BA39-48F201F8BCBD}"/>
    <cellStyle name="Normal 9 4 4 8" xfId="5148" xr:uid="{F5887241-50D6-4E55-8CAD-7CEBDE5D5F2C}"/>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74" xr:uid="{5B5BEC02-EE0C-4E90-9F5B-DF9118FBA929}"/>
    <cellStyle name="Normal 9 4 5 2 2 3" xfId="5173" xr:uid="{C6AE9CB3-F24F-481C-B1A2-D9E61AD570C0}"/>
    <cellStyle name="Normal 9 4 5 2 3" xfId="3362" xr:uid="{DC9331B7-1C1E-4DEF-8ACA-BBB92E1435CA}"/>
    <cellStyle name="Normal 9 4 5 2 3 2" xfId="5175" xr:uid="{BFEFFF5A-8775-4C75-8B7D-F640D9011A27}"/>
    <cellStyle name="Normal 9 4 5 2 3 2 2" xfId="6993" xr:uid="{C8620424-86C7-4B6E-BB02-355FE77287C3}"/>
    <cellStyle name="Normal 9 4 5 2 4" xfId="3363" xr:uid="{A08CA7CB-1D88-4572-B0F9-EF195DDDD5C2}"/>
    <cellStyle name="Normal 9 4 5 2 4 2" xfId="5176" xr:uid="{63D2D002-F984-4BB5-B2C3-53D79A1B333E}"/>
    <cellStyle name="Normal 9 4 5 2 5" xfId="5172" xr:uid="{71002978-8498-4FA7-BECC-FF36BF61263D}"/>
    <cellStyle name="Normal 9 4 5 3" xfId="3364" xr:uid="{A1E9C33C-C94E-4FFB-BAAF-493B0788A2C1}"/>
    <cellStyle name="Normal 9 4 5 3 2" xfId="3365" xr:uid="{3876BB89-BE58-496A-92CB-3F4DBDAC9F60}"/>
    <cellStyle name="Normal 9 4 5 3 2 2" xfId="5178" xr:uid="{F79BB70D-684B-41F6-AECC-E78DD89F0124}"/>
    <cellStyle name="Normal 9 4 5 3 3" xfId="3366" xr:uid="{F73D1800-06A9-4D99-8554-9DB4BC2DCF62}"/>
    <cellStyle name="Normal 9 4 5 3 3 2" xfId="5179" xr:uid="{E330F120-DC9F-43DA-9253-9FE1F0DFEDC8}"/>
    <cellStyle name="Normal 9 4 5 3 4" xfId="3367" xr:uid="{41C66C3B-088B-4235-9A2A-04856B8649BA}"/>
    <cellStyle name="Normal 9 4 5 3 4 2" xfId="5180" xr:uid="{7190AF18-E185-4693-B2A7-15E1C324241F}"/>
    <cellStyle name="Normal 9 4 5 3 5" xfId="5177" xr:uid="{5F7111CB-2FEB-4040-9CE3-19C8A55F9FA4}"/>
    <cellStyle name="Normal 9 4 5 4" xfId="3368" xr:uid="{E2116F0C-A7ED-4018-B37E-6460DD191EFB}"/>
    <cellStyle name="Normal 9 4 5 4 2" xfId="5181" xr:uid="{B2030137-E557-4ECD-806F-EF83105C1CE6}"/>
    <cellStyle name="Normal 9 4 5 4 2 2" xfId="6994" xr:uid="{547C8BC2-4194-4F80-A82F-BD307BCA9E87}"/>
    <cellStyle name="Normal 9 4 5 5" xfId="3369" xr:uid="{10597110-38DF-4F4E-BF64-F79F5D4481D5}"/>
    <cellStyle name="Normal 9 4 5 5 2" xfId="5182" xr:uid="{A994BBA9-F936-49BD-BCA2-291E127E5B44}"/>
    <cellStyle name="Normal 9 4 5 6" xfId="3370" xr:uid="{6193CB2F-0D4F-4003-B651-78D0486386BF}"/>
    <cellStyle name="Normal 9 4 5 6 2" xfId="5183" xr:uid="{0C829333-175E-4D7B-B8C1-83FCDA40B70C}"/>
    <cellStyle name="Normal 9 4 5 7" xfId="5171" xr:uid="{5BCCE975-538C-435A-BDAF-75F901F0814B}"/>
    <cellStyle name="Normal 9 4 6" xfId="3371" xr:uid="{8078F062-B9B8-4CCB-9F88-21C5E19F2EBB}"/>
    <cellStyle name="Normal 9 4 6 2" xfId="3372" xr:uid="{34372A72-CDFF-4CE5-8729-015A15E498AE}"/>
    <cellStyle name="Normal 9 4 6 2 2" xfId="3373" xr:uid="{1E7FBD13-1DC3-4ABD-947E-22754D9CBE81}"/>
    <cellStyle name="Normal 9 4 6 2 2 2" xfId="5186" xr:uid="{BDBC868A-C788-46A6-9F33-E422DF2FB233}"/>
    <cellStyle name="Normal 9 4 6 2 3" xfId="3374" xr:uid="{936E98DF-DA76-41C5-997F-EDEF1086A88A}"/>
    <cellStyle name="Normal 9 4 6 2 3 2" xfId="5187" xr:uid="{D52B87D4-1BE9-4D46-86B1-21E62D47FB66}"/>
    <cellStyle name="Normal 9 4 6 2 4" xfId="3375" xr:uid="{D86FE3C7-4910-4F6A-AFE5-FB872984644E}"/>
    <cellStyle name="Normal 9 4 6 2 4 2" xfId="5188" xr:uid="{224C0AC6-6D0A-490F-B00B-15A802464006}"/>
    <cellStyle name="Normal 9 4 6 2 5" xfId="5185" xr:uid="{DAC88E1A-5FA9-42FE-BC3D-19065D32DC3F}"/>
    <cellStyle name="Normal 9 4 6 3" xfId="3376" xr:uid="{7D42B768-6197-45F7-A266-F5094882D122}"/>
    <cellStyle name="Normal 9 4 6 3 2" xfId="5189" xr:uid="{8DBF5B93-1829-4E5A-925C-72FBBCBC4841}"/>
    <cellStyle name="Normal 9 4 6 3 2 2" xfId="6995" xr:uid="{8F9BCCDD-CDB6-417E-A1E8-2969F0C8C2B1}"/>
    <cellStyle name="Normal 9 4 6 4" xfId="3377" xr:uid="{7DB71026-A14B-43C5-8F56-41602DDF0746}"/>
    <cellStyle name="Normal 9 4 6 4 2" xfId="5190" xr:uid="{8E6A827B-5344-4164-A1AC-11DAF1724AD0}"/>
    <cellStyle name="Normal 9 4 6 5" xfId="3378" xr:uid="{331CA8AB-5B2B-4241-B49C-65027FE1626C}"/>
    <cellStyle name="Normal 9 4 6 5 2" xfId="5191" xr:uid="{B2737CFA-7784-46C3-9DDF-00D29D61E2DD}"/>
    <cellStyle name="Normal 9 4 6 6" xfId="5184" xr:uid="{E9AD9AFD-7D68-42C8-8FDC-C170E4239E24}"/>
    <cellStyle name="Normal 9 4 7" xfId="3379" xr:uid="{23E879BA-5EDE-4527-B83F-BD3E7C5CD9E1}"/>
    <cellStyle name="Normal 9 4 7 2" xfId="3380" xr:uid="{FE6BB645-9DCD-439A-AA54-1D20CA64AABA}"/>
    <cellStyle name="Normal 9 4 7 2 2" xfId="5193" xr:uid="{3CB08A1B-C793-4E4E-8D0A-63CB9F8A225C}"/>
    <cellStyle name="Normal 9 4 7 3" xfId="3381" xr:uid="{63EACFD9-C165-4BCD-83BB-E9C03CCCBB36}"/>
    <cellStyle name="Normal 9 4 7 3 2" xfId="5194" xr:uid="{A15916E3-BC67-4AF4-9C14-10AEE4D09848}"/>
    <cellStyle name="Normal 9 4 7 4" xfId="3382" xr:uid="{A237818C-2634-4E2F-A320-E14CE2E43306}"/>
    <cellStyle name="Normal 9 4 7 4 2" xfId="5195" xr:uid="{D77ADA8A-0E6C-4C54-8AEC-8387CDE8179A}"/>
    <cellStyle name="Normal 9 4 7 5" xfId="5192" xr:uid="{6931CE32-396A-4326-8BC2-8EAE23331FD9}"/>
    <cellStyle name="Normal 9 4 8" xfId="3383" xr:uid="{4B3F0F96-7698-4C1B-9352-DFB8A143B4C0}"/>
    <cellStyle name="Normal 9 4 8 2" xfId="3384" xr:uid="{1652C9F7-EF06-4CE0-89E5-AD33D943B7C8}"/>
    <cellStyle name="Normal 9 4 8 2 2" xfId="5197" xr:uid="{DD14BDDF-0511-4B24-9479-9604E3F6060C}"/>
    <cellStyle name="Normal 9 4 8 3" xfId="3385" xr:uid="{42C48E4C-0A45-4969-A540-285C636278BC}"/>
    <cellStyle name="Normal 9 4 8 3 2" xfId="5198" xr:uid="{9879AF48-13DD-401A-8B65-BB6BFE90EE6C}"/>
    <cellStyle name="Normal 9 4 8 4" xfId="3386" xr:uid="{6ED60723-E769-4128-AB65-7053B9A54F85}"/>
    <cellStyle name="Normal 9 4 8 4 2" xfId="5199" xr:uid="{7C1AF736-610E-455B-AF71-1F777DA48966}"/>
    <cellStyle name="Normal 9 4 8 5" xfId="5196" xr:uid="{474D3681-2304-4E95-B7D0-2509D533DFD2}"/>
    <cellStyle name="Normal 9 4 9" xfId="3387" xr:uid="{0A0D880C-0BFC-41C8-B227-974676FB3A25}"/>
    <cellStyle name="Normal 9 4 9 2" xfId="5200" xr:uid="{B48D6AF3-EF78-4B5B-930B-EF6AF136BBAA}"/>
    <cellStyle name="Normal 9 5" xfId="3388" xr:uid="{F86CC073-51FB-4947-B60F-A224C8F5AAAD}"/>
    <cellStyle name="Normal 9 5 10" xfId="3389" xr:uid="{A9761081-2313-4CCE-946F-97186494E246}"/>
    <cellStyle name="Normal 9 5 10 2" xfId="5202" xr:uid="{9EF4D2F5-42C9-4A92-83C3-DF6C1999F5E1}"/>
    <cellStyle name="Normal 9 5 11" xfId="3390" xr:uid="{D20600A0-E03E-4CBD-8164-D0D21344248F}"/>
    <cellStyle name="Normal 9 5 11 2" xfId="5203" xr:uid="{549DE544-FD7C-46EA-9DB3-47ABB1070205}"/>
    <cellStyle name="Normal 9 5 12" xfId="5201" xr:uid="{88CD55C4-6EA3-4F43-A950-FE482EB99BBD}"/>
    <cellStyle name="Normal 9 5 2" xfId="3391" xr:uid="{A630278B-53B1-4F67-ABBD-AD5D7E85E57A}"/>
    <cellStyle name="Normal 9 5 2 10" xfId="5204" xr:uid="{E9F1244C-E801-479F-970C-A047400C7BC5}"/>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208" xr:uid="{FAD1F5F4-C33E-41DA-9ECC-8B531BF62DA1}"/>
    <cellStyle name="Normal 9 5 2 2 2 2 3" xfId="3396" xr:uid="{3E2CCF73-B1F9-4F05-80C1-CDC65940B91F}"/>
    <cellStyle name="Normal 9 5 2 2 2 2 3 2" xfId="5209" xr:uid="{7EB3ADA7-BA15-4C99-9459-DD3A6AF62A07}"/>
    <cellStyle name="Normal 9 5 2 2 2 2 4" xfId="3397" xr:uid="{BF6CCD5E-E621-4573-AA38-665E2F75835D}"/>
    <cellStyle name="Normal 9 5 2 2 2 2 4 2" xfId="5210" xr:uid="{5A0A6577-26CE-4720-86EB-99F13A128524}"/>
    <cellStyle name="Normal 9 5 2 2 2 2 5" xfId="5207" xr:uid="{91F38DCB-A014-467A-B1D7-3B2BDC389291}"/>
    <cellStyle name="Normal 9 5 2 2 2 3" xfId="3398" xr:uid="{52C60F68-7D3D-4FAB-9822-F8D800416909}"/>
    <cellStyle name="Normal 9 5 2 2 2 3 2" xfId="3399" xr:uid="{A7D84D49-75C3-492F-8483-A4BA44E1ED1E}"/>
    <cellStyle name="Normal 9 5 2 2 2 3 2 2" xfId="5212" xr:uid="{C31029EF-7CA4-4FCA-A9CE-C1EA2127C7A1}"/>
    <cellStyle name="Normal 9 5 2 2 2 3 3" xfId="3400" xr:uid="{DEB0BFC0-6AC8-47D9-B90F-FD577C17CA56}"/>
    <cellStyle name="Normal 9 5 2 2 2 3 3 2" xfId="5213" xr:uid="{1E10FD92-A488-4222-ADAF-441BA4FEF1B9}"/>
    <cellStyle name="Normal 9 5 2 2 2 3 4" xfId="3401" xr:uid="{03CA0861-E115-40D7-AD98-93C13EA8709B}"/>
    <cellStyle name="Normal 9 5 2 2 2 3 4 2" xfId="5214" xr:uid="{43642D4A-F492-4E4A-8992-CF37098A68EE}"/>
    <cellStyle name="Normal 9 5 2 2 2 3 5" xfId="5211" xr:uid="{3A790FC5-1112-4870-AAAB-02D5344927FF}"/>
    <cellStyle name="Normal 9 5 2 2 2 4" xfId="3402" xr:uid="{5D86A963-245A-49A6-A2B1-B654F7A5EFF0}"/>
    <cellStyle name="Normal 9 5 2 2 2 4 2" xfId="5215" xr:uid="{2AF78F08-9431-406C-A751-EBCC4C6E79A0}"/>
    <cellStyle name="Normal 9 5 2 2 2 5" xfId="3403" xr:uid="{0D7CCE81-E84A-4D9A-80E7-BF2B58D2C1DD}"/>
    <cellStyle name="Normal 9 5 2 2 2 5 2" xfId="5216" xr:uid="{3DFB59F5-3A68-492A-B3FC-BCD6B817DEF3}"/>
    <cellStyle name="Normal 9 5 2 2 2 6" xfId="3404" xr:uid="{FE0A2B1A-1FB6-4859-A93A-8CAF03C86E3D}"/>
    <cellStyle name="Normal 9 5 2 2 2 6 2" xfId="5217" xr:uid="{094F465E-BE74-4F3C-BDEC-F431E456DB43}"/>
    <cellStyle name="Normal 9 5 2 2 2 7" xfId="5206" xr:uid="{20ECB1B3-B485-4EE8-A386-920F43E465CA}"/>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20" xr:uid="{98D87F68-E241-4F31-8C4E-9F121C1721E9}"/>
    <cellStyle name="Normal 9 5 2 2 3 2 3" xfId="3408" xr:uid="{460C8630-68AB-426D-9D9D-763D724AF965}"/>
    <cellStyle name="Normal 9 5 2 2 3 2 3 2" xfId="5221" xr:uid="{1CDC7DA6-2647-4673-8574-9C1622EE2DA4}"/>
    <cellStyle name="Normal 9 5 2 2 3 2 4" xfId="3409" xr:uid="{D555BAE4-2377-4ABA-9575-DA6DB052A73A}"/>
    <cellStyle name="Normal 9 5 2 2 3 2 4 2" xfId="5222" xr:uid="{33D6AA5B-E259-4850-9FDD-9ED88FD611C3}"/>
    <cellStyle name="Normal 9 5 2 2 3 2 5" xfId="5219" xr:uid="{F6A6DD4B-536E-4429-AA54-F037D3FC0BAD}"/>
    <cellStyle name="Normal 9 5 2 2 3 3" xfId="3410" xr:uid="{C505AA95-563E-408B-A1CC-731CD37B53A9}"/>
    <cellStyle name="Normal 9 5 2 2 3 3 2" xfId="5223" xr:uid="{15A8A630-AADC-43FE-996B-09A2F744621C}"/>
    <cellStyle name="Normal 9 5 2 2 3 4" xfId="3411" xr:uid="{D68FF109-AC44-43B9-9469-DF21F3BAECA0}"/>
    <cellStyle name="Normal 9 5 2 2 3 4 2" xfId="5224" xr:uid="{506E2013-0746-4919-A6FC-D877AB85F180}"/>
    <cellStyle name="Normal 9 5 2 2 3 5" xfId="3412" xr:uid="{48D2BC56-2EE9-4334-A763-D2EDC87911F4}"/>
    <cellStyle name="Normal 9 5 2 2 3 5 2" xfId="5225" xr:uid="{D0A5AA06-5094-4BD4-ADEC-A9523C03345F}"/>
    <cellStyle name="Normal 9 5 2 2 3 6" xfId="5218" xr:uid="{EEBF3DF8-28D2-46BD-8CB9-B4F4367B78D6}"/>
    <cellStyle name="Normal 9 5 2 2 4" xfId="3413" xr:uid="{19746D52-1266-4886-850F-DE49B8F1E5D1}"/>
    <cellStyle name="Normal 9 5 2 2 4 2" xfId="3414" xr:uid="{8F02253D-2DA7-4DF7-AB36-0A15BE33DDCE}"/>
    <cellStyle name="Normal 9 5 2 2 4 2 2" xfId="5227" xr:uid="{60799051-C3DF-44B4-B5F6-5C1856E05683}"/>
    <cellStyle name="Normal 9 5 2 2 4 3" xfId="3415" xr:uid="{A1462127-7D09-4D1D-AA9D-AF764FEC13B9}"/>
    <cellStyle name="Normal 9 5 2 2 4 3 2" xfId="5228" xr:uid="{0EF1E019-A9E9-40E5-BE32-A2B60C1A4703}"/>
    <cellStyle name="Normal 9 5 2 2 4 4" xfId="3416" xr:uid="{E5FC1265-8147-4DBD-94DB-054BA3D935D8}"/>
    <cellStyle name="Normal 9 5 2 2 4 4 2" xfId="5229" xr:uid="{8F52C95A-2D9A-474E-B424-D55818CB1C54}"/>
    <cellStyle name="Normal 9 5 2 2 4 5" xfId="5226" xr:uid="{7CB27792-5516-4986-AAB2-8D4819A77E33}"/>
    <cellStyle name="Normal 9 5 2 2 5" xfId="3417" xr:uid="{D1030FEA-03C9-49A7-8E62-BABCB3AB477F}"/>
    <cellStyle name="Normal 9 5 2 2 5 2" xfId="3418" xr:uid="{9EF967B1-DD50-422B-9C1C-8D416AF67331}"/>
    <cellStyle name="Normal 9 5 2 2 5 2 2" xfId="5231" xr:uid="{D5E97741-CB1B-42F7-8ED4-434975769ECA}"/>
    <cellStyle name="Normal 9 5 2 2 5 3" xfId="3419" xr:uid="{3ADD6D94-AD84-40E9-A436-ABE7AEFFDEE9}"/>
    <cellStyle name="Normal 9 5 2 2 5 3 2" xfId="5232" xr:uid="{406743D8-30B2-4896-9898-A44C7743F43F}"/>
    <cellStyle name="Normal 9 5 2 2 5 4" xfId="3420" xr:uid="{EBC5E9A4-78A2-4167-A8DF-A6150A067C14}"/>
    <cellStyle name="Normal 9 5 2 2 5 4 2" xfId="5233" xr:uid="{34B6A96F-770B-4CD1-9B35-090DF9FDD5D5}"/>
    <cellStyle name="Normal 9 5 2 2 5 5" xfId="5230" xr:uid="{F3F48AF8-9E00-4444-BC0E-7393F66330BF}"/>
    <cellStyle name="Normal 9 5 2 2 6" xfId="3421" xr:uid="{5E5DB2A2-9827-4596-869F-B8830BBB12B8}"/>
    <cellStyle name="Normal 9 5 2 2 6 2" xfId="5234" xr:uid="{3A56CD2C-C107-4BF8-957F-A4B1C852B1BD}"/>
    <cellStyle name="Normal 9 5 2 2 7" xfId="3422" xr:uid="{88D7E271-7BDB-49C9-AD74-416A73ED543D}"/>
    <cellStyle name="Normal 9 5 2 2 7 2" xfId="5235" xr:uid="{E6407DBB-D74A-4CB9-A40D-2362DB0792DA}"/>
    <cellStyle name="Normal 9 5 2 2 8" xfId="3423" xr:uid="{08E1DCC5-DF73-4598-A21C-A13B18CBF928}"/>
    <cellStyle name="Normal 9 5 2 2 8 2" xfId="5236" xr:uid="{7A80BA49-B013-4AC9-97B5-DAE7A11035B5}"/>
    <cellStyle name="Normal 9 5 2 2 9" xfId="5205" xr:uid="{245B885A-05B3-4910-9B52-72F87E0AC177}"/>
    <cellStyle name="Normal 9 5 2 3" xfId="3424" xr:uid="{7953C4C4-CA41-4FC6-9942-AEF24133F3E1}"/>
    <cellStyle name="Normal 9 5 2 3 2" xfId="3425" xr:uid="{EC9B5EC5-DC9F-4B76-A110-211FA8DC46AF}"/>
    <cellStyle name="Normal 9 5 2 3 2 2" xfId="3426" xr:uid="{D6D4CDB3-4F20-4D33-8415-E3B7421B5811}"/>
    <cellStyle name="Normal 9 5 2 3 2 2 2" xfId="5239" xr:uid="{76EBC560-8765-42BB-A1B2-4069AEF759A5}"/>
    <cellStyle name="Normal 9 5 2 3 2 3" xfId="3427" xr:uid="{6CAF1EA0-5483-45FF-99E2-B6981CAE9767}"/>
    <cellStyle name="Normal 9 5 2 3 2 3 2" xfId="5240" xr:uid="{4858B115-2329-4F3D-9ABA-F0257DECBDA4}"/>
    <cellStyle name="Normal 9 5 2 3 2 4" xfId="3428" xr:uid="{B47E8974-458C-4AF9-84CC-34D421E180D2}"/>
    <cellStyle name="Normal 9 5 2 3 2 4 2" xfId="5241" xr:uid="{67D8E116-E904-49F6-A757-04F77D7AD26E}"/>
    <cellStyle name="Normal 9 5 2 3 2 5" xfId="5238" xr:uid="{6F96181E-1A9D-451A-94BD-C32045D828C8}"/>
    <cellStyle name="Normal 9 5 2 3 3" xfId="3429" xr:uid="{DF70A764-65AE-4A06-B0C3-C0EA68E39D1E}"/>
    <cellStyle name="Normal 9 5 2 3 3 2" xfId="3430" xr:uid="{33B9A006-230F-4430-AD81-0A1828F7FF73}"/>
    <cellStyle name="Normal 9 5 2 3 3 2 2" xfId="5243" xr:uid="{D523A1A2-376A-4DE1-9B28-CF40F93CA10F}"/>
    <cellStyle name="Normal 9 5 2 3 3 3" xfId="3431" xr:uid="{4C6CE248-1EA7-4D82-AF72-DBF364689ED2}"/>
    <cellStyle name="Normal 9 5 2 3 3 3 2" xfId="5244" xr:uid="{612B3BFA-3F33-4FDA-AC73-516CF8BB7B04}"/>
    <cellStyle name="Normal 9 5 2 3 3 4" xfId="3432" xr:uid="{95A18C9F-E989-4B20-93A6-3A5BC6326BF0}"/>
    <cellStyle name="Normal 9 5 2 3 3 4 2" xfId="5245" xr:uid="{F23DF5AF-2664-4F09-9F9E-ED0CA3A63E97}"/>
    <cellStyle name="Normal 9 5 2 3 3 5" xfId="5242" xr:uid="{BE49C824-844B-4F4C-8C55-12D38553D14C}"/>
    <cellStyle name="Normal 9 5 2 3 4" xfId="3433" xr:uid="{63CBE5E3-3D73-45AA-8C1D-E37B4B46874E}"/>
    <cellStyle name="Normal 9 5 2 3 4 2" xfId="5246" xr:uid="{A1BC3634-2725-4C02-9937-802B3FACA70B}"/>
    <cellStyle name="Normal 9 5 2 3 5" xfId="3434" xr:uid="{50BFB28E-AADF-4B76-ABA7-97EA3ECBB478}"/>
    <cellStyle name="Normal 9 5 2 3 5 2" xfId="5247" xr:uid="{A35F585B-4122-4ABC-8DA0-E4D686F37B96}"/>
    <cellStyle name="Normal 9 5 2 3 6" xfId="3435" xr:uid="{9AFBB40A-5FA7-4E06-8CB0-CD5FD46CC394}"/>
    <cellStyle name="Normal 9 5 2 3 6 2" xfId="5248" xr:uid="{06F7243F-65F9-475E-AE86-3D728046D81A}"/>
    <cellStyle name="Normal 9 5 2 3 7" xfId="5237" xr:uid="{4D1F29BC-F05E-472E-B3F7-1A64A68B3FAD}"/>
    <cellStyle name="Normal 9 5 2 4" xfId="3436" xr:uid="{34687A04-8F43-4DD0-93DD-B3CB6EA30D0B}"/>
    <cellStyle name="Normal 9 5 2 4 2" xfId="3437" xr:uid="{8093ECCF-5CD7-429E-ACFC-04AE9DB36176}"/>
    <cellStyle name="Normal 9 5 2 4 2 2" xfId="3438" xr:uid="{F40623F2-65D0-4D20-81C2-C6069A9D99BF}"/>
    <cellStyle name="Normal 9 5 2 4 2 2 2" xfId="5251" xr:uid="{134B26DC-23CE-41BD-8147-0310CB9A7D13}"/>
    <cellStyle name="Normal 9 5 2 4 2 3" xfId="3439" xr:uid="{99513CF1-4434-4648-9370-365F77384D49}"/>
    <cellStyle name="Normal 9 5 2 4 2 3 2" xfId="5252" xr:uid="{1016B2EA-6E17-41E2-9738-C2866FD9C78D}"/>
    <cellStyle name="Normal 9 5 2 4 2 4" xfId="3440" xr:uid="{0BFD76FB-8B12-4A52-80B3-C930DD07FDA4}"/>
    <cellStyle name="Normal 9 5 2 4 2 4 2" xfId="5253" xr:uid="{BEBF4FD4-71EB-4C7D-88BA-554DB6502272}"/>
    <cellStyle name="Normal 9 5 2 4 2 5" xfId="5250" xr:uid="{92970157-F44E-4099-AFC9-E09485E1266A}"/>
    <cellStyle name="Normal 9 5 2 4 3" xfId="3441" xr:uid="{558C0A5C-B690-4755-A11B-3995B5942152}"/>
    <cellStyle name="Normal 9 5 2 4 3 2" xfId="5254" xr:uid="{DF8E6B62-4FAF-44AB-9872-8EB9D4C87FD0}"/>
    <cellStyle name="Normal 9 5 2 4 4" xfId="3442" xr:uid="{731FAB44-C035-4434-BBC2-78D19177F876}"/>
    <cellStyle name="Normal 9 5 2 4 4 2" xfId="5255" xr:uid="{DBC8F7B5-5E93-4B62-AAC7-D6658B8D14ED}"/>
    <cellStyle name="Normal 9 5 2 4 5" xfId="3443" xr:uid="{5287E35C-CA63-49C4-85CA-9AC4CE3047F9}"/>
    <cellStyle name="Normal 9 5 2 4 5 2" xfId="5256" xr:uid="{45120B9F-E880-4F8E-8B54-7815947BC862}"/>
    <cellStyle name="Normal 9 5 2 4 6" xfId="5249" xr:uid="{8CFAC8A3-53BE-4CBF-8B82-E2A4B37E4AEC}"/>
    <cellStyle name="Normal 9 5 2 5" xfId="3444" xr:uid="{E41A2246-1F45-4D76-B522-E10C396DE870}"/>
    <cellStyle name="Normal 9 5 2 5 2" xfId="3445" xr:uid="{9C71CA7C-6CFE-4080-AE49-38B843637FEB}"/>
    <cellStyle name="Normal 9 5 2 5 2 2" xfId="5258" xr:uid="{63A0CBFA-7E18-49D1-8046-C3F459868455}"/>
    <cellStyle name="Normal 9 5 2 5 3" xfId="3446" xr:uid="{0CF0622F-4418-4EC2-ACF3-0B81D498B5AD}"/>
    <cellStyle name="Normal 9 5 2 5 3 2" xfId="5259" xr:uid="{BA052C34-3C0F-4077-97A0-D6D59FCC3C26}"/>
    <cellStyle name="Normal 9 5 2 5 4" xfId="3447" xr:uid="{A6E4643C-6A1B-4B6B-A850-222E09D6CCA6}"/>
    <cellStyle name="Normal 9 5 2 5 4 2" xfId="5260" xr:uid="{CD462C87-F438-4FAE-8FC9-10F16EF9576B}"/>
    <cellStyle name="Normal 9 5 2 5 5" xfId="5257" xr:uid="{9C7E189A-42AF-4FF1-A9E2-BCC3D647CF91}"/>
    <cellStyle name="Normal 9 5 2 6" xfId="3448" xr:uid="{8C110C3A-907B-435A-A8AA-D24C4B1366CE}"/>
    <cellStyle name="Normal 9 5 2 6 2" xfId="3449" xr:uid="{8568CA61-10C1-4A67-BF81-74C3A75566F2}"/>
    <cellStyle name="Normal 9 5 2 6 2 2" xfId="5262" xr:uid="{119C3513-EC83-4E48-962A-7042AD6D29B7}"/>
    <cellStyle name="Normal 9 5 2 6 3" xfId="3450" xr:uid="{29A4313F-8949-45E4-B984-92A0944FDCE2}"/>
    <cellStyle name="Normal 9 5 2 6 3 2" xfId="5263" xr:uid="{417ABBA8-E1FA-46E2-9DA9-EE93EEF840FA}"/>
    <cellStyle name="Normal 9 5 2 6 4" xfId="3451" xr:uid="{0325FD9A-847A-43EE-B727-CD6655DBABC1}"/>
    <cellStyle name="Normal 9 5 2 6 4 2" xfId="5264" xr:uid="{4A65EEC8-7762-4E33-B5D1-EFBC97B47587}"/>
    <cellStyle name="Normal 9 5 2 6 5" xfId="5261" xr:uid="{9ACA221F-2AD6-434D-8DF2-81B3A083F6FD}"/>
    <cellStyle name="Normal 9 5 2 7" xfId="3452" xr:uid="{E9633376-09FD-480B-B8E6-E2BBB4C54C9C}"/>
    <cellStyle name="Normal 9 5 2 7 2" xfId="5265" xr:uid="{360B4BED-1E3E-4C80-A42B-284D987D8FCB}"/>
    <cellStyle name="Normal 9 5 2 8" xfId="3453" xr:uid="{24667192-8A7F-4C78-B8E0-8EA511051635}"/>
    <cellStyle name="Normal 9 5 2 8 2" xfId="5266" xr:uid="{B3F061DD-BD0C-4C34-8A81-F6212E8AFB2F}"/>
    <cellStyle name="Normal 9 5 2 9" xfId="3454" xr:uid="{A3859758-B49F-42CD-A0B5-055EE9E68BF6}"/>
    <cellStyle name="Normal 9 5 2 9 2" xfId="5267" xr:uid="{0B2DAFDB-A639-4CA8-8095-CED06B2155E5}"/>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72" xr:uid="{868DED73-52F9-4F84-AE05-EBF03FFB573F}"/>
    <cellStyle name="Normal 9 5 3 2 2 2 3" xfId="5271" xr:uid="{D8379E0C-49CA-4120-9966-5F1F27261037}"/>
    <cellStyle name="Normal 9 5 3 2 2 3" xfId="3459" xr:uid="{81EDA8D9-CE06-4943-BBD1-3133299612F3}"/>
    <cellStyle name="Normal 9 5 3 2 2 3 2" xfId="5273" xr:uid="{800158EA-D0AB-4BD5-BF26-AF6EEAE64599}"/>
    <cellStyle name="Normal 9 5 3 2 2 3 2 2" xfId="6996" xr:uid="{3DFBC4E2-F735-4836-93CE-FDC15D02FB14}"/>
    <cellStyle name="Normal 9 5 3 2 2 4" xfId="3460" xr:uid="{9B9702E4-91CA-4288-83C4-823B366BBDE5}"/>
    <cellStyle name="Normal 9 5 3 2 2 4 2" xfId="5274" xr:uid="{145EAF2E-25D7-48DE-BE25-E5A0405A252F}"/>
    <cellStyle name="Normal 9 5 3 2 2 5" xfId="5270" xr:uid="{7A3C92A8-8DCF-4167-BACF-6E6A599C70EA}"/>
    <cellStyle name="Normal 9 5 3 2 3" xfId="3461" xr:uid="{215002A9-D445-4D5A-AE79-C3D1F42472E5}"/>
    <cellStyle name="Normal 9 5 3 2 3 2" xfId="3462" xr:uid="{3B61D4E9-2E45-4B2B-8CF2-01515EE8EC5B}"/>
    <cellStyle name="Normal 9 5 3 2 3 2 2" xfId="5276" xr:uid="{600CCB9A-AE7E-400A-9C6C-1E74CF610073}"/>
    <cellStyle name="Normal 9 5 3 2 3 3" xfId="3463" xr:uid="{1F61B04B-9527-40FF-BE3D-CA384975FB41}"/>
    <cellStyle name="Normal 9 5 3 2 3 3 2" xfId="5277" xr:uid="{FE37D274-5DC6-48F4-8C07-DC02CC723884}"/>
    <cellStyle name="Normal 9 5 3 2 3 4" xfId="3464" xr:uid="{8882092E-0D1E-4D0E-907F-194906559D1A}"/>
    <cellStyle name="Normal 9 5 3 2 3 4 2" xfId="5278" xr:uid="{690ACB3E-07CE-42A1-AB79-4AE4337DC099}"/>
    <cellStyle name="Normal 9 5 3 2 3 5" xfId="5275" xr:uid="{7272F211-3885-44F1-80BD-42DC7A2DC57F}"/>
    <cellStyle name="Normal 9 5 3 2 4" xfId="3465" xr:uid="{411F4421-ABEA-461A-9058-E8CD9798B9E8}"/>
    <cellStyle name="Normal 9 5 3 2 4 2" xfId="5279" xr:uid="{1936430E-DB85-4CF1-AD28-AF958CA20FE2}"/>
    <cellStyle name="Normal 9 5 3 2 4 2 2" xfId="6997" xr:uid="{0E82B53A-ABB6-441F-BE76-AB82EAECA5D4}"/>
    <cellStyle name="Normal 9 5 3 2 5" xfId="3466" xr:uid="{0B02444B-F6A2-462A-9062-3C95251D624E}"/>
    <cellStyle name="Normal 9 5 3 2 5 2" xfId="5280" xr:uid="{E7098B2C-A294-4B32-BE78-99C373F7952C}"/>
    <cellStyle name="Normal 9 5 3 2 6" xfId="3467" xr:uid="{65C3478D-E36D-4799-9007-A7B5C1DE94A4}"/>
    <cellStyle name="Normal 9 5 3 2 6 2" xfId="5281" xr:uid="{8F95FD76-F5B1-4432-8C90-E8506078A012}"/>
    <cellStyle name="Normal 9 5 3 2 7" xfId="5269" xr:uid="{D9AAE202-7AA9-4E9A-A463-CC17B5910AD5}"/>
    <cellStyle name="Normal 9 5 3 3" xfId="3468" xr:uid="{7CDAD7A2-A507-443F-A1F1-EB4044F35383}"/>
    <cellStyle name="Normal 9 5 3 3 2" xfId="3469" xr:uid="{A32C0E1E-F7EE-49AD-94A0-9D4EF0F1865B}"/>
    <cellStyle name="Normal 9 5 3 3 2 2" xfId="3470" xr:uid="{49BE1C5D-8D81-4888-97A5-23925FB4C1B2}"/>
    <cellStyle name="Normal 9 5 3 3 2 2 2" xfId="5284" xr:uid="{DA38F3A7-F059-4BA0-9D85-9B8E5DEB4F93}"/>
    <cellStyle name="Normal 9 5 3 3 2 3" xfId="3471" xr:uid="{9DD214D2-D70D-43B5-B6D3-39A6668C3BA7}"/>
    <cellStyle name="Normal 9 5 3 3 2 3 2" xfId="5285" xr:uid="{70DD2D0F-AC20-4E4D-A25F-DA1924934C65}"/>
    <cellStyle name="Normal 9 5 3 3 2 4" xfId="3472" xr:uid="{4CAC0FFB-A3DC-46A0-853A-11ACB7CC7939}"/>
    <cellStyle name="Normal 9 5 3 3 2 4 2" xfId="5286" xr:uid="{86BCE43D-DB67-49E8-8AD9-A37CD12D239F}"/>
    <cellStyle name="Normal 9 5 3 3 2 5" xfId="5283" xr:uid="{81E2134B-7276-40D7-BAAD-8FF1E16D79CD}"/>
    <cellStyle name="Normal 9 5 3 3 3" xfId="3473" xr:uid="{E5026B54-9B89-4D83-A174-5D07F5E2155D}"/>
    <cellStyle name="Normal 9 5 3 3 3 2" xfId="5287" xr:uid="{41D67EBC-3CEF-4357-BD94-7BCAF6EA49D1}"/>
    <cellStyle name="Normal 9 5 3 3 3 2 2" xfId="6998" xr:uid="{CFA88704-54AC-49D9-A7B6-05AC5A9B08FB}"/>
    <cellStyle name="Normal 9 5 3 3 4" xfId="3474" xr:uid="{E062739B-F646-405F-8385-F898B790ECB5}"/>
    <cellStyle name="Normal 9 5 3 3 4 2" xfId="5288" xr:uid="{7263291B-690E-4C77-AFAC-BBE9A2C62E7D}"/>
    <cellStyle name="Normal 9 5 3 3 5" xfId="3475" xr:uid="{F5D30213-279D-4255-A0DE-3F69F4F403A7}"/>
    <cellStyle name="Normal 9 5 3 3 5 2" xfId="5289" xr:uid="{245F400C-63D9-42E7-887E-E5C5B8D64BB0}"/>
    <cellStyle name="Normal 9 5 3 3 6" xfId="5282" xr:uid="{B4CD7864-7CC2-420C-9C48-3324C4C55B42}"/>
    <cellStyle name="Normal 9 5 3 4" xfId="3476" xr:uid="{2956DDAD-978D-48AC-8E58-46D23C8B510F}"/>
    <cellStyle name="Normal 9 5 3 4 2" xfId="3477" xr:uid="{D1FFA0D6-70DA-4217-8381-68FE55181D90}"/>
    <cellStyle name="Normal 9 5 3 4 2 2" xfId="5291" xr:uid="{24525587-22EC-416B-97C2-60FE05BA8788}"/>
    <cellStyle name="Normal 9 5 3 4 3" xfId="3478" xr:uid="{900533C0-49E9-4916-B9A3-32FDDAE42CF6}"/>
    <cellStyle name="Normal 9 5 3 4 3 2" xfId="5292" xr:uid="{1A0804C2-F2CE-46F5-B634-5241825F2B39}"/>
    <cellStyle name="Normal 9 5 3 4 4" xfId="3479" xr:uid="{D7820F01-9A4B-4F9C-B399-F6C809DC336F}"/>
    <cellStyle name="Normal 9 5 3 4 4 2" xfId="5293" xr:uid="{5C4FF3A2-EE8A-4222-91D5-CAB0D20DAFF8}"/>
    <cellStyle name="Normal 9 5 3 4 5" xfId="5290" xr:uid="{F05ECF6A-036F-493C-B99B-B478C360D742}"/>
    <cellStyle name="Normal 9 5 3 5" xfId="3480" xr:uid="{7CB31839-CB84-4E61-8E87-49120194112E}"/>
    <cellStyle name="Normal 9 5 3 5 2" xfId="3481" xr:uid="{78CD7958-FB10-470E-9ADC-A9F616CE1DA8}"/>
    <cellStyle name="Normal 9 5 3 5 2 2" xfId="5295" xr:uid="{C128CE90-E072-4E1A-B837-220D64166A11}"/>
    <cellStyle name="Normal 9 5 3 5 3" xfId="3482" xr:uid="{7A44180B-DC9E-4628-AA2C-D511A3E1A4DB}"/>
    <cellStyle name="Normal 9 5 3 5 3 2" xfId="5296" xr:uid="{7A790E16-9546-49E5-8A9F-3E7298FD0C77}"/>
    <cellStyle name="Normal 9 5 3 5 4" xfId="3483" xr:uid="{C065D9EF-3BF9-4395-869B-985EBB592D22}"/>
    <cellStyle name="Normal 9 5 3 5 4 2" xfId="5297" xr:uid="{C15FC3B1-B352-4868-B34D-594B0E30DFB9}"/>
    <cellStyle name="Normal 9 5 3 5 5" xfId="5294" xr:uid="{C4752D21-36BE-46E6-8569-A4613268AD1E}"/>
    <cellStyle name="Normal 9 5 3 6" xfId="3484" xr:uid="{8069611D-FE07-40C2-A3F2-F7AADA426843}"/>
    <cellStyle name="Normal 9 5 3 6 2" xfId="5298" xr:uid="{181B94ED-B64E-45BC-BD01-40A3B9672037}"/>
    <cellStyle name="Normal 9 5 3 7" xfId="3485" xr:uid="{E409B1D1-567A-4E09-ADFE-5127B91B5C13}"/>
    <cellStyle name="Normal 9 5 3 7 2" xfId="5299" xr:uid="{C8BCEFA2-0C5B-428A-BB34-DD291FEBC705}"/>
    <cellStyle name="Normal 9 5 3 8" xfId="3486" xr:uid="{AD8E4184-C5B5-42A8-95BB-6AF790A5515D}"/>
    <cellStyle name="Normal 9 5 3 8 2" xfId="5300" xr:uid="{0F242E5F-EBC6-4D17-9BA4-DD3CB1BB2100}"/>
    <cellStyle name="Normal 9 5 3 9" xfId="5268" xr:uid="{88B7EF1C-4481-4720-B3F2-6BF29F2FA7C6}"/>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304" xr:uid="{E4BE47F0-99A2-495F-9A2F-146EFD470738}"/>
    <cellStyle name="Normal 9 5 4 2 2 3" xfId="3491" xr:uid="{F4965547-5CE4-4099-98C1-719E32EC737E}"/>
    <cellStyle name="Normal 9 5 4 2 2 3 2" xfId="5305" xr:uid="{AF57B849-D7FC-4C56-BD10-70B77071DB63}"/>
    <cellStyle name="Normal 9 5 4 2 2 4" xfId="3492" xr:uid="{CAFDA8F3-4445-4C8B-9D75-ED2E1F9C4D20}"/>
    <cellStyle name="Normal 9 5 4 2 2 4 2" xfId="5306" xr:uid="{B94C4159-F531-44B6-BE56-659ED431D3CD}"/>
    <cellStyle name="Normal 9 5 4 2 2 5" xfId="5303" xr:uid="{92BE22CF-5BE3-4EC6-BC5D-397D9F5FFD3B}"/>
    <cellStyle name="Normal 9 5 4 2 3" xfId="3493" xr:uid="{ABEBAA1B-2EFC-4D53-91C2-CFB8E892C35D}"/>
    <cellStyle name="Normal 9 5 4 2 3 2" xfId="5307" xr:uid="{651CF027-C23D-41C4-8F12-E0BD6B65974E}"/>
    <cellStyle name="Normal 9 5 4 2 3 2 2" xfId="6999" xr:uid="{41150DB7-6CF3-4F93-A5D5-C7ED42FE1FB6}"/>
    <cellStyle name="Normal 9 5 4 2 4" xfId="3494" xr:uid="{F80B5EA7-759F-4D1A-BE47-A48DFBB52A17}"/>
    <cellStyle name="Normal 9 5 4 2 4 2" xfId="5308" xr:uid="{2C693C00-1FA9-4329-9069-C5E6474A4C67}"/>
    <cellStyle name="Normal 9 5 4 2 5" xfId="3495" xr:uid="{8290C90D-43B6-427D-AB95-609FE562B116}"/>
    <cellStyle name="Normal 9 5 4 2 5 2" xfId="5309" xr:uid="{04088C0B-FB0C-48EF-8B6E-2DBB36DD16B2}"/>
    <cellStyle name="Normal 9 5 4 2 6" xfId="5302" xr:uid="{1A6F7B3C-0CCC-4796-A854-6DBC541DE002}"/>
    <cellStyle name="Normal 9 5 4 3" xfId="3496" xr:uid="{F50801D6-FC22-40E5-A00A-61F4FB8F1128}"/>
    <cellStyle name="Normal 9 5 4 3 2" xfId="3497" xr:uid="{39EF0002-E058-4ADE-9EE2-B1CCF3F38BC8}"/>
    <cellStyle name="Normal 9 5 4 3 2 2" xfId="5311" xr:uid="{12301909-FE1B-4A38-908E-207429D58E20}"/>
    <cellStyle name="Normal 9 5 4 3 3" xfId="3498" xr:uid="{34CA5CF6-F299-4624-8DA9-F03519E3BC52}"/>
    <cellStyle name="Normal 9 5 4 3 3 2" xfId="5312" xr:uid="{D5C3A93C-0B17-45ED-A570-5B4D722AD8D7}"/>
    <cellStyle name="Normal 9 5 4 3 4" xfId="3499" xr:uid="{39A6F213-740F-4718-A632-93D5AE134FC9}"/>
    <cellStyle name="Normal 9 5 4 3 4 2" xfId="5313" xr:uid="{8EE1F479-B711-4862-B43C-CE41757B56C5}"/>
    <cellStyle name="Normal 9 5 4 3 5" xfId="5310" xr:uid="{CF7C79BA-6ED9-4006-9E49-DE94EB99082C}"/>
    <cellStyle name="Normal 9 5 4 4" xfId="3500" xr:uid="{2C9BBD38-6AEB-49E7-BA39-C871B7F700AA}"/>
    <cellStyle name="Normal 9 5 4 4 2" xfId="3501" xr:uid="{681755ED-F5DC-433D-B04E-19D20F0825CC}"/>
    <cellStyle name="Normal 9 5 4 4 2 2" xfId="5315" xr:uid="{44B57579-160F-4F76-82B8-391F011446B5}"/>
    <cellStyle name="Normal 9 5 4 4 3" xfId="3502" xr:uid="{A023CC44-368B-47B8-88A1-E0BBB93BA094}"/>
    <cellStyle name="Normal 9 5 4 4 3 2" xfId="5316" xr:uid="{00BC4766-4DA5-4D0F-A1EB-81C4ED48B8EA}"/>
    <cellStyle name="Normal 9 5 4 4 4" xfId="3503" xr:uid="{2498BC5C-214B-434F-BC73-5368B7617698}"/>
    <cellStyle name="Normal 9 5 4 4 4 2" xfId="5317" xr:uid="{CAF9034C-C7CA-412B-84E8-92E790B607E1}"/>
    <cellStyle name="Normal 9 5 4 4 5" xfId="5314" xr:uid="{400A90A0-D974-4C5E-B705-6FE04827A38F}"/>
    <cellStyle name="Normal 9 5 4 5" xfId="3504" xr:uid="{8446262D-E7F7-4258-9D75-FCC787D28D67}"/>
    <cellStyle name="Normal 9 5 4 5 2" xfId="5318" xr:uid="{5AF195AD-4D41-485D-BAF4-2185AFED58F1}"/>
    <cellStyle name="Normal 9 5 4 6" xfId="3505" xr:uid="{77E3D96C-E4D1-4F59-B251-4F8906AAB81D}"/>
    <cellStyle name="Normal 9 5 4 6 2" xfId="5319" xr:uid="{E1F13BD6-EAC1-4CBA-A66C-557877C9B186}"/>
    <cellStyle name="Normal 9 5 4 7" xfId="3506" xr:uid="{32671DA6-9AD3-4086-BD12-3784DE729229}"/>
    <cellStyle name="Normal 9 5 4 7 2" xfId="5320" xr:uid="{41B55835-A749-4E25-AD11-1E98A44C5B92}"/>
    <cellStyle name="Normal 9 5 4 8" xfId="5301" xr:uid="{52EE89B9-EEDC-4DEB-A181-7F8447B4DE0E}"/>
    <cellStyle name="Normal 9 5 5" xfId="3507" xr:uid="{B37BD26D-E084-425F-A026-C022EABA2FB8}"/>
    <cellStyle name="Normal 9 5 5 2" xfId="3508" xr:uid="{D717E997-7328-4D36-9667-3D914EC724C7}"/>
    <cellStyle name="Normal 9 5 5 2 2" xfId="3509" xr:uid="{5E7ED701-2DB7-4916-B41F-CD0DD4636DDF}"/>
    <cellStyle name="Normal 9 5 5 2 2 2" xfId="5323" xr:uid="{AC16EC56-B478-41C6-8006-6673D54823AB}"/>
    <cellStyle name="Normal 9 5 5 2 3" xfId="3510" xr:uid="{C7D3BD57-3ACF-4D97-BA3E-A4BF37669E8D}"/>
    <cellStyle name="Normal 9 5 5 2 3 2" xfId="5324" xr:uid="{93B924A0-2AB8-4ACA-9EF0-B0EEBE27AD0C}"/>
    <cellStyle name="Normal 9 5 5 2 4" xfId="3511" xr:uid="{8DA4C761-7A49-4571-8A1D-72507E79E84E}"/>
    <cellStyle name="Normal 9 5 5 2 4 2" xfId="5325" xr:uid="{82D3AE6A-250E-4317-B1DF-FAA44831AA68}"/>
    <cellStyle name="Normal 9 5 5 2 5" xfId="5322" xr:uid="{12938D93-19F0-40B9-AC35-0504FD6EEDBD}"/>
    <cellStyle name="Normal 9 5 5 3" xfId="3512" xr:uid="{2BE788CD-4950-456F-8B23-3AA8AD516D7B}"/>
    <cellStyle name="Normal 9 5 5 3 2" xfId="3513" xr:uid="{44C72F3C-AE61-4366-B44B-8ACA85C34C2A}"/>
    <cellStyle name="Normal 9 5 5 3 2 2" xfId="5327" xr:uid="{33E3901F-F5DC-4F5E-82DB-035091589DBE}"/>
    <cellStyle name="Normal 9 5 5 3 3" xfId="3514" xr:uid="{0ED9306D-CB61-424E-8173-2CCDE6CAA260}"/>
    <cellStyle name="Normal 9 5 5 3 3 2" xfId="5328" xr:uid="{71F25DE1-EB41-4FF3-B724-1D8646E95068}"/>
    <cellStyle name="Normal 9 5 5 3 4" xfId="3515" xr:uid="{E66B88EB-697F-46E7-AF5B-304EDB839CEE}"/>
    <cellStyle name="Normal 9 5 5 3 4 2" xfId="5329" xr:uid="{F2390BF6-2F6A-4148-AA67-DAAE98A66326}"/>
    <cellStyle name="Normal 9 5 5 3 5" xfId="5326" xr:uid="{2B4FD04D-677D-44CC-B474-9B23466E9384}"/>
    <cellStyle name="Normal 9 5 5 4" xfId="3516" xr:uid="{E57C5B06-B711-49E3-BBE2-CD6C41D017AC}"/>
    <cellStyle name="Normal 9 5 5 4 2" xfId="5330" xr:uid="{7A5FC67B-E150-4663-97FC-E8C975BF8495}"/>
    <cellStyle name="Normal 9 5 5 5" xfId="3517" xr:uid="{20BC3070-137A-4FE4-86CB-626E81A8A232}"/>
    <cellStyle name="Normal 9 5 5 5 2" xfId="5331" xr:uid="{913F9AF1-9385-4592-B0A0-F952CE5AF02E}"/>
    <cellStyle name="Normal 9 5 5 6" xfId="3518" xr:uid="{5C5464CF-3BBC-4985-967F-F6E6B54E4410}"/>
    <cellStyle name="Normal 9 5 5 6 2" xfId="5332" xr:uid="{317A6D24-D36A-4AD1-9F1B-A1BEED9ACCB2}"/>
    <cellStyle name="Normal 9 5 5 7" xfId="5321" xr:uid="{DDD8EF58-98A6-4786-99FF-DACB53EE8263}"/>
    <cellStyle name="Normal 9 5 6" xfId="3519" xr:uid="{04F9B8AC-2E1F-4835-BFE9-1D6D69FC4DF5}"/>
    <cellStyle name="Normal 9 5 6 2" xfId="3520" xr:uid="{D6539809-178F-413F-97C1-1BFE90CBC14A}"/>
    <cellStyle name="Normal 9 5 6 2 2" xfId="3521" xr:uid="{8388F37B-44E4-4C7A-AAA4-850F62234871}"/>
    <cellStyle name="Normal 9 5 6 2 2 2" xfId="5335" xr:uid="{10C9804D-1C8A-4998-A369-B2D84BCD1D2A}"/>
    <cellStyle name="Normal 9 5 6 2 3" xfId="3522" xr:uid="{006A5A07-34F7-42CB-A581-0731DEA5CD09}"/>
    <cellStyle name="Normal 9 5 6 2 3 2" xfId="5336" xr:uid="{DE4AD7EB-DD36-42D5-9976-406ACCA68C61}"/>
    <cellStyle name="Normal 9 5 6 2 4" xfId="3523" xr:uid="{9FB6EDE4-ABB1-4D30-B3C6-2868CB304DE9}"/>
    <cellStyle name="Normal 9 5 6 2 4 2" xfId="5337" xr:uid="{38494D04-0D1B-4C5C-A740-43B821E0BD72}"/>
    <cellStyle name="Normal 9 5 6 2 5" xfId="5334" xr:uid="{5645BFF6-0DA6-46FB-8353-D6CB7EAC3990}"/>
    <cellStyle name="Normal 9 5 6 3" xfId="3524" xr:uid="{70D31E7D-8D35-44B6-B356-31B307F95A5E}"/>
    <cellStyle name="Normal 9 5 6 3 2" xfId="5338" xr:uid="{931CC251-0F15-4068-AB09-314587761CB1}"/>
    <cellStyle name="Normal 9 5 6 4" xfId="3525" xr:uid="{59D60B76-2E95-4932-908E-B4A988E02ED0}"/>
    <cellStyle name="Normal 9 5 6 4 2" xfId="5339" xr:uid="{400CA37B-6EC0-497B-BF9C-3A0F830A6980}"/>
    <cellStyle name="Normal 9 5 6 5" xfId="3526" xr:uid="{53C37F21-B8FF-4570-A5B6-899519EC1C2C}"/>
    <cellStyle name="Normal 9 5 6 5 2" xfId="5340" xr:uid="{F2929806-E2AB-43A8-B035-541EFCE531CD}"/>
    <cellStyle name="Normal 9 5 6 6" xfId="5333" xr:uid="{D2F1F58A-0F85-418A-BCD3-79957E445A7E}"/>
    <cellStyle name="Normal 9 5 7" xfId="3527" xr:uid="{8A32F5F6-6741-43EE-B908-023D31B5CDEF}"/>
    <cellStyle name="Normal 9 5 7 2" xfId="3528" xr:uid="{0BFFC645-E101-4F53-AA74-A74675214F22}"/>
    <cellStyle name="Normal 9 5 7 2 2" xfId="5342" xr:uid="{2C8A5C15-23CB-4564-AEEB-192658014439}"/>
    <cellStyle name="Normal 9 5 7 3" xfId="3529" xr:uid="{6C2490A9-054E-46AA-BD0E-B1E151926868}"/>
    <cellStyle name="Normal 9 5 7 3 2" xfId="5343" xr:uid="{376653EB-9985-4EB4-9222-72A1D5630A95}"/>
    <cellStyle name="Normal 9 5 7 4" xfId="3530" xr:uid="{ED3CC8C0-21C6-4A1E-BC3F-94506ED26F43}"/>
    <cellStyle name="Normal 9 5 7 4 2" xfId="5344" xr:uid="{11DE867A-904A-4242-B52D-62186F8D4193}"/>
    <cellStyle name="Normal 9 5 7 5" xfId="5341" xr:uid="{F2C6EACD-5138-4059-B6A7-4D4BC35A7FA6}"/>
    <cellStyle name="Normal 9 5 8" xfId="3531" xr:uid="{6C98A002-3128-4D4F-83EE-6C28969DC451}"/>
    <cellStyle name="Normal 9 5 8 2" xfId="3532" xr:uid="{DC28BC4D-8758-49D8-B680-B0944F67D6B4}"/>
    <cellStyle name="Normal 9 5 8 2 2" xfId="5346" xr:uid="{0140052D-5E71-4D58-B45D-296C45EFE43B}"/>
    <cellStyle name="Normal 9 5 8 3" xfId="3533" xr:uid="{268D54E0-77E2-4619-B8E2-87A0033AA1BC}"/>
    <cellStyle name="Normal 9 5 8 3 2" xfId="5347" xr:uid="{4D79DC28-7848-464D-84E0-3998F2109759}"/>
    <cellStyle name="Normal 9 5 8 4" xfId="3534" xr:uid="{94538C98-43EE-4226-9D9A-8F6193FFF09B}"/>
    <cellStyle name="Normal 9 5 8 4 2" xfId="5348" xr:uid="{BF7FABBF-4D36-4DEE-8B71-01DBF5517DDE}"/>
    <cellStyle name="Normal 9 5 8 5" xfId="5345" xr:uid="{023D7973-D6BC-47EF-8AEC-299F9FEA7004}"/>
    <cellStyle name="Normal 9 5 9" xfId="3535" xr:uid="{50615741-9D37-4C1F-A470-C55E03F6F494}"/>
    <cellStyle name="Normal 9 5 9 2" xfId="5349" xr:uid="{5C6EB661-5150-44F4-941E-7F68F5FEF698}"/>
    <cellStyle name="Normal 9 6" xfId="3536" xr:uid="{BFF50448-C313-459F-A1AE-C47CB71FEEAF}"/>
    <cellStyle name="Normal 9 6 10" xfId="5350" xr:uid="{A388AD08-310A-497F-91BD-6757D712F199}"/>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54" xr:uid="{2D1B5887-B4D5-4B87-9706-FA0A505F61DC}"/>
    <cellStyle name="Normal 9 6 2 2 2 3" xfId="3541" xr:uid="{73779289-A292-487E-B418-CBD91DC2C29B}"/>
    <cellStyle name="Normal 9 6 2 2 2 3 2" xfId="5355" xr:uid="{A0DF1DE3-35E7-4628-A386-A8B03EB41418}"/>
    <cellStyle name="Normal 9 6 2 2 2 4" xfId="3542" xr:uid="{73DBD49D-6AE8-49DC-8480-11C32F4CC6D8}"/>
    <cellStyle name="Normal 9 6 2 2 2 4 2" xfId="5356" xr:uid="{A36D3024-E06B-42EF-AF89-B0F99F9462E7}"/>
    <cellStyle name="Normal 9 6 2 2 2 5" xfId="5353" xr:uid="{E71C2690-35B8-46FC-9AB7-516A6C58DBE6}"/>
    <cellStyle name="Normal 9 6 2 2 3" xfId="3543" xr:uid="{7BA9F422-CD62-4268-82F0-C92AB9933DCF}"/>
    <cellStyle name="Normal 9 6 2 2 3 2" xfId="3544" xr:uid="{5377CFB1-BB37-4FE4-AB9C-531370EB18D3}"/>
    <cellStyle name="Normal 9 6 2 2 3 2 2" xfId="5358" xr:uid="{0C0DE4FC-FE22-4FC2-8A95-3E520F4FB98D}"/>
    <cellStyle name="Normal 9 6 2 2 3 3" xfId="3545" xr:uid="{6DE34F42-A5F4-48D8-B3CF-462084457B73}"/>
    <cellStyle name="Normal 9 6 2 2 3 3 2" xfId="5359" xr:uid="{A4F73195-9392-4651-8BE3-DB0C108F5DA4}"/>
    <cellStyle name="Normal 9 6 2 2 3 4" xfId="3546" xr:uid="{6D549EB1-AE7E-45A6-8D6A-4E41FABAA8D3}"/>
    <cellStyle name="Normal 9 6 2 2 3 4 2" xfId="5360" xr:uid="{6C5632D2-E6FB-4864-8039-048D008EF7F9}"/>
    <cellStyle name="Normal 9 6 2 2 3 5" xfId="5357" xr:uid="{7BD6DC70-29C5-457C-99DD-5C47ECDF8026}"/>
    <cellStyle name="Normal 9 6 2 2 4" xfId="3547" xr:uid="{25C44FEE-C857-454C-9628-80136D3143C4}"/>
    <cellStyle name="Normal 9 6 2 2 4 2" xfId="5361" xr:uid="{83114193-4F4E-4E64-8216-C7A6CB32DFAC}"/>
    <cellStyle name="Normal 9 6 2 2 5" xfId="3548" xr:uid="{BB987446-C94E-4745-8998-FC992F40EDDE}"/>
    <cellStyle name="Normal 9 6 2 2 5 2" xfId="5362" xr:uid="{B2CFF4E8-75EF-4F63-A307-49E1371D1C67}"/>
    <cellStyle name="Normal 9 6 2 2 6" xfId="3549" xr:uid="{7D423F21-B260-4FB8-84D8-F006CDBDBE2B}"/>
    <cellStyle name="Normal 9 6 2 2 6 2" xfId="5363" xr:uid="{983AA176-2D33-4254-B7AE-7E174AD6722A}"/>
    <cellStyle name="Normal 9 6 2 2 7" xfId="5352" xr:uid="{41998429-0B13-4644-9C66-ACAA8C8DACDC}"/>
    <cellStyle name="Normal 9 6 2 3" xfId="3550" xr:uid="{CA52F10D-CD4F-4E4C-B4D8-8875A8ED1CB0}"/>
    <cellStyle name="Normal 9 6 2 3 2" xfId="3551" xr:uid="{AB14CEC2-E6A9-4F3B-8ED0-BB7E384CFDB2}"/>
    <cellStyle name="Normal 9 6 2 3 2 2" xfId="3552" xr:uid="{0BEC0C13-390F-4A4E-99D3-26855E467D55}"/>
    <cellStyle name="Normal 9 6 2 3 2 2 2" xfId="5366" xr:uid="{AD42908F-FEA9-4CF1-A65C-75B2259C6797}"/>
    <cellStyle name="Normal 9 6 2 3 2 3" xfId="3553" xr:uid="{976C345C-BF81-4A56-AF4A-BA19F53385F9}"/>
    <cellStyle name="Normal 9 6 2 3 2 3 2" xfId="5367" xr:uid="{4669A5B0-4496-4F82-97C7-7E5786A56BE8}"/>
    <cellStyle name="Normal 9 6 2 3 2 4" xfId="3554" xr:uid="{DAE3C33D-9F68-41A1-9BC4-BF63BBC05322}"/>
    <cellStyle name="Normal 9 6 2 3 2 4 2" xfId="5368" xr:uid="{CA6C39F6-AB57-411B-A4C6-4B32BF6EBE2B}"/>
    <cellStyle name="Normal 9 6 2 3 2 5" xfId="5365" xr:uid="{DEC79832-9B32-4071-B7FA-D8DFF164A5E8}"/>
    <cellStyle name="Normal 9 6 2 3 3" xfId="3555" xr:uid="{6569709C-1DB4-4379-B9F1-707848279119}"/>
    <cellStyle name="Normal 9 6 2 3 3 2" xfId="5369" xr:uid="{9C74EF2A-10AC-4149-9E15-BC7162B9DA87}"/>
    <cellStyle name="Normal 9 6 2 3 4" xfId="3556" xr:uid="{473A70A9-1D27-41DD-BEB5-C40510E5B886}"/>
    <cellStyle name="Normal 9 6 2 3 4 2" xfId="5370" xr:uid="{B55AD6DD-2757-4C5D-B7DF-D6FFAF9C5B9B}"/>
    <cellStyle name="Normal 9 6 2 3 5" xfId="3557" xr:uid="{469C6613-360F-4DC0-926E-953A820A56D9}"/>
    <cellStyle name="Normal 9 6 2 3 5 2" xfId="5371" xr:uid="{4BB37A5B-2E37-4A84-BB5D-AE3B9390E193}"/>
    <cellStyle name="Normal 9 6 2 3 6" xfId="5364" xr:uid="{6E8C78D8-848A-4E59-A44A-B5EACDAD53B0}"/>
    <cellStyle name="Normal 9 6 2 4" xfId="3558" xr:uid="{181F9A72-7F71-4BF4-8374-2655C19FD2BE}"/>
    <cellStyle name="Normal 9 6 2 4 2" xfId="3559" xr:uid="{EDE0ADEA-01DF-4D01-8810-40EF343715F5}"/>
    <cellStyle name="Normal 9 6 2 4 2 2" xfId="5373" xr:uid="{75CC4012-1051-47D7-8148-B288268273A6}"/>
    <cellStyle name="Normal 9 6 2 4 3" xfId="3560" xr:uid="{7D46754F-1AC8-42A2-8351-AC704A273C3E}"/>
    <cellStyle name="Normal 9 6 2 4 3 2" xfId="5374" xr:uid="{811332E6-A12C-4EAF-930F-E6FDEDB95DE5}"/>
    <cellStyle name="Normal 9 6 2 4 4" xfId="3561" xr:uid="{BBFBAE1F-7778-4D57-8216-8BAA1EB684FC}"/>
    <cellStyle name="Normal 9 6 2 4 4 2" xfId="5375" xr:uid="{ECB0E3BD-D0FF-4A28-87AE-8773B9CCEF8C}"/>
    <cellStyle name="Normal 9 6 2 4 5" xfId="5372" xr:uid="{BFA4F004-82D9-4AB7-98A3-B57EB9CF47C1}"/>
    <cellStyle name="Normal 9 6 2 5" xfId="3562" xr:uid="{58A1AE35-8B69-4A2D-956A-33769B503AC6}"/>
    <cellStyle name="Normal 9 6 2 5 2" xfId="3563" xr:uid="{831D0774-7BEE-40E5-9751-35C17D08B1A5}"/>
    <cellStyle name="Normal 9 6 2 5 2 2" xfId="5377" xr:uid="{6D0BF3A9-86EE-465B-9E93-CFE38C91AFC6}"/>
    <cellStyle name="Normal 9 6 2 5 3" xfId="3564" xr:uid="{EABD4579-EDCC-49DC-ADE2-BB733F24C981}"/>
    <cellStyle name="Normal 9 6 2 5 3 2" xfId="5378" xr:uid="{98C5CB92-3D64-4304-9FEC-741F2175291F}"/>
    <cellStyle name="Normal 9 6 2 5 4" xfId="3565" xr:uid="{E9050EC4-9E3F-4864-9B10-478686ED3916}"/>
    <cellStyle name="Normal 9 6 2 5 4 2" xfId="5379" xr:uid="{FF0205BB-8ADF-48A6-BFF2-9CDC2E9C6586}"/>
    <cellStyle name="Normal 9 6 2 5 5" xfId="5376" xr:uid="{DA490021-0ECF-41EF-8064-2E2FDDF3C6D1}"/>
    <cellStyle name="Normal 9 6 2 6" xfId="3566" xr:uid="{4B33F863-1C38-4324-AA75-D196B7579E80}"/>
    <cellStyle name="Normal 9 6 2 6 2" xfId="5380" xr:uid="{956B8ED7-29E9-43C1-8B1A-F7FD5A7F9766}"/>
    <cellStyle name="Normal 9 6 2 7" xfId="3567" xr:uid="{B14AE6E0-C2EF-4B6C-A994-A48E33E70A9A}"/>
    <cellStyle name="Normal 9 6 2 7 2" xfId="5381" xr:uid="{0E600AA3-727A-4FD8-B79E-E1AD730DF451}"/>
    <cellStyle name="Normal 9 6 2 8" xfId="3568" xr:uid="{DD756611-FAB7-48F1-88C5-282241F09FE9}"/>
    <cellStyle name="Normal 9 6 2 8 2" xfId="5382" xr:uid="{E673D0FE-A7DB-4710-8592-01528267050B}"/>
    <cellStyle name="Normal 9 6 2 9" xfId="5351" xr:uid="{2BFF1003-9E80-4BB0-B41C-6E1609680B99}"/>
    <cellStyle name="Normal 9 6 3" xfId="3569" xr:uid="{840DDF70-8CBB-4DD5-9334-5E447D943C47}"/>
    <cellStyle name="Normal 9 6 3 2" xfId="3570" xr:uid="{4006056C-7A8B-48E7-9CDD-B5E951A43C19}"/>
    <cellStyle name="Normal 9 6 3 2 2" xfId="3571" xr:uid="{1CFC13BA-539C-4CCA-9C15-E996C0E2351B}"/>
    <cellStyle name="Normal 9 6 3 2 2 2" xfId="5385" xr:uid="{D16BEB54-61B6-4B51-A907-4799DA17DCB6}"/>
    <cellStyle name="Normal 9 6 3 2 3" xfId="3572" xr:uid="{A3BFEEC4-8F30-4186-BD82-2A46424EE3FD}"/>
    <cellStyle name="Normal 9 6 3 2 3 2" xfId="5386" xr:uid="{421C960B-AB96-4ACC-9602-BB5E583A6F15}"/>
    <cellStyle name="Normal 9 6 3 2 4" xfId="3573" xr:uid="{8BB588AC-2F51-46D3-B387-FE3A8D84AA87}"/>
    <cellStyle name="Normal 9 6 3 2 4 2" xfId="5387" xr:uid="{C8602A08-7AE9-4506-B3BE-234C9C429819}"/>
    <cellStyle name="Normal 9 6 3 2 5" xfId="5384" xr:uid="{16D2235B-74DD-4529-A26D-EFECCD8D2D73}"/>
    <cellStyle name="Normal 9 6 3 3" xfId="3574" xr:uid="{6DB1D84B-B945-407A-836E-297729974FE9}"/>
    <cellStyle name="Normal 9 6 3 3 2" xfId="3575" xr:uid="{6B0D7E83-9998-4BBE-B9BE-62EC78B57D03}"/>
    <cellStyle name="Normal 9 6 3 3 2 2" xfId="5389" xr:uid="{C7449B68-36E1-4B6F-B1A2-F8F74E34A4F5}"/>
    <cellStyle name="Normal 9 6 3 3 3" xfId="3576" xr:uid="{B48D4A7B-667B-4F43-9694-BDA9AF1FF268}"/>
    <cellStyle name="Normal 9 6 3 3 3 2" xfId="5390" xr:uid="{C8EC5C93-FCC7-458B-8597-AB61EF4E58A9}"/>
    <cellStyle name="Normal 9 6 3 3 4" xfId="3577" xr:uid="{473FF0FD-BB7F-4164-B806-DFA303720F70}"/>
    <cellStyle name="Normal 9 6 3 3 4 2" xfId="5391" xr:uid="{DF300489-5C2A-4BEB-8694-BC88B1020370}"/>
    <cellStyle name="Normal 9 6 3 3 5" xfId="5388" xr:uid="{9A14E5E8-90AD-4112-A043-345B5D3A47D8}"/>
    <cellStyle name="Normal 9 6 3 4" xfId="3578" xr:uid="{6FC633F9-6940-468A-81F1-10EF4C3C73D6}"/>
    <cellStyle name="Normal 9 6 3 4 2" xfId="5392" xr:uid="{E61F300B-AED8-4A64-B7CD-6AC86E4342BF}"/>
    <cellStyle name="Normal 9 6 3 5" xfId="3579" xr:uid="{CEFE2E24-082C-401F-8910-15BEA397F712}"/>
    <cellStyle name="Normal 9 6 3 5 2" xfId="5393" xr:uid="{F95E7946-8007-407A-8E5C-DA46B0F37A08}"/>
    <cellStyle name="Normal 9 6 3 6" xfId="3580" xr:uid="{CBF0593B-4FC3-4CEE-9D56-F5B4D4CD827A}"/>
    <cellStyle name="Normal 9 6 3 6 2" xfId="5394" xr:uid="{BBE363A7-35E2-4444-85C7-7EE2AF98C1C3}"/>
    <cellStyle name="Normal 9 6 3 7" xfId="5383" xr:uid="{AB476E67-5A55-42FE-844A-DF9DBFF62C8B}"/>
    <cellStyle name="Normal 9 6 4" xfId="3581" xr:uid="{9BC91CC1-6C7C-4CCE-BCFA-96E84A3F8F65}"/>
    <cellStyle name="Normal 9 6 4 2" xfId="3582" xr:uid="{D81B91E3-AEEB-40D5-8520-D00279E24735}"/>
    <cellStyle name="Normal 9 6 4 2 2" xfId="3583" xr:uid="{991FBAA8-A238-45AB-9535-1E24FFA71C83}"/>
    <cellStyle name="Normal 9 6 4 2 2 2" xfId="5397" xr:uid="{E27A47E5-955C-4B22-A13C-B423C226C88F}"/>
    <cellStyle name="Normal 9 6 4 2 3" xfId="3584" xr:uid="{DC61F81A-6DF7-4700-94A5-B9EB382707BC}"/>
    <cellStyle name="Normal 9 6 4 2 3 2" xfId="5398" xr:uid="{DDCEBE36-46F5-4E11-A904-E9B32D1CCD0C}"/>
    <cellStyle name="Normal 9 6 4 2 4" xfId="3585" xr:uid="{67AA95AB-FDFD-43D6-A665-5C710A2C2282}"/>
    <cellStyle name="Normal 9 6 4 2 4 2" xfId="5399" xr:uid="{FB83E7F6-8AC7-4FEA-BC99-A981D89ED3E5}"/>
    <cellStyle name="Normal 9 6 4 2 5" xfId="5396" xr:uid="{03F3A9BF-1E0E-40E5-8C52-F5FAB7A4E739}"/>
    <cellStyle name="Normal 9 6 4 3" xfId="3586" xr:uid="{809A3D4A-684F-44B2-A252-AAC9427708E6}"/>
    <cellStyle name="Normal 9 6 4 3 2" xfId="5400" xr:uid="{1A684AD2-248E-4A91-9145-5EB902D6BDCD}"/>
    <cellStyle name="Normal 9 6 4 4" xfId="3587" xr:uid="{10B8F45D-7267-48A3-9B6F-985E233549E9}"/>
    <cellStyle name="Normal 9 6 4 4 2" xfId="5401" xr:uid="{57E78AF7-C847-4841-87D7-DE56D99A8696}"/>
    <cellStyle name="Normal 9 6 4 5" xfId="3588" xr:uid="{94E968E2-C4B9-4661-8E26-BAC486FBD715}"/>
    <cellStyle name="Normal 9 6 4 5 2" xfId="5402" xr:uid="{957F17EF-19DB-405A-97B6-0C394934F306}"/>
    <cellStyle name="Normal 9 6 4 6" xfId="5395" xr:uid="{29CD7460-6E34-4125-BA42-40AF887AEF3A}"/>
    <cellStyle name="Normal 9 6 5" xfId="3589" xr:uid="{D7DEA669-35E8-4386-9E39-652110E46899}"/>
    <cellStyle name="Normal 9 6 5 2" xfId="3590" xr:uid="{36EBB53C-B0AA-48BB-99D7-8DDFC815D542}"/>
    <cellStyle name="Normal 9 6 5 2 2" xfId="5404" xr:uid="{2AC8A9E7-337F-455C-A3E5-C4572A6EADC0}"/>
    <cellStyle name="Normal 9 6 5 3" xfId="3591" xr:uid="{F07DB241-45F7-4040-A12A-34D633E5E2FB}"/>
    <cellStyle name="Normal 9 6 5 3 2" xfId="5405" xr:uid="{1DB9BBA1-3DE9-478B-9117-4D0E222D991D}"/>
    <cellStyle name="Normal 9 6 5 4" xfId="3592" xr:uid="{90897537-06F6-458A-A62D-EDC6187BEB9D}"/>
    <cellStyle name="Normal 9 6 5 4 2" xfId="5406" xr:uid="{C0F937DB-2B4B-4E85-8370-EB417A68B373}"/>
    <cellStyle name="Normal 9 6 5 5" xfId="5403" xr:uid="{79A73593-95DC-4FE1-A5B5-D0FE65B2A119}"/>
    <cellStyle name="Normal 9 6 6" xfId="3593" xr:uid="{E64DE26C-5E9A-47A0-BE60-B36039D521E8}"/>
    <cellStyle name="Normal 9 6 6 2" xfId="3594" xr:uid="{FAE45BA7-BEF7-4442-9F63-8C356B78A5CB}"/>
    <cellStyle name="Normal 9 6 6 2 2" xfId="5408" xr:uid="{4A93580F-E602-45B9-BBE2-4CF321E5D947}"/>
    <cellStyle name="Normal 9 6 6 3" xfId="3595" xr:uid="{67AAB308-2EB9-44EA-B33D-8F1A69C94B6F}"/>
    <cellStyle name="Normal 9 6 6 3 2" xfId="5409" xr:uid="{53DF17A1-BFB0-49AD-AA6F-3E81B31986AA}"/>
    <cellStyle name="Normal 9 6 6 4" xfId="3596" xr:uid="{6FFD0B3E-2192-4836-B579-95842BC39CF3}"/>
    <cellStyle name="Normal 9 6 6 4 2" xfId="5410" xr:uid="{FB9A1EC6-1F8E-427A-B265-5D0ACDA898D5}"/>
    <cellStyle name="Normal 9 6 6 5" xfId="5407" xr:uid="{CB32A9BC-1B76-4BD7-B839-AB43815CAF1B}"/>
    <cellStyle name="Normal 9 6 7" xfId="3597" xr:uid="{9019F92E-C065-46D0-A6FF-9D9B80A657F1}"/>
    <cellStyle name="Normal 9 6 7 2" xfId="5411" xr:uid="{1D70DF17-B19C-4DCD-A2CB-5FC07D7EEC80}"/>
    <cellStyle name="Normal 9 6 8" xfId="3598" xr:uid="{193ABBD1-F4F9-45CF-AA0D-DBB3F8B2B385}"/>
    <cellStyle name="Normal 9 6 8 2" xfId="5412" xr:uid="{472F628F-3966-4804-9386-C5B40387089B}"/>
    <cellStyle name="Normal 9 6 9" xfId="3599" xr:uid="{00B2B5A6-9F51-4D64-8277-75B17B08B9B8}"/>
    <cellStyle name="Normal 9 6 9 2" xfId="5413" xr:uid="{82FC69FC-8A6F-4711-8C08-0DC551A70600}"/>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18" xr:uid="{4591784C-5CB1-40E6-9D83-55440A2E6B74}"/>
    <cellStyle name="Normal 9 7 2 2 2 3" xfId="5417" xr:uid="{5DF70A17-7C0A-4845-82EA-053F5EF2CFA6}"/>
    <cellStyle name="Normal 9 7 2 2 3" xfId="3604" xr:uid="{2E626BC5-1911-4CBB-A85B-3BF05DED003B}"/>
    <cellStyle name="Normal 9 7 2 2 3 2" xfId="5419" xr:uid="{F13CBDD0-0E8F-4740-8353-82D2A89B8160}"/>
    <cellStyle name="Normal 9 7 2 2 3 2 2" xfId="7000" xr:uid="{0EF29D88-42DF-460D-A28E-8F2C4502F06D}"/>
    <cellStyle name="Normal 9 7 2 2 4" xfId="3605" xr:uid="{09E9B784-B6A2-4EEF-B74B-EA06208DCDD2}"/>
    <cellStyle name="Normal 9 7 2 2 4 2" xfId="5420" xr:uid="{2D3317A2-07F4-4E59-B357-A8CBCB7DC3F5}"/>
    <cellStyle name="Normal 9 7 2 2 5" xfId="5416" xr:uid="{2556BD2D-4E57-400D-B58E-7B7C81941D7F}"/>
    <cellStyle name="Normal 9 7 2 3" xfId="3606" xr:uid="{2961A527-A5A0-4FD6-91A2-96A85005EF31}"/>
    <cellStyle name="Normal 9 7 2 3 2" xfId="3607" xr:uid="{C678F8B2-AE8A-4663-BB19-19B928427025}"/>
    <cellStyle name="Normal 9 7 2 3 2 2" xfId="5422" xr:uid="{D4A5A8BD-4D2A-4399-8B53-74773D44D1A7}"/>
    <cellStyle name="Normal 9 7 2 3 3" xfId="3608" xr:uid="{1BD4EB06-3217-45DB-9510-4F91E919C856}"/>
    <cellStyle name="Normal 9 7 2 3 3 2" xfId="5423" xr:uid="{4DA2CFD4-0D44-480E-9142-9BD7AB435B9A}"/>
    <cellStyle name="Normal 9 7 2 3 4" xfId="3609" xr:uid="{D25A23E5-F06B-4DB6-B767-ECEDD31CA078}"/>
    <cellStyle name="Normal 9 7 2 3 4 2" xfId="5424" xr:uid="{84534E2A-E50E-428D-944B-A0F44EF36515}"/>
    <cellStyle name="Normal 9 7 2 3 5" xfId="5421" xr:uid="{990D6D41-CA6A-46AA-B367-78B0D9D68DC6}"/>
    <cellStyle name="Normal 9 7 2 4" xfId="3610" xr:uid="{DC9C7B3B-D56A-4400-9BA6-0A8D4B5DAF0A}"/>
    <cellStyle name="Normal 9 7 2 4 2" xfId="5425" xr:uid="{F4CCB986-2FC0-4A0A-8512-A487B9E7BA32}"/>
    <cellStyle name="Normal 9 7 2 4 2 2" xfId="7001" xr:uid="{705DEF90-9B5E-4523-BA82-2CFED5C1C5D8}"/>
    <cellStyle name="Normal 9 7 2 5" xfId="3611" xr:uid="{74A854AA-BE3C-4C1B-9BF3-D1A85778D077}"/>
    <cellStyle name="Normal 9 7 2 5 2" xfId="5426" xr:uid="{AA4C3B95-D445-419E-96C2-08505A6C70F5}"/>
    <cellStyle name="Normal 9 7 2 6" xfId="3612" xr:uid="{3667CF48-1370-49B0-BD9F-7E88100CB84A}"/>
    <cellStyle name="Normal 9 7 2 6 2" xfId="5427" xr:uid="{01C4C5A2-1CF2-4AF4-A5B6-E9D49C6F1027}"/>
    <cellStyle name="Normal 9 7 2 7" xfId="5415" xr:uid="{81732B45-717B-419A-AFA3-A7AEBA4AA1E8}"/>
    <cellStyle name="Normal 9 7 3" xfId="3613" xr:uid="{902F0C4A-9E9F-4D2D-9D14-2D03D6A2186B}"/>
    <cellStyle name="Normal 9 7 3 2" xfId="3614" xr:uid="{6F3E2E1C-99D0-4063-A484-44F822B6192D}"/>
    <cellStyle name="Normal 9 7 3 2 2" xfId="3615" xr:uid="{DAEF4168-717F-49C5-B6CE-A53429758576}"/>
    <cellStyle name="Normal 9 7 3 2 2 2" xfId="5430" xr:uid="{5E17A7DD-067E-460D-84B6-FBEF831E4F7D}"/>
    <cellStyle name="Normal 9 7 3 2 3" xfId="3616" xr:uid="{07D563BF-E801-40FD-BCB1-8E3E3262EB12}"/>
    <cellStyle name="Normal 9 7 3 2 3 2" xfId="5431" xr:uid="{546233D1-6CB1-4FB4-B0C8-3DB7DA66F0F8}"/>
    <cellStyle name="Normal 9 7 3 2 4" xfId="3617" xr:uid="{06CEE252-CBBE-4CD0-B330-2852D613814B}"/>
    <cellStyle name="Normal 9 7 3 2 4 2" xfId="5432" xr:uid="{564B8F3A-9E39-4D04-9661-F9851FD6A211}"/>
    <cellStyle name="Normal 9 7 3 2 5" xfId="5429" xr:uid="{9F2AE505-672F-41A9-B2CB-99E636EC8ADE}"/>
    <cellStyle name="Normal 9 7 3 3" xfId="3618" xr:uid="{DA496EC0-5ADD-4BE0-8356-91A5D643329E}"/>
    <cellStyle name="Normal 9 7 3 3 2" xfId="5433" xr:uid="{CE04C165-89C2-4D7B-8CC2-FFFAD9A7F45A}"/>
    <cellStyle name="Normal 9 7 3 3 2 2" xfId="7002" xr:uid="{392BABD0-3824-470E-BA1B-DDC1E9D560AC}"/>
    <cellStyle name="Normal 9 7 3 4" xfId="3619" xr:uid="{594CA94A-87A5-477C-91B4-BBA60C6CE123}"/>
    <cellStyle name="Normal 9 7 3 4 2" xfId="5434" xr:uid="{6D7B529B-21B0-4FF5-B343-70D5DC29967B}"/>
    <cellStyle name="Normal 9 7 3 5" xfId="3620" xr:uid="{C427076E-FB01-4841-9F79-6F2E93744E88}"/>
    <cellStyle name="Normal 9 7 3 5 2" xfId="5435" xr:uid="{4114E92D-C131-4E82-B91C-C56B050A1EA1}"/>
    <cellStyle name="Normal 9 7 3 6" xfId="5428" xr:uid="{FA2E9455-3493-4A58-99B2-F7790A6749E5}"/>
    <cellStyle name="Normal 9 7 4" xfId="3621" xr:uid="{6C9E7BAF-4D63-4E99-9949-9CEC7B4D8A4B}"/>
    <cellStyle name="Normal 9 7 4 2" xfId="3622" xr:uid="{7DD27DF7-9311-4DC5-8455-F4C930942613}"/>
    <cellStyle name="Normal 9 7 4 2 2" xfId="5437" xr:uid="{85654BB2-0D0F-4D5D-B2F8-E0562FD3CBCE}"/>
    <cellStyle name="Normal 9 7 4 3" xfId="3623" xr:uid="{B1CD8D0A-5EF7-4EC4-BE0B-DAC542A55B63}"/>
    <cellStyle name="Normal 9 7 4 3 2" xfId="5438" xr:uid="{873674D4-25A5-4FDD-97AE-45B92CA3A22A}"/>
    <cellStyle name="Normal 9 7 4 4" xfId="3624" xr:uid="{0E6BF897-F229-445E-BE94-B9A3678ECC6D}"/>
    <cellStyle name="Normal 9 7 4 4 2" xfId="5439" xr:uid="{3A2FFC93-5347-42A2-95E8-77125FDBAF03}"/>
    <cellStyle name="Normal 9 7 4 5" xfId="5436" xr:uid="{497683E2-80D0-4C09-B0F3-214BE775CAB1}"/>
    <cellStyle name="Normal 9 7 5" xfId="3625" xr:uid="{5BFF3073-2034-4E17-B505-FB1B98FEC907}"/>
    <cellStyle name="Normal 9 7 5 2" xfId="3626" xr:uid="{8BBDB8FF-BF98-44D1-9134-F685BB7E95F9}"/>
    <cellStyle name="Normal 9 7 5 2 2" xfId="5441" xr:uid="{375AA6BC-89DD-4358-B883-462BCFD01BDE}"/>
    <cellStyle name="Normal 9 7 5 3" xfId="3627" xr:uid="{32A4342F-C2A6-41F5-9DAE-027E60F571BE}"/>
    <cellStyle name="Normal 9 7 5 3 2" xfId="5442" xr:uid="{405BDA0D-D66C-4B95-AD8E-E779815548DC}"/>
    <cellStyle name="Normal 9 7 5 4" xfId="3628" xr:uid="{6003E606-2178-4B8D-A56E-9468325110C8}"/>
    <cellStyle name="Normal 9 7 5 4 2" xfId="5443" xr:uid="{67B30D4D-2110-4A22-A2C5-26D5EDD94A8F}"/>
    <cellStyle name="Normal 9 7 5 5" xfId="5440" xr:uid="{ED55CEB4-8880-408E-8DE4-86501A5542A4}"/>
    <cellStyle name="Normal 9 7 6" xfId="3629" xr:uid="{7A13BAFB-B33D-4667-BB7B-C7427265176B}"/>
    <cellStyle name="Normal 9 7 6 2" xfId="5444" xr:uid="{F96E9A04-B847-4758-AA22-B08116EEF658}"/>
    <cellStyle name="Normal 9 7 7" xfId="3630" xr:uid="{857833F3-4206-4BF2-9D86-9D386834CCA9}"/>
    <cellStyle name="Normal 9 7 7 2" xfId="5445" xr:uid="{7AAAD4E1-7A26-44A2-80F1-6E902C6B5342}"/>
    <cellStyle name="Normal 9 7 8" xfId="3631" xr:uid="{9A139019-200B-440C-9D85-1AB73A6A4C56}"/>
    <cellStyle name="Normal 9 7 8 2" xfId="5446" xr:uid="{D7F1F129-17EF-4A35-8819-D035C02EAEB1}"/>
    <cellStyle name="Normal 9 7 9" xfId="5414" xr:uid="{425477F2-0996-4EC1-A7B7-750153B25AA4}"/>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50" xr:uid="{9DA68A03-B47A-4AE5-8A64-5702D36E2D78}"/>
    <cellStyle name="Normal 9 8 2 2 3" xfId="3636" xr:uid="{6E272C3E-45E8-47C3-BCC0-AD2244A388E1}"/>
    <cellStyle name="Normal 9 8 2 2 3 2" xfId="5451" xr:uid="{93998CFC-FAB6-431A-B9B6-986CE054AA82}"/>
    <cellStyle name="Normal 9 8 2 2 4" xfId="3637" xr:uid="{B7A78CC0-CA37-45B4-8144-865D08256F04}"/>
    <cellStyle name="Normal 9 8 2 2 4 2" xfId="5452" xr:uid="{CB7CE9F5-4D2B-4BE0-AE65-66D1D63AA036}"/>
    <cellStyle name="Normal 9 8 2 2 5" xfId="5449" xr:uid="{23E7F51C-C448-42A4-AEAF-9DCDB91518F2}"/>
    <cellStyle name="Normal 9 8 2 3" xfId="3638" xr:uid="{9E900116-C839-4B36-A322-5A7509900B5B}"/>
    <cellStyle name="Normal 9 8 2 3 2" xfId="5453" xr:uid="{818264E1-3749-4CE1-B5B3-F08EA41AEFB3}"/>
    <cellStyle name="Normal 9 8 2 3 2 2" xfId="7003" xr:uid="{835C6EE0-3FFD-48D3-9DB5-C25AA4C5FE67}"/>
    <cellStyle name="Normal 9 8 2 4" xfId="3639" xr:uid="{5D88517C-88EB-4F3C-A06A-0E1703FA1B1D}"/>
    <cellStyle name="Normal 9 8 2 4 2" xfId="5454" xr:uid="{400EC01D-A09B-49EC-8991-4D176B534563}"/>
    <cellStyle name="Normal 9 8 2 5" xfId="3640" xr:uid="{05896BB6-F57E-4BB4-8743-2CC4BBCB32F6}"/>
    <cellStyle name="Normal 9 8 2 5 2" xfId="5455" xr:uid="{5A7F2C25-2819-40C2-88F1-197281ACB73B}"/>
    <cellStyle name="Normal 9 8 2 6" xfId="5448" xr:uid="{79AC2932-2270-41F7-BFD3-37E3E7C6AFCA}"/>
    <cellStyle name="Normal 9 8 3" xfId="3641" xr:uid="{4649D1C1-078F-4EF0-9BFE-6F402EF00446}"/>
    <cellStyle name="Normal 9 8 3 2" xfId="3642" xr:uid="{B7AB93C7-A568-4481-BF6B-21860DBE6121}"/>
    <cellStyle name="Normal 9 8 3 2 2" xfId="5457" xr:uid="{E70F6D1B-84DD-4F9E-8B29-8F234983DCF8}"/>
    <cellStyle name="Normal 9 8 3 3" xfId="3643" xr:uid="{21304D52-FDBA-4FB2-86CB-5694683F5861}"/>
    <cellStyle name="Normal 9 8 3 3 2" xfId="5458" xr:uid="{1671D6F4-F6E2-43F1-A46F-3052E8A07734}"/>
    <cellStyle name="Normal 9 8 3 4" xfId="3644" xr:uid="{CD15FEAC-5CA3-4DD2-BC2E-E23BAB659DD4}"/>
    <cellStyle name="Normal 9 8 3 4 2" xfId="5459" xr:uid="{C45F21D3-A5B0-4F84-ABC0-2E5254ED0D84}"/>
    <cellStyle name="Normal 9 8 3 5" xfId="5456" xr:uid="{E001471D-B479-47D5-8C75-7F84FBC66613}"/>
    <cellStyle name="Normal 9 8 4" xfId="3645" xr:uid="{3F650EE3-B876-4D70-92E8-CB73D1CF7880}"/>
    <cellStyle name="Normal 9 8 4 2" xfId="3646" xr:uid="{68B66646-06E1-43D4-8153-99BC8B0FA796}"/>
    <cellStyle name="Normal 9 8 4 2 2" xfId="5461" xr:uid="{15557A9B-97AB-4DE9-8E19-68E87A796C91}"/>
    <cellStyle name="Normal 9 8 4 3" xfId="3647" xr:uid="{641C0901-22F5-473D-ABA3-BD85B4BCD562}"/>
    <cellStyle name="Normal 9 8 4 3 2" xfId="5462" xr:uid="{35BF08FA-72EE-4077-9C1B-7F76C317E69F}"/>
    <cellStyle name="Normal 9 8 4 4" xfId="3648" xr:uid="{6802E739-3394-4E66-A9F2-00C11CC3469B}"/>
    <cellStyle name="Normal 9 8 4 4 2" xfId="5463" xr:uid="{A4F84D60-0709-4252-B8A5-F2D00B9B87D9}"/>
    <cellStyle name="Normal 9 8 4 5" xfId="5460" xr:uid="{1E623C4F-B424-42CC-9B69-E5311276F98C}"/>
    <cellStyle name="Normal 9 8 5" xfId="3649" xr:uid="{3C041058-318B-41A5-ADBB-64D04DE98204}"/>
    <cellStyle name="Normal 9 8 5 2" xfId="5464" xr:uid="{E7C8D78B-CC16-4CDF-BE23-6C0DF2626494}"/>
    <cellStyle name="Normal 9 8 6" xfId="3650" xr:uid="{3C1DC8F7-43B5-4D9B-9135-4F5AF94799F7}"/>
    <cellStyle name="Normal 9 8 6 2" xfId="5465" xr:uid="{9619E5CF-D3E1-4A75-A618-4CAACA9F28A4}"/>
    <cellStyle name="Normal 9 8 7" xfId="3651" xr:uid="{1CC99482-1D33-4992-AD22-6BDA4BC0AB3E}"/>
    <cellStyle name="Normal 9 8 7 2" xfId="5466" xr:uid="{F71CDB67-2F15-4222-8A92-F3662F043243}"/>
    <cellStyle name="Normal 9 8 8" xfId="5447" xr:uid="{B656C0AE-743B-4D68-97D1-77190439C897}"/>
    <cellStyle name="Normal 9 9" xfId="3652" xr:uid="{B980E38C-6D49-4500-9879-E43EBAAFA88A}"/>
    <cellStyle name="Normal 9 9 2" xfId="3653" xr:uid="{72CB6A74-C767-4C66-B8D3-955E6E68342F}"/>
    <cellStyle name="Normal 9 9 2 2" xfId="3654" xr:uid="{7E2DB5D4-3B15-420C-91DA-63D51DB0C023}"/>
    <cellStyle name="Normal 9 9 2 2 2" xfId="5469" xr:uid="{28D274A2-8DBA-4348-A880-234D39D835BE}"/>
    <cellStyle name="Normal 9 9 2 3" xfId="3655" xr:uid="{62CBCAAE-7869-4256-80FB-05F1A173D00B}"/>
    <cellStyle name="Normal 9 9 2 3 2" xfId="5470" xr:uid="{960CA0D2-A1D4-48B8-8DCA-0DABC20A9719}"/>
    <cellStyle name="Normal 9 9 2 4" xfId="3656" xr:uid="{66BC08DA-6A39-47E5-A59E-0956FD36FF0D}"/>
    <cellStyle name="Normal 9 9 2 4 2" xfId="5471" xr:uid="{70704C74-94BD-4DEC-B946-FDC15A10E52B}"/>
    <cellStyle name="Normal 9 9 2 5" xfId="5468" xr:uid="{5ED3DDAD-330C-4C36-8618-E96C178A11C2}"/>
    <cellStyle name="Normal 9 9 3" xfId="3657" xr:uid="{DBF7B777-3095-48FD-825C-02FC4A36C6D7}"/>
    <cellStyle name="Normal 9 9 3 2" xfId="3658" xr:uid="{82F64612-5806-4225-9C43-0EB75720D7EE}"/>
    <cellStyle name="Normal 9 9 3 2 2" xfId="5473" xr:uid="{562F6DE0-3328-40C4-B8B3-90D60D2689A2}"/>
    <cellStyle name="Normal 9 9 3 3" xfId="3659" xr:uid="{10D810C2-F585-4B39-84DC-0F01552EC093}"/>
    <cellStyle name="Normal 9 9 3 3 2" xfId="5474" xr:uid="{43BEB72A-68E5-456E-BA77-1F4A2E3AF848}"/>
    <cellStyle name="Normal 9 9 3 4" xfId="3660" xr:uid="{A5385F0A-72D7-4655-B04D-B81B1552A410}"/>
    <cellStyle name="Normal 9 9 3 4 2" xfId="5475" xr:uid="{CD0223D2-B68C-46E0-8FC0-3F46A50A0C65}"/>
    <cellStyle name="Normal 9 9 3 5" xfId="5472" xr:uid="{4889E9FC-8942-4C2C-9570-C4FA96E74191}"/>
    <cellStyle name="Normal 9 9 4" xfId="3661" xr:uid="{99D6C685-704D-47F2-9F39-005F0D0475EA}"/>
    <cellStyle name="Normal 9 9 4 2" xfId="5476" xr:uid="{BD7B2F4C-2A73-4995-9BAB-BC329A5EA41B}"/>
    <cellStyle name="Normal 9 9 5" xfId="3662" xr:uid="{7C324A39-4404-45C2-843C-B46208813AB4}"/>
    <cellStyle name="Normal 9 9 5 2" xfId="5477" xr:uid="{0B1BF8B1-5A5E-4A8E-99D1-BD8EC18A5204}"/>
    <cellStyle name="Normal 9 9 6" xfId="3663" xr:uid="{B741073B-D48B-446D-BDDB-AF93464E6262}"/>
    <cellStyle name="Normal 9 9 6 2" xfId="5478" xr:uid="{A433F166-742F-435B-911F-42D1DF131B1F}"/>
    <cellStyle name="Normal 9 9 7" xfId="5467" xr:uid="{6CB73A9B-5F76-472F-AEB8-C31F1F9F3253}"/>
    <cellStyle name="Percent 2" xfId="79" xr:uid="{750081A1-93E2-4099-B6D5-52DA3EB8C718}"/>
    <cellStyle name="Percent 2 10" xfId="7108" xr:uid="{C142183C-E029-4032-8060-82CFCD15EA78}"/>
    <cellStyle name="Percent 2 2" xfId="5479" xr:uid="{CDD052FF-510D-4968-95CF-E15F86E09495}"/>
    <cellStyle name="Percent 2 2 2" xfId="6080" xr:uid="{5969819F-64EB-4A03-814F-E69068840624}"/>
    <cellStyle name="Percent 2 2 2 2" xfId="6348" xr:uid="{2F41B3F3-E7D9-4B2A-93C6-F6797CDA8CA6}"/>
    <cellStyle name="Percent 2 2 2 2 2" xfId="6161" xr:uid="{1188C446-B250-4B17-A864-2F47B65C8C3B}"/>
    <cellStyle name="Percent 2 2 2 2 2 2" xfId="7049" xr:uid="{8A0AA025-BB83-4648-8027-849A10FEAB7C}"/>
    <cellStyle name="Percent 2 2 2 2 2 3" xfId="7271" xr:uid="{B2133093-641F-4F13-9E37-408E676D8F10}"/>
    <cellStyle name="Percent 2 2 2 2 3" xfId="6090" xr:uid="{D8CDD63D-445F-4B53-AAC9-4F9E4534F89E}"/>
    <cellStyle name="Percent 2 2 2 2 4" xfId="7151" xr:uid="{AFC2D73B-0014-437B-96F7-926F0A02C958}"/>
    <cellStyle name="Percent 2 2 2 3" xfId="6096" xr:uid="{EB49DDB5-DE25-441B-A738-F10BCBD52C8E}"/>
    <cellStyle name="Percent 2 2 2 3 2" xfId="6014" xr:uid="{F5F281A8-F90F-46B8-B686-8E8461D9A46A}"/>
    <cellStyle name="Percent 2 2 2 3 3" xfId="7203" xr:uid="{7DC24C60-0C34-41DF-8415-2F0933C2BBE3}"/>
    <cellStyle name="Percent 2 2 2 4" xfId="6319" xr:uid="{550029DA-49C6-41B4-B063-92F7AF15C1A4}"/>
    <cellStyle name="Percent 2 2 2 5" xfId="6267" xr:uid="{39C50EE4-BBAD-4B07-8F84-FAF5958761E3}"/>
    <cellStyle name="Percent 2 2 2 6" xfId="7125" xr:uid="{C227BEF9-D902-4A71-AC7A-77357A920F4F}"/>
    <cellStyle name="Percent 2 2 3" xfId="6077" xr:uid="{79816D6A-8BCB-428B-AD68-801099F7EFB7}"/>
    <cellStyle name="Percent 2 2 3 2" xfId="6012" xr:uid="{C9F04B20-EF99-4299-8315-D4F4ABDFA904}"/>
    <cellStyle name="Percent 2 2 3 2 2" xfId="6381" xr:uid="{B78E4BE5-9298-475D-8328-128250BA0769}"/>
    <cellStyle name="Percent 2 2 3 2 3" xfId="7255" xr:uid="{448D4B52-0048-4D7A-ABAD-93480E68356A}"/>
    <cellStyle name="Percent 2 2 3 3" xfId="7055" xr:uid="{A16E86BF-DB34-4446-BCA9-B9EAF449BAFD}"/>
    <cellStyle name="Percent 2 2 3 4" xfId="7139" xr:uid="{C3AADB5C-BD48-4212-9AD6-6BF94D9BAE11}"/>
    <cellStyle name="Percent 2 2 4" xfId="6190" xr:uid="{7CE03C1C-840E-4594-A33B-8FE178711A75}"/>
    <cellStyle name="Percent 2 2 4 2" xfId="6045" xr:uid="{7A43C5A0-A523-4CAB-8A60-FE6ECAE3ADE9}"/>
    <cellStyle name="Percent 2 2 4 2 2" xfId="6332" xr:uid="{ECF9D089-FE09-45E7-AFBB-12DDD770C2F1}"/>
    <cellStyle name="Percent 2 2 4 2 3" xfId="7239" xr:uid="{BA5EA11C-7F65-4787-A4B4-6E17F1E47F83}"/>
    <cellStyle name="Percent 2 2 4 3" xfId="6042" xr:uid="{B60782F7-F7EB-46C4-BD7A-7047BBFAE745}"/>
    <cellStyle name="Percent 2 2 4 4" xfId="7166" xr:uid="{125EC30F-43A4-4F78-8958-E9F1D107F31F}"/>
    <cellStyle name="Percent 2 2 5" xfId="6216" xr:uid="{005CA996-E81D-4CBE-96D7-2F4A46120A86}"/>
    <cellStyle name="Percent 2 2 5 2" xfId="6318" xr:uid="{01480928-5982-44A0-8534-3E6F43C396E5}"/>
    <cellStyle name="Percent 2 2 5 3" xfId="7222" xr:uid="{4BCC2699-F2E2-493C-AC48-DCF1654EABC4}"/>
    <cellStyle name="Percent 2 2 6" xfId="6186" xr:uid="{5FB95AF4-00BC-4F05-93C3-DBC376F84D52}"/>
    <cellStyle name="Percent 2 2 6 2" xfId="6084" xr:uid="{6C4C7860-4504-486A-86C5-181EE05AD4A5}"/>
    <cellStyle name="Percent 2 2 6 3" xfId="7186" xr:uid="{ABDBA581-5969-421E-A38C-DB103CA0C288}"/>
    <cellStyle name="Percent 2 2 7" xfId="6255" xr:uid="{CF372EA5-DE37-491D-8E83-53D459ACF871}"/>
    <cellStyle name="Percent 2 2 8" xfId="6024" xr:uid="{398A318D-D32C-470A-9330-F5B282986E46}"/>
    <cellStyle name="Percent 2 2 9" xfId="6208" xr:uid="{907EE7BA-EA32-4C0A-9FD3-B6822C1A8483}"/>
    <cellStyle name="Percent 2 3" xfId="6350" xr:uid="{197ECA0E-2D15-40F7-B5D6-4097A4DEC148}"/>
    <cellStyle name="Percent 2 3 2" xfId="6349" xr:uid="{42E702E5-CABE-4606-872C-DF7D1BE4331B}"/>
    <cellStyle name="Percent 2 3 2 2" xfId="6092" xr:uid="{7F14C47A-4DE8-40B8-A5D8-D4CA1A80726F}"/>
    <cellStyle name="Percent 2 3 2 2 2" xfId="6374" xr:uid="{0F281309-0968-4553-8E4C-BCE3C81F9706}"/>
    <cellStyle name="Percent 2 3 2 2 3" xfId="7263" xr:uid="{63EF0332-2275-4A9F-A0CD-1FC77CD40C4D}"/>
    <cellStyle name="Percent 2 3 2 3" xfId="6020" xr:uid="{BA90D47F-2297-4FB0-BD4F-628443EE9894}"/>
    <cellStyle name="Percent 2 3 2 4" xfId="7146" xr:uid="{074B5B4D-B45E-4766-A22E-6B2EF92E1036}"/>
    <cellStyle name="Percent 2 3 3" xfId="6238" xr:uid="{831CF7B4-309E-4942-953A-65A62CF582DD}"/>
    <cellStyle name="Percent 2 3 3 2" xfId="6131" xr:uid="{2F7C1CB9-34B6-45C9-9FE4-C832D890F295}"/>
    <cellStyle name="Percent 2 3 3 3" xfId="7196" xr:uid="{26C86602-EB84-4ADE-B922-98E8CF143DCB}"/>
    <cellStyle name="Percent 2 3 4" xfId="6057" xr:uid="{1BD0B1D2-F55B-4E49-AA86-7B9E8C522807}"/>
    <cellStyle name="Percent 2 3 5" xfId="6148" xr:uid="{7D7CBBB5-FE6D-415C-83B8-3B38B2056102}"/>
    <cellStyle name="Percent 2 3 6" xfId="7120" xr:uid="{908CFBCE-51C9-4F88-BAD5-DC558C9CB713}"/>
    <cellStyle name="Percent 2 3 7" xfId="7417" xr:uid="{B4F168E6-4F58-47B8-A556-B03DB539EA68}"/>
    <cellStyle name="Percent 2 4" xfId="6106" xr:uid="{BF5DD961-E618-4C64-958C-2A63756FA1F9}"/>
    <cellStyle name="Percent 2 4 2" xfId="6170" xr:uid="{4A894072-9804-4BC2-9357-F9AA15638C3E}"/>
    <cellStyle name="Percent 2 4 2 2" xfId="6083" xr:uid="{41782B68-6516-4B1D-A626-420E15D049B1}"/>
    <cellStyle name="Percent 2 4 2 3" xfId="7246" xr:uid="{DEBEBF8F-A6DE-4065-813D-C609950078DD}"/>
    <cellStyle name="Percent 2 4 3" xfId="6263" xr:uid="{26E9AEE6-BA22-4B6A-84DC-E258C24CADCB}"/>
    <cellStyle name="Percent 2 4 4" xfId="7132" xr:uid="{C53338F9-B853-4C7D-95C1-0A4F15F56CCD}"/>
    <cellStyle name="Percent 2 5" xfId="6241" xr:uid="{85EF1045-1DC9-4711-AD81-4F2A51AA7965}"/>
    <cellStyle name="Percent 2 5 2" xfId="6287" xr:uid="{AD265502-CB37-47B3-9C18-689A8C901E60}"/>
    <cellStyle name="Percent 2 5 2 2" xfId="6041" xr:uid="{4FE1F181-E678-494D-A015-416557D4236D}"/>
    <cellStyle name="Percent 2 5 2 3" xfId="7230" xr:uid="{16DA5178-678E-4E7D-AB49-91CB728122E1}"/>
    <cellStyle name="Percent 2 5 3" xfId="7059" xr:uid="{9BA3D2BD-0E8B-4E25-B7D7-58B0A03459E3}"/>
    <cellStyle name="Percent 2 5 4" xfId="7158" xr:uid="{26703F7F-0CD8-4800-BEDB-D6A477716F93}"/>
    <cellStyle name="Percent 2 6" xfId="6293" xr:uid="{33AB270D-CDB3-44A1-A2E6-D69CAFCF0243}"/>
    <cellStyle name="Percent 2 6 2" xfId="7067" xr:uid="{9D2E6A2D-2465-44AD-A8BE-C23E1A4DBD68}"/>
    <cellStyle name="Percent 2 6 3" xfId="7212" xr:uid="{2810E7A8-A827-4169-9ECF-0E1F372228F6}"/>
    <cellStyle name="Percent 2 7" xfId="6346" xr:uid="{A29A5E63-1229-467C-91EA-56852D812368}"/>
    <cellStyle name="Percent 2 7 2" xfId="6258" xr:uid="{E3A728E9-BF10-481A-A2D3-694F49A2BD2E}"/>
    <cellStyle name="Percent 2 7 3" xfId="7176" xr:uid="{78A97600-EB7A-4457-9AD6-1E5373A25CAD}"/>
    <cellStyle name="Percent 2 8" xfId="7078" xr:uid="{74C55948-C9CB-456F-95E6-199D259F2A92}"/>
    <cellStyle name="Percent 2 9" xfId="6155" xr:uid="{ABE39919-7B75-41A6-A108-32E052F48AB1}"/>
    <cellStyle name="Percent 3" xfId="7278" xr:uid="{C8AEE877-CF4E-4C42-BB9D-BA3A98014966}"/>
    <cellStyle name="Гиперссылка 2" xfId="4" xr:uid="{49BAA0F8-B3D3-41B5-87DD-435502328B29}"/>
    <cellStyle name="Гиперссылка 2 2" xfId="5480" xr:uid="{9CA4E499-C176-40D5-BFB9-849F01111C92}"/>
    <cellStyle name="Обычный 2" xfId="1" xr:uid="{A3CD5D5E-4502-4158-8112-08CDD679ACF5}"/>
    <cellStyle name="Обычный 2 2" xfId="5" xr:uid="{D19F253E-EE9B-4476-9D91-2EE3A6D7A3DC}"/>
    <cellStyle name="Обычный 2 2 2" xfId="4408" xr:uid="{C926CF42-5C63-4B47-B9B2-AEB1D36769CC}"/>
    <cellStyle name="Обычный 2 2 2 2" xfId="7005" xr:uid="{7827EFAB-50ED-4F27-9EA3-A176DD84871B}"/>
    <cellStyle name="Обычный 2 2 2 2 2" xfId="7322" xr:uid="{55E8022A-3A14-40D9-B0D9-55726618AAC1}"/>
    <cellStyle name="Обычный 2 2 2 2 2 2" xfId="7442" xr:uid="{609C6FE8-3081-45DB-B01D-E42D78C3E416}"/>
    <cellStyle name="Обычный 2 2 2 2 3" xfId="7297" xr:uid="{996FC18D-9803-4213-B0CC-6DF95D43AA3F}"/>
    <cellStyle name="Обычный 2 2 2 3" xfId="5482" xr:uid="{D927BD57-F398-4074-980A-53DA991D085D}"/>
    <cellStyle name="Обычный 2 2 2 4" xfId="7381" xr:uid="{0DA72F0E-D3E0-4C43-8DC5-1A6F66A7D8F6}"/>
    <cellStyle name="Обычный 2 2 2 5" xfId="7338" xr:uid="{BBDA5496-1E68-45C9-9A12-1FA1EE80567C}"/>
    <cellStyle name="Обычный 2 3" xfId="5481" xr:uid="{73CFE097-A9EB-42D3-AC23-9A6D553EAC06}"/>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8</xdr:col>
          <xdr:colOff>0</xdr:colOff>
          <xdr:row>14</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14</xdr:row>
          <xdr:rowOff>95250</xdr:rowOff>
        </xdr:from>
        <xdr:to>
          <xdr:col>8</xdr:col>
          <xdr:colOff>0</xdr:colOff>
          <xdr:row>17</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cell r="B4631">
            <v>33.81</v>
          </cell>
          <cell r="C4631">
            <v>37.6</v>
          </cell>
          <cell r="D4631">
            <v>44.59</v>
          </cell>
          <cell r="E4631">
            <v>22.56</v>
          </cell>
          <cell r="F4631">
            <v>24.95</v>
          </cell>
          <cell r="G4631">
            <v>20.85</v>
          </cell>
          <cell r="H4631">
            <v>3.31</v>
          </cell>
        </row>
        <row r="4632">
          <cell r="A4632">
            <v>45533</v>
          </cell>
          <cell r="B4632">
            <v>33.86</v>
          </cell>
          <cell r="C4632">
            <v>37.5</v>
          </cell>
          <cell r="D4632">
            <v>44.5</v>
          </cell>
          <cell r="E4632">
            <v>22.63</v>
          </cell>
          <cell r="F4632">
            <v>24.96</v>
          </cell>
          <cell r="G4632">
            <v>20.99</v>
          </cell>
          <cell r="H4632">
            <v>3.31</v>
          </cell>
        </row>
        <row r="4633">
          <cell r="A4633">
            <v>45534</v>
          </cell>
          <cell r="B4633">
            <v>33.79</v>
          </cell>
          <cell r="C4633">
            <v>37.25</v>
          </cell>
          <cell r="D4633">
            <v>44.27</v>
          </cell>
          <cell r="E4633">
            <v>22.59</v>
          </cell>
          <cell r="F4633">
            <v>24.87</v>
          </cell>
          <cell r="G4633">
            <v>20.91</v>
          </cell>
          <cell r="H4633">
            <v>3.29</v>
          </cell>
        </row>
        <row r="4634">
          <cell r="A4634">
            <v>45535</v>
          </cell>
          <cell r="B4634">
            <v>33.770000000000003</v>
          </cell>
          <cell r="C4634">
            <v>37.24</v>
          </cell>
          <cell r="D4634">
            <v>44.31</v>
          </cell>
          <cell r="E4634">
            <v>22.61</v>
          </cell>
          <cell r="F4634">
            <v>24.87</v>
          </cell>
          <cell r="G4634">
            <v>20.88</v>
          </cell>
          <cell r="H4634">
            <v>3.29</v>
          </cell>
        </row>
        <row r="4635">
          <cell r="A4635">
            <v>45536</v>
          </cell>
          <cell r="B4635">
            <v>33.950000000000003</v>
          </cell>
          <cell r="C4635">
            <v>37.340000000000003</v>
          </cell>
          <cell r="D4635">
            <v>44.33</v>
          </cell>
          <cell r="E4635">
            <v>22.61</v>
          </cell>
          <cell r="F4635">
            <v>24.98</v>
          </cell>
          <cell r="G4635">
            <v>20.93</v>
          </cell>
          <cell r="H4635">
            <v>3.29</v>
          </cell>
        </row>
        <row r="4636">
          <cell r="A4636">
            <v>45537</v>
          </cell>
          <cell r="B4636">
            <v>33.950000000000003</v>
          </cell>
          <cell r="C4636">
            <v>37.340000000000003</v>
          </cell>
          <cell r="D4636">
            <v>44.33</v>
          </cell>
          <cell r="E4636">
            <v>22.61</v>
          </cell>
          <cell r="F4636">
            <v>24.98</v>
          </cell>
          <cell r="G4636">
            <v>20.93</v>
          </cell>
          <cell r="H4636">
            <v>3.29</v>
          </cell>
        </row>
        <row r="4637">
          <cell r="A4637">
            <v>45538</v>
          </cell>
          <cell r="B4637">
            <v>34.14</v>
          </cell>
          <cell r="C4637">
            <v>37.58</v>
          </cell>
          <cell r="D4637">
            <v>44.63</v>
          </cell>
          <cell r="E4637">
            <v>22.78</v>
          </cell>
          <cell r="F4637">
            <v>25.1</v>
          </cell>
          <cell r="G4637">
            <v>20.98</v>
          </cell>
          <cell r="H4637">
            <v>3.31</v>
          </cell>
        </row>
        <row r="4638">
          <cell r="A4638">
            <v>45539</v>
          </cell>
          <cell r="B4638">
            <v>34.130000000000003</v>
          </cell>
          <cell r="C4638">
            <v>37.53</v>
          </cell>
          <cell r="D4638">
            <v>44.5</v>
          </cell>
          <cell r="E4638">
            <v>22.47</v>
          </cell>
          <cell r="F4638">
            <v>25</v>
          </cell>
          <cell r="G4638">
            <v>20.81</v>
          </cell>
          <cell r="H4638">
            <v>3.3</v>
          </cell>
        </row>
        <row r="4639">
          <cell r="A4639">
            <v>45540</v>
          </cell>
          <cell r="B4639">
            <v>33.72</v>
          </cell>
          <cell r="C4639">
            <v>37.19</v>
          </cell>
          <cell r="D4639">
            <v>44.12</v>
          </cell>
          <cell r="E4639">
            <v>22.3</v>
          </cell>
          <cell r="F4639">
            <v>24.78</v>
          </cell>
          <cell r="G4639">
            <v>20.62</v>
          </cell>
          <cell r="H4639">
            <v>3.27</v>
          </cell>
        </row>
        <row r="4640">
          <cell r="A4640">
            <v>45541</v>
          </cell>
          <cell r="B4640">
            <v>33.43</v>
          </cell>
          <cell r="C4640">
            <v>36.96</v>
          </cell>
          <cell r="D4640">
            <v>43.82</v>
          </cell>
          <cell r="E4640">
            <v>22.13</v>
          </cell>
          <cell r="F4640">
            <v>24.57</v>
          </cell>
          <cell r="G4640">
            <v>20.52</v>
          </cell>
          <cell r="H4640">
            <v>3.25</v>
          </cell>
        </row>
        <row r="4641">
          <cell r="A4641">
            <v>45542</v>
          </cell>
          <cell r="B4641">
            <v>33.36</v>
          </cell>
          <cell r="C4641">
            <v>36.880000000000003</v>
          </cell>
          <cell r="D4641">
            <v>43.72</v>
          </cell>
          <cell r="E4641">
            <v>22.1</v>
          </cell>
          <cell r="F4641">
            <v>24.53</v>
          </cell>
          <cell r="G4641">
            <v>20.51</v>
          </cell>
          <cell r="H4641">
            <v>3.25</v>
          </cell>
        </row>
        <row r="4642">
          <cell r="A4642">
            <v>45543</v>
          </cell>
          <cell r="B4642">
            <v>33.590000000000003</v>
          </cell>
          <cell r="C4642">
            <v>37.06</v>
          </cell>
          <cell r="D4642">
            <v>43.91</v>
          </cell>
          <cell r="E4642">
            <v>22.07</v>
          </cell>
          <cell r="F4642">
            <v>24.59</v>
          </cell>
          <cell r="G4642">
            <v>20.5</v>
          </cell>
          <cell r="H4642">
            <v>3.25</v>
          </cell>
        </row>
        <row r="4643">
          <cell r="A4643">
            <v>45544</v>
          </cell>
          <cell r="B4643">
            <v>33.590000000000003</v>
          </cell>
          <cell r="C4643">
            <v>37.06</v>
          </cell>
          <cell r="D4643">
            <v>43.91</v>
          </cell>
          <cell r="E4643">
            <v>22.07</v>
          </cell>
          <cell r="F4643">
            <v>24.59</v>
          </cell>
          <cell r="G4643">
            <v>20.5</v>
          </cell>
          <cell r="H4643">
            <v>3.25</v>
          </cell>
        </row>
        <row r="4644">
          <cell r="A4644">
            <v>45545</v>
          </cell>
          <cell r="B4644">
            <v>33.75</v>
          </cell>
          <cell r="C4644">
            <v>37.049999999999997</v>
          </cell>
          <cell r="D4644">
            <v>43.86</v>
          </cell>
          <cell r="E4644">
            <v>22.08</v>
          </cell>
          <cell r="F4644">
            <v>24.69</v>
          </cell>
          <cell r="G4644">
            <v>20.43</v>
          </cell>
          <cell r="H4644">
            <v>3.23</v>
          </cell>
        </row>
        <row r="4645">
          <cell r="A4645">
            <v>45546</v>
          </cell>
          <cell r="B4645">
            <v>33.520000000000003</v>
          </cell>
          <cell r="C4645">
            <v>36.76</v>
          </cell>
          <cell r="D4645">
            <v>43.59</v>
          </cell>
          <cell r="E4645">
            <v>21.91</v>
          </cell>
          <cell r="F4645">
            <v>24.43</v>
          </cell>
          <cell r="G4645">
            <v>20.309999999999999</v>
          </cell>
          <cell r="H4645">
            <v>3.21</v>
          </cell>
        </row>
        <row r="4646">
          <cell r="A4646">
            <v>45547</v>
          </cell>
          <cell r="B4646">
            <v>33.64</v>
          </cell>
          <cell r="C4646">
            <v>36.85</v>
          </cell>
          <cell r="D4646">
            <v>43.63</v>
          </cell>
          <cell r="E4646">
            <v>22.08</v>
          </cell>
          <cell r="F4646">
            <v>24.58</v>
          </cell>
          <cell r="G4646">
            <v>20.36</v>
          </cell>
          <cell r="H4646">
            <v>3.22</v>
          </cell>
        </row>
        <row r="4647">
          <cell r="A4647">
            <v>45548</v>
          </cell>
          <cell r="B4647">
            <v>33.229999999999997</v>
          </cell>
          <cell r="C4647">
            <v>36.64</v>
          </cell>
          <cell r="D4647">
            <v>43.44</v>
          </cell>
          <cell r="E4647">
            <v>21.97</v>
          </cell>
          <cell r="F4647">
            <v>24.29</v>
          </cell>
          <cell r="G4647">
            <v>20.28</v>
          </cell>
          <cell r="H4647">
            <v>3.22</v>
          </cell>
        </row>
        <row r="4648">
          <cell r="A4648">
            <v>45549</v>
          </cell>
          <cell r="B4648">
            <v>33.18</v>
          </cell>
          <cell r="C4648">
            <v>36.590000000000003</v>
          </cell>
          <cell r="D4648">
            <v>43.32</v>
          </cell>
          <cell r="E4648">
            <v>21.86</v>
          </cell>
          <cell r="F4648">
            <v>24.23</v>
          </cell>
          <cell r="G4648">
            <v>20.21</v>
          </cell>
          <cell r="H4648">
            <v>3.22</v>
          </cell>
        </row>
        <row r="4649">
          <cell r="A4649">
            <v>45550</v>
          </cell>
          <cell r="B4649">
            <v>33.07</v>
          </cell>
          <cell r="C4649">
            <v>36.49</v>
          </cell>
          <cell r="D4649">
            <v>43.23</v>
          </cell>
          <cell r="E4649">
            <v>21.81</v>
          </cell>
          <cell r="F4649">
            <v>24.16</v>
          </cell>
          <cell r="G4649">
            <v>20.100000000000001</v>
          </cell>
          <cell r="H4649">
            <v>3.22</v>
          </cell>
        </row>
        <row r="4650">
          <cell r="A4650">
            <v>45551</v>
          </cell>
          <cell r="B4650">
            <v>33.07</v>
          </cell>
          <cell r="C4650">
            <v>36.49</v>
          </cell>
          <cell r="D4650">
            <v>43.23</v>
          </cell>
          <cell r="E4650">
            <v>21.81</v>
          </cell>
          <cell r="F4650">
            <v>24.16</v>
          </cell>
          <cell r="G4650">
            <v>20.100000000000001</v>
          </cell>
          <cell r="H4650">
            <v>3.22</v>
          </cell>
        </row>
        <row r="4651">
          <cell r="A4651">
            <v>45552</v>
          </cell>
          <cell r="B4651">
            <v>33.21</v>
          </cell>
          <cell r="C4651">
            <v>36.76</v>
          </cell>
          <cell r="D4651">
            <v>43.62</v>
          </cell>
          <cell r="E4651">
            <v>22.02</v>
          </cell>
          <cell r="F4651">
            <v>24.24</v>
          </cell>
          <cell r="G4651">
            <v>20.27</v>
          </cell>
          <cell r="H4651">
            <v>3.25</v>
          </cell>
        </row>
        <row r="4652">
          <cell r="A4652">
            <v>45553</v>
          </cell>
          <cell r="B4652">
            <v>33.21</v>
          </cell>
          <cell r="C4652">
            <v>36.78</v>
          </cell>
          <cell r="D4652">
            <v>43.51</v>
          </cell>
          <cell r="E4652">
            <v>22.11</v>
          </cell>
          <cell r="F4652">
            <v>24.26</v>
          </cell>
          <cell r="G4652">
            <v>20.34</v>
          </cell>
          <cell r="H4652">
            <v>3.25</v>
          </cell>
        </row>
        <row r="4653">
          <cell r="A4653">
            <v>45554</v>
          </cell>
          <cell r="B4653">
            <v>33.35</v>
          </cell>
          <cell r="C4653">
            <v>36.729999999999997</v>
          </cell>
          <cell r="D4653">
            <v>43.65</v>
          </cell>
          <cell r="E4653">
            <v>22.1</v>
          </cell>
          <cell r="F4653">
            <v>24.25</v>
          </cell>
          <cell r="G4653">
            <v>20.36</v>
          </cell>
          <cell r="H4653">
            <v>3.24</v>
          </cell>
        </row>
        <row r="4654">
          <cell r="A4654">
            <v>45555</v>
          </cell>
          <cell r="B4654">
            <v>32.97</v>
          </cell>
          <cell r="C4654">
            <v>36.61</v>
          </cell>
          <cell r="D4654">
            <v>43.54</v>
          </cell>
          <cell r="E4654">
            <v>22.04</v>
          </cell>
          <cell r="F4654">
            <v>24.11</v>
          </cell>
          <cell r="G4654">
            <v>20.260000000000002</v>
          </cell>
          <cell r="H4654">
            <v>3.23</v>
          </cell>
        </row>
        <row r="4655">
          <cell r="A4655">
            <v>45556</v>
          </cell>
          <cell r="B4655">
            <v>32.92</v>
          </cell>
          <cell r="C4655">
            <v>36.56</v>
          </cell>
          <cell r="D4655">
            <v>43.59</v>
          </cell>
          <cell r="E4655">
            <v>22.06</v>
          </cell>
          <cell r="F4655">
            <v>24.06</v>
          </cell>
          <cell r="G4655">
            <v>20.29</v>
          </cell>
          <cell r="H4655">
            <v>3.22</v>
          </cell>
        </row>
        <row r="4656">
          <cell r="A4656">
            <v>45557</v>
          </cell>
          <cell r="B4656">
            <v>32.799999999999997</v>
          </cell>
          <cell r="C4656">
            <v>36.42</v>
          </cell>
          <cell r="D4656">
            <v>43.45</v>
          </cell>
          <cell r="E4656">
            <v>21.98</v>
          </cell>
          <cell r="F4656">
            <v>24</v>
          </cell>
          <cell r="G4656">
            <v>20.190000000000001</v>
          </cell>
          <cell r="H4656">
            <v>3.21</v>
          </cell>
        </row>
        <row r="4657">
          <cell r="A4657">
            <v>45558</v>
          </cell>
          <cell r="B4657">
            <v>32.799999999999997</v>
          </cell>
          <cell r="C4657">
            <v>36.42</v>
          </cell>
          <cell r="D4657">
            <v>43.45</v>
          </cell>
          <cell r="E4657">
            <v>21.98</v>
          </cell>
          <cell r="F4657">
            <v>24</v>
          </cell>
          <cell r="G4657">
            <v>20.190000000000001</v>
          </cell>
          <cell r="H4657">
            <v>3.21</v>
          </cell>
        </row>
        <row r="4658">
          <cell r="A4658">
            <v>45559</v>
          </cell>
          <cell r="B4658">
            <v>32.840000000000003</v>
          </cell>
          <cell r="C4658">
            <v>36.29</v>
          </cell>
          <cell r="D4658">
            <v>43.62</v>
          </cell>
          <cell r="E4658">
            <v>22.1</v>
          </cell>
          <cell r="F4658">
            <v>24.09</v>
          </cell>
          <cell r="G4658">
            <v>20.32</v>
          </cell>
          <cell r="H4658">
            <v>3.21</v>
          </cell>
        </row>
        <row r="4659">
          <cell r="A4659">
            <v>45560</v>
          </cell>
          <cell r="B4659">
            <v>32.49</v>
          </cell>
          <cell r="C4659">
            <v>36.17</v>
          </cell>
          <cell r="D4659">
            <v>43.37</v>
          </cell>
          <cell r="E4659">
            <v>22.01</v>
          </cell>
          <cell r="F4659">
            <v>24.01</v>
          </cell>
          <cell r="G4659">
            <v>20.350000000000001</v>
          </cell>
          <cell r="H4659">
            <v>3.2</v>
          </cell>
        </row>
        <row r="4660">
          <cell r="A4660">
            <v>45561</v>
          </cell>
          <cell r="B4660">
            <v>32.56</v>
          </cell>
          <cell r="C4660">
            <v>36.08</v>
          </cell>
          <cell r="D4660">
            <v>43.16</v>
          </cell>
          <cell r="E4660">
            <v>21.87</v>
          </cell>
          <cell r="F4660">
            <v>23.98</v>
          </cell>
          <cell r="G4660">
            <v>20.11</v>
          </cell>
          <cell r="H4660">
            <v>3.18</v>
          </cell>
        </row>
        <row r="4661">
          <cell r="A4661">
            <v>45562</v>
          </cell>
          <cell r="B4661">
            <v>32.340000000000003</v>
          </cell>
          <cell r="C4661">
            <v>35.93</v>
          </cell>
          <cell r="D4661">
            <v>43.09</v>
          </cell>
          <cell r="E4661">
            <v>21.88</v>
          </cell>
          <cell r="F4661">
            <v>23.79</v>
          </cell>
          <cell r="G4661">
            <v>20.149999999999999</v>
          </cell>
          <cell r="H4661">
            <v>3.17</v>
          </cell>
        </row>
        <row r="4662">
          <cell r="A4662">
            <v>45563</v>
          </cell>
          <cell r="B4662">
            <v>32.25</v>
          </cell>
          <cell r="C4662">
            <v>35.82</v>
          </cell>
          <cell r="D4662">
            <v>42.96</v>
          </cell>
          <cell r="E4662">
            <v>21.85</v>
          </cell>
          <cell r="F4662">
            <v>23.74</v>
          </cell>
          <cell r="G4662">
            <v>20.11</v>
          </cell>
          <cell r="H4662">
            <v>3.17</v>
          </cell>
        </row>
        <row r="4663">
          <cell r="A4663">
            <v>45564</v>
          </cell>
          <cell r="B4663">
            <v>32.19</v>
          </cell>
          <cell r="C4663">
            <v>35.770000000000003</v>
          </cell>
          <cell r="D4663">
            <v>42.85</v>
          </cell>
          <cell r="E4663">
            <v>21.92</v>
          </cell>
          <cell r="F4663">
            <v>23.64</v>
          </cell>
          <cell r="G4663">
            <v>20.23</v>
          </cell>
          <cell r="H4663">
            <v>3.18</v>
          </cell>
        </row>
        <row r="4664">
          <cell r="A4664">
            <v>45565</v>
          </cell>
          <cell r="B4664">
            <v>32.19</v>
          </cell>
          <cell r="C4664">
            <v>35.770000000000003</v>
          </cell>
          <cell r="D4664">
            <v>42.85</v>
          </cell>
          <cell r="E4664">
            <v>21.92</v>
          </cell>
          <cell r="F4664">
            <v>23.64</v>
          </cell>
          <cell r="G4664">
            <v>20.23</v>
          </cell>
          <cell r="H4664">
            <v>3.18</v>
          </cell>
        </row>
        <row r="4665">
          <cell r="A4665">
            <v>45566</v>
          </cell>
          <cell r="B4665">
            <v>32.299999999999997</v>
          </cell>
          <cell r="C4665">
            <v>35.81</v>
          </cell>
          <cell r="D4665">
            <v>43.01</v>
          </cell>
          <cell r="E4665">
            <v>22.01</v>
          </cell>
          <cell r="F4665">
            <v>23.7</v>
          </cell>
          <cell r="G4665">
            <v>20.23</v>
          </cell>
          <cell r="H4665">
            <v>3.17</v>
          </cell>
        </row>
        <row r="4666">
          <cell r="A4666">
            <v>45567</v>
          </cell>
          <cell r="B4666">
            <v>32.39</v>
          </cell>
          <cell r="C4666">
            <v>35.67</v>
          </cell>
          <cell r="D4666">
            <v>42.81</v>
          </cell>
          <cell r="E4666">
            <v>21.93</v>
          </cell>
          <cell r="F4666">
            <v>23.83</v>
          </cell>
          <cell r="G4666">
            <v>20.12</v>
          </cell>
          <cell r="H4666">
            <v>3.14</v>
          </cell>
        </row>
        <row r="4667">
          <cell r="A4667">
            <v>45568</v>
          </cell>
          <cell r="B4667">
            <v>32.880000000000003</v>
          </cell>
          <cell r="C4667">
            <v>36.11</v>
          </cell>
          <cell r="D4667">
            <v>43.37</v>
          </cell>
          <cell r="E4667">
            <v>22.24</v>
          </cell>
          <cell r="F4667">
            <v>24.15</v>
          </cell>
          <cell r="G4667">
            <v>20.27</v>
          </cell>
          <cell r="H4667">
            <v>3.18</v>
          </cell>
        </row>
        <row r="4668">
          <cell r="A4668">
            <v>45569</v>
          </cell>
          <cell r="B4668">
            <v>33.020000000000003</v>
          </cell>
          <cell r="C4668">
            <v>36.24</v>
          </cell>
          <cell r="D4668">
            <v>43.12</v>
          </cell>
          <cell r="E4668">
            <v>22.22</v>
          </cell>
          <cell r="F4668">
            <v>24.18</v>
          </cell>
          <cell r="G4668">
            <v>20.239999999999998</v>
          </cell>
          <cell r="H4668">
            <v>3.19</v>
          </cell>
        </row>
        <row r="4669">
          <cell r="A4669">
            <v>45570</v>
          </cell>
          <cell r="B4669">
            <v>32.880000000000003</v>
          </cell>
          <cell r="C4669">
            <v>36.07</v>
          </cell>
          <cell r="D4669">
            <v>43.04</v>
          </cell>
          <cell r="E4669">
            <v>22.1</v>
          </cell>
          <cell r="F4669">
            <v>24.06</v>
          </cell>
          <cell r="G4669">
            <v>20.11</v>
          </cell>
          <cell r="H4669">
            <v>3.18</v>
          </cell>
        </row>
        <row r="4670">
          <cell r="A4670">
            <v>45571</v>
          </cell>
          <cell r="B4670">
            <v>33.29</v>
          </cell>
          <cell r="C4670">
            <v>36.35</v>
          </cell>
          <cell r="D4670">
            <v>43.47</v>
          </cell>
          <cell r="E4670">
            <v>22.26</v>
          </cell>
          <cell r="F4670">
            <v>24.32</v>
          </cell>
          <cell r="G4670">
            <v>20.25</v>
          </cell>
          <cell r="H4670">
            <v>3.19</v>
          </cell>
        </row>
        <row r="4671">
          <cell r="A4671">
            <v>45572</v>
          </cell>
          <cell r="B4671">
            <v>33.29</v>
          </cell>
          <cell r="C4671">
            <v>36.35</v>
          </cell>
          <cell r="D4671">
            <v>43.47</v>
          </cell>
          <cell r="E4671">
            <v>22.26</v>
          </cell>
          <cell r="F4671">
            <v>24.32</v>
          </cell>
          <cell r="G4671">
            <v>20.25</v>
          </cell>
          <cell r="H4671">
            <v>3.19</v>
          </cell>
        </row>
        <row r="4672">
          <cell r="A4672">
            <v>45573</v>
          </cell>
          <cell r="B4672">
            <v>33.31</v>
          </cell>
          <cell r="C4672">
            <v>36.4</v>
          </cell>
          <cell r="D4672">
            <v>43.42</v>
          </cell>
          <cell r="E4672">
            <v>22.15</v>
          </cell>
          <cell r="F4672">
            <v>24.32</v>
          </cell>
          <cell r="G4672">
            <v>20.2</v>
          </cell>
          <cell r="H4672">
            <v>3.21</v>
          </cell>
        </row>
        <row r="4673">
          <cell r="A4673">
            <v>45574</v>
          </cell>
          <cell r="B4673">
            <v>33.299999999999997</v>
          </cell>
          <cell r="C4673">
            <v>36.36</v>
          </cell>
          <cell r="D4673">
            <v>43.4</v>
          </cell>
          <cell r="E4673">
            <v>22.09</v>
          </cell>
          <cell r="F4673">
            <v>24.21</v>
          </cell>
          <cell r="G4673">
            <v>20.07</v>
          </cell>
          <cell r="H4673">
            <v>3.21</v>
          </cell>
        </row>
        <row r="4674">
          <cell r="A4674">
            <v>45575</v>
          </cell>
          <cell r="B4674">
            <v>33.4</v>
          </cell>
          <cell r="C4674">
            <v>36.36</v>
          </cell>
          <cell r="D4674">
            <v>43.44</v>
          </cell>
          <cell r="E4674">
            <v>22.06</v>
          </cell>
          <cell r="F4674">
            <v>24.17</v>
          </cell>
          <cell r="G4674">
            <v>20.02</v>
          </cell>
          <cell r="H4674">
            <v>3.2</v>
          </cell>
        </row>
        <row r="4675">
          <cell r="A4675">
            <v>45576</v>
          </cell>
          <cell r="B4675">
            <v>33.19</v>
          </cell>
          <cell r="C4675">
            <v>36.11</v>
          </cell>
          <cell r="D4675">
            <v>43.14</v>
          </cell>
          <cell r="E4675">
            <v>22.01</v>
          </cell>
          <cell r="F4675">
            <v>23.95</v>
          </cell>
          <cell r="G4675">
            <v>20</v>
          </cell>
          <cell r="H4675">
            <v>3.18</v>
          </cell>
        </row>
        <row r="4676">
          <cell r="A4676">
            <v>45577</v>
          </cell>
          <cell r="B4676">
            <v>33.17</v>
          </cell>
          <cell r="C4676">
            <v>36.1</v>
          </cell>
          <cell r="D4676">
            <v>43.11</v>
          </cell>
          <cell r="E4676">
            <v>21.96</v>
          </cell>
          <cell r="F4676">
            <v>23.91</v>
          </cell>
          <cell r="G4676">
            <v>19.940000000000001</v>
          </cell>
          <cell r="H4676">
            <v>3.18</v>
          </cell>
        </row>
        <row r="4677">
          <cell r="A4677">
            <v>45578</v>
          </cell>
          <cell r="B4677">
            <v>33.17</v>
          </cell>
          <cell r="C4677">
            <v>36.1</v>
          </cell>
          <cell r="D4677">
            <v>43.11</v>
          </cell>
          <cell r="E4677">
            <v>21.96</v>
          </cell>
          <cell r="F4677">
            <v>23.91</v>
          </cell>
          <cell r="G4677">
            <v>19.940000000000001</v>
          </cell>
          <cell r="H4677">
            <v>3.18</v>
          </cell>
        </row>
        <row r="4678">
          <cell r="A4678">
            <v>45579</v>
          </cell>
          <cell r="B4678">
            <v>33.17</v>
          </cell>
          <cell r="C4678">
            <v>36.1</v>
          </cell>
          <cell r="D4678">
            <v>43.11</v>
          </cell>
          <cell r="E4678">
            <v>21.96</v>
          </cell>
          <cell r="F4678">
            <v>23.91</v>
          </cell>
          <cell r="G4678">
            <v>19.940000000000001</v>
          </cell>
          <cell r="H4678">
            <v>3.18</v>
          </cell>
        </row>
        <row r="4679">
          <cell r="A4679">
            <v>45580</v>
          </cell>
          <cell r="B4679">
            <v>33.1</v>
          </cell>
          <cell r="C4679">
            <v>35.92</v>
          </cell>
          <cell r="D4679">
            <v>43.01</v>
          </cell>
          <cell r="E4679">
            <v>21.89</v>
          </cell>
          <cell r="F4679">
            <v>23.91</v>
          </cell>
          <cell r="G4679">
            <v>19.88</v>
          </cell>
          <cell r="H4679">
            <v>3.16</v>
          </cell>
        </row>
        <row r="4680">
          <cell r="A4680">
            <v>45581</v>
          </cell>
          <cell r="B4680">
            <v>33.11</v>
          </cell>
          <cell r="C4680">
            <v>35.869999999999997</v>
          </cell>
          <cell r="D4680">
            <v>43.06</v>
          </cell>
          <cell r="E4680">
            <v>21.77</v>
          </cell>
          <cell r="F4680">
            <v>23.83</v>
          </cell>
          <cell r="G4680">
            <v>19.8</v>
          </cell>
          <cell r="H4680">
            <v>3.16</v>
          </cell>
        </row>
        <row r="4681">
          <cell r="A4681">
            <v>45582</v>
          </cell>
          <cell r="B4681">
            <v>33.06</v>
          </cell>
          <cell r="C4681">
            <v>35.729999999999997</v>
          </cell>
          <cell r="D4681">
            <v>42.74</v>
          </cell>
          <cell r="E4681">
            <v>21.78</v>
          </cell>
          <cell r="F4681">
            <v>23.85</v>
          </cell>
          <cell r="G4681">
            <v>19.8</v>
          </cell>
          <cell r="H4681">
            <v>3.13</v>
          </cell>
        </row>
        <row r="4682">
          <cell r="A4682">
            <v>45583</v>
          </cell>
          <cell r="B4682">
            <v>32.979999999999997</v>
          </cell>
          <cell r="C4682">
            <v>35.54</v>
          </cell>
          <cell r="D4682">
            <v>42.71</v>
          </cell>
          <cell r="E4682">
            <v>21.73</v>
          </cell>
          <cell r="F4682">
            <v>23.72</v>
          </cell>
          <cell r="G4682">
            <v>19.739999999999998</v>
          </cell>
          <cell r="H4682">
            <v>3.11</v>
          </cell>
        </row>
        <row r="4683">
          <cell r="A4683">
            <v>45584</v>
          </cell>
          <cell r="B4683">
            <v>33</v>
          </cell>
          <cell r="C4683">
            <v>35.6</v>
          </cell>
          <cell r="D4683">
            <v>42.86</v>
          </cell>
          <cell r="E4683">
            <v>21.78</v>
          </cell>
          <cell r="F4683">
            <v>23.74</v>
          </cell>
          <cell r="G4683">
            <v>19.77</v>
          </cell>
          <cell r="H4683">
            <v>3.13</v>
          </cell>
        </row>
        <row r="4684">
          <cell r="A4684">
            <v>45585</v>
          </cell>
          <cell r="B4684">
            <v>33</v>
          </cell>
          <cell r="C4684">
            <v>35.67</v>
          </cell>
          <cell r="D4684">
            <v>42.82</v>
          </cell>
          <cell r="E4684">
            <v>21.77</v>
          </cell>
          <cell r="F4684">
            <v>23.71</v>
          </cell>
          <cell r="G4684">
            <v>19.78</v>
          </cell>
          <cell r="H4684">
            <v>3.12</v>
          </cell>
        </row>
        <row r="4685">
          <cell r="A4685">
            <v>45586</v>
          </cell>
          <cell r="B4685">
            <v>33</v>
          </cell>
          <cell r="C4685">
            <v>35.67</v>
          </cell>
          <cell r="D4685">
            <v>42.82</v>
          </cell>
          <cell r="E4685">
            <v>21.77</v>
          </cell>
          <cell r="F4685">
            <v>23.71</v>
          </cell>
          <cell r="G4685">
            <v>19.78</v>
          </cell>
          <cell r="H4685">
            <v>3.12</v>
          </cell>
        </row>
        <row r="4686">
          <cell r="A4686">
            <v>45587</v>
          </cell>
          <cell r="B4686">
            <v>33.35</v>
          </cell>
          <cell r="C4686">
            <v>35.89</v>
          </cell>
          <cell r="D4686">
            <v>43.08</v>
          </cell>
          <cell r="E4686">
            <v>21.86</v>
          </cell>
          <cell r="F4686">
            <v>23.92</v>
          </cell>
          <cell r="G4686">
            <v>19.88</v>
          </cell>
          <cell r="H4686">
            <v>3.14</v>
          </cell>
        </row>
        <row r="4687">
          <cell r="A4687">
            <v>45588</v>
          </cell>
          <cell r="B4687">
            <v>33.369999999999997</v>
          </cell>
          <cell r="C4687">
            <v>35.97</v>
          </cell>
          <cell r="D4687">
            <v>43.18</v>
          </cell>
          <cell r="E4687">
            <v>21.91</v>
          </cell>
          <cell r="F4687">
            <v>23.94</v>
          </cell>
          <cell r="G4687">
            <v>19.93</v>
          </cell>
          <cell r="H4687">
            <v>3.16</v>
          </cell>
        </row>
        <row r="4688">
          <cell r="A4688">
            <v>45589</v>
          </cell>
          <cell r="B4688">
            <v>33.659999999999997</v>
          </cell>
          <cell r="C4688">
            <v>36.11</v>
          </cell>
          <cell r="D4688">
            <v>43.26</v>
          </cell>
          <cell r="E4688">
            <v>21.96</v>
          </cell>
          <cell r="F4688">
            <v>24.15</v>
          </cell>
          <cell r="G4688">
            <v>19.96</v>
          </cell>
          <cell r="H4688">
            <v>3.16</v>
          </cell>
        </row>
        <row r="4689">
          <cell r="A4689">
            <v>45590</v>
          </cell>
          <cell r="B4689">
            <v>33.57</v>
          </cell>
          <cell r="C4689">
            <v>36.15</v>
          </cell>
          <cell r="D4689">
            <v>43.31</v>
          </cell>
          <cell r="E4689">
            <v>21.88</v>
          </cell>
          <cell r="F4689">
            <v>24.05</v>
          </cell>
          <cell r="G4689">
            <v>19.89</v>
          </cell>
          <cell r="H4689">
            <v>3.16</v>
          </cell>
        </row>
        <row r="4690">
          <cell r="A4690">
            <v>45591</v>
          </cell>
          <cell r="B4690">
            <v>33.65</v>
          </cell>
          <cell r="C4690">
            <v>36.229999999999997</v>
          </cell>
          <cell r="D4690">
            <v>43.42</v>
          </cell>
          <cell r="E4690">
            <v>21.92</v>
          </cell>
          <cell r="F4690">
            <v>24.11</v>
          </cell>
          <cell r="G4690">
            <v>19.920000000000002</v>
          </cell>
          <cell r="H4690">
            <v>3.17</v>
          </cell>
        </row>
        <row r="4691">
          <cell r="A4691">
            <v>45592</v>
          </cell>
          <cell r="B4691">
            <v>33.659999999999997</v>
          </cell>
          <cell r="C4691">
            <v>36.14</v>
          </cell>
          <cell r="D4691">
            <v>43.39</v>
          </cell>
          <cell r="E4691">
            <v>21.83</v>
          </cell>
          <cell r="F4691">
            <v>24.04</v>
          </cell>
          <cell r="G4691">
            <v>19.829999999999998</v>
          </cell>
          <cell r="H4691">
            <v>3.15</v>
          </cell>
        </row>
        <row r="4692">
          <cell r="A4692">
            <v>45593</v>
          </cell>
          <cell r="B4692">
            <v>33.659999999999997</v>
          </cell>
          <cell r="C4692">
            <v>36.14</v>
          </cell>
          <cell r="D4692">
            <v>43.39</v>
          </cell>
          <cell r="E4692">
            <v>21.83</v>
          </cell>
          <cell r="F4692">
            <v>24.04</v>
          </cell>
          <cell r="G4692">
            <v>19.829999999999998</v>
          </cell>
          <cell r="H4692">
            <v>3.15</v>
          </cell>
        </row>
        <row r="4693">
          <cell r="A4693">
            <v>45594</v>
          </cell>
          <cell r="B4693">
            <v>33.619999999999997</v>
          </cell>
          <cell r="C4693">
            <v>36.17</v>
          </cell>
          <cell r="D4693">
            <v>43.37</v>
          </cell>
          <cell r="E4693">
            <v>21.73</v>
          </cell>
          <cell r="F4693">
            <v>24.01</v>
          </cell>
          <cell r="G4693">
            <v>19.829999999999998</v>
          </cell>
          <cell r="H4693">
            <v>3.14</v>
          </cell>
        </row>
        <row r="4694">
          <cell r="A4694">
            <v>45595</v>
          </cell>
          <cell r="B4694">
            <v>33.5</v>
          </cell>
          <cell r="C4694">
            <v>36.07</v>
          </cell>
          <cell r="D4694">
            <v>43.36</v>
          </cell>
          <cell r="E4694">
            <v>21.63</v>
          </cell>
          <cell r="F4694">
            <v>23.89</v>
          </cell>
          <cell r="G4694">
            <v>19.75</v>
          </cell>
          <cell r="H4694">
            <v>3.14</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row r="4712">
          <cell r="A4712">
            <v>45613</v>
          </cell>
        </row>
        <row r="4713">
          <cell r="A4713">
            <v>45614</v>
          </cell>
        </row>
        <row r="4714">
          <cell r="A4714">
            <v>45615</v>
          </cell>
        </row>
        <row r="4715">
          <cell r="A4715">
            <v>45616</v>
          </cell>
        </row>
        <row r="4716">
          <cell r="A4716">
            <v>45617</v>
          </cell>
        </row>
        <row r="4717">
          <cell r="A4717">
            <v>45618</v>
          </cell>
        </row>
        <row r="4718">
          <cell r="A4718">
            <v>45619</v>
          </cell>
        </row>
        <row r="4719">
          <cell r="A4719">
            <v>45620</v>
          </cell>
        </row>
        <row r="4720">
          <cell r="A4720">
            <v>45621</v>
          </cell>
        </row>
        <row r="4721">
          <cell r="A4721">
            <v>45622</v>
          </cell>
        </row>
        <row r="4722">
          <cell r="A4722">
            <v>45623</v>
          </cell>
        </row>
        <row r="4723">
          <cell r="A4723">
            <v>45624</v>
          </cell>
        </row>
        <row r="4724">
          <cell r="A4724">
            <v>45625</v>
          </cell>
        </row>
        <row r="4725">
          <cell r="A4725">
            <v>45626</v>
          </cell>
        </row>
        <row r="4726">
          <cell r="A4726">
            <v>45627</v>
          </cell>
        </row>
        <row r="4727">
          <cell r="A4727">
            <v>45628</v>
          </cell>
        </row>
        <row r="4728">
          <cell r="A4728">
            <v>45629</v>
          </cell>
        </row>
        <row r="4729">
          <cell r="A4729">
            <v>45630</v>
          </cell>
        </row>
        <row r="4730">
          <cell r="A4730">
            <v>45631</v>
          </cell>
        </row>
        <row r="4731">
          <cell r="A4731">
            <v>45632</v>
          </cell>
        </row>
        <row r="4732">
          <cell r="A4732">
            <v>45633</v>
          </cell>
        </row>
        <row r="4733">
          <cell r="A4733">
            <v>45634</v>
          </cell>
        </row>
        <row r="4734">
          <cell r="A4734">
            <v>45635</v>
          </cell>
        </row>
        <row r="4735">
          <cell r="A4735">
            <v>45636</v>
          </cell>
        </row>
        <row r="4736">
          <cell r="A4736">
            <v>45637</v>
          </cell>
        </row>
        <row r="4737">
          <cell r="A4737">
            <v>45638</v>
          </cell>
        </row>
        <row r="4738">
          <cell r="A4738">
            <v>45639</v>
          </cell>
        </row>
        <row r="4739">
          <cell r="A4739">
            <v>45640</v>
          </cell>
        </row>
        <row r="4740">
          <cell r="A4740">
            <v>45641</v>
          </cell>
        </row>
        <row r="4741">
          <cell r="A4741">
            <v>45642</v>
          </cell>
        </row>
        <row r="4742">
          <cell r="A4742">
            <v>45643</v>
          </cell>
        </row>
        <row r="4743">
          <cell r="A4743">
            <v>45644</v>
          </cell>
        </row>
        <row r="4744">
          <cell r="A4744">
            <v>45645</v>
          </cell>
        </row>
        <row r="4745">
          <cell r="A4745">
            <v>45646</v>
          </cell>
        </row>
        <row r="4746">
          <cell r="A4746">
            <v>45647</v>
          </cell>
        </row>
        <row r="4747">
          <cell r="A4747">
            <v>45648</v>
          </cell>
        </row>
        <row r="4748">
          <cell r="A4748">
            <v>45649</v>
          </cell>
        </row>
        <row r="4749">
          <cell r="A4749">
            <v>45650</v>
          </cell>
        </row>
        <row r="4750">
          <cell r="A4750">
            <v>45651</v>
          </cell>
        </row>
        <row r="4751">
          <cell r="A4751">
            <v>45652</v>
          </cell>
        </row>
        <row r="4752">
          <cell r="A4752">
            <v>45653</v>
          </cell>
        </row>
        <row r="4753">
          <cell r="A4753">
            <v>45654</v>
          </cell>
        </row>
        <row r="4754">
          <cell r="A4754">
            <v>45655</v>
          </cell>
        </row>
        <row r="4755">
          <cell r="A4755">
            <v>45656</v>
          </cell>
        </row>
        <row r="4756">
          <cell r="A4756">
            <v>45657</v>
          </cell>
        </row>
        <row r="4757">
          <cell r="A4757">
            <v>45658</v>
          </cell>
        </row>
        <row r="4758">
          <cell r="A4758">
            <v>45659</v>
          </cell>
        </row>
        <row r="4759">
          <cell r="A4759">
            <v>45660</v>
          </cell>
        </row>
        <row r="4760">
          <cell r="A4760">
            <v>45661</v>
          </cell>
        </row>
        <row r="4761">
          <cell r="A4761">
            <v>45662</v>
          </cell>
        </row>
        <row r="4762">
          <cell r="A4762">
            <v>45663</v>
          </cell>
        </row>
        <row r="4763">
          <cell r="A4763">
            <v>45664</v>
          </cell>
        </row>
        <row r="4764">
          <cell r="A4764">
            <v>45665</v>
          </cell>
        </row>
        <row r="4765">
          <cell r="A4765">
            <v>45666</v>
          </cell>
        </row>
        <row r="4766">
          <cell r="A4766">
            <v>45667</v>
          </cell>
        </row>
        <row r="4767">
          <cell r="A4767">
            <v>45668</v>
          </cell>
        </row>
        <row r="4768">
          <cell r="A4768">
            <v>45669</v>
          </cell>
        </row>
        <row r="4769">
          <cell r="A4769">
            <v>45670</v>
          </cell>
        </row>
        <row r="4770">
          <cell r="A4770">
            <v>45671</v>
          </cell>
        </row>
        <row r="4771">
          <cell r="A4771">
            <v>45672</v>
          </cell>
        </row>
        <row r="4772">
          <cell r="A4772">
            <v>45673</v>
          </cell>
        </row>
        <row r="4773">
          <cell r="A4773">
            <v>45674</v>
          </cell>
        </row>
        <row r="4774">
          <cell r="A4774">
            <v>45675</v>
          </cell>
        </row>
        <row r="4775">
          <cell r="A4775">
            <v>45676</v>
          </cell>
        </row>
        <row r="4776">
          <cell r="A4776">
            <v>45677</v>
          </cell>
        </row>
        <row r="4777">
          <cell r="A4777">
            <v>45678</v>
          </cell>
        </row>
        <row r="4778">
          <cell r="A4778">
            <v>45679</v>
          </cell>
        </row>
        <row r="4779">
          <cell r="A4779">
            <v>45680</v>
          </cell>
        </row>
        <row r="4780">
          <cell r="A4780">
            <v>45681</v>
          </cell>
        </row>
        <row r="4781">
          <cell r="A4781">
            <v>45682</v>
          </cell>
        </row>
        <row r="4782">
          <cell r="A4782">
            <v>45683</v>
          </cell>
        </row>
        <row r="4783">
          <cell r="A4783">
            <v>45684</v>
          </cell>
        </row>
        <row r="4784">
          <cell r="A4784">
            <v>45685</v>
          </cell>
        </row>
        <row r="4785">
          <cell r="A4785">
            <v>45686</v>
          </cell>
        </row>
        <row r="4786">
          <cell r="A4786">
            <v>45687</v>
          </cell>
        </row>
        <row r="4787">
          <cell r="A4787">
            <v>45688</v>
          </cell>
        </row>
        <row r="4788">
          <cell r="A4788">
            <v>45689</v>
          </cell>
        </row>
        <row r="4789">
          <cell r="A4789">
            <v>45690</v>
          </cell>
        </row>
        <row r="4790">
          <cell r="A4790">
            <v>45691</v>
          </cell>
        </row>
        <row r="4791">
          <cell r="A4791">
            <v>45692</v>
          </cell>
        </row>
        <row r="4792">
          <cell r="A4792">
            <v>45693</v>
          </cell>
        </row>
        <row r="4793">
          <cell r="A4793">
            <v>45694</v>
          </cell>
        </row>
        <row r="4794">
          <cell r="A4794">
            <v>45695</v>
          </cell>
        </row>
        <row r="4795">
          <cell r="A4795">
            <v>45696</v>
          </cell>
        </row>
        <row r="4796">
          <cell r="A4796">
            <v>45697</v>
          </cell>
        </row>
        <row r="4797">
          <cell r="A4797">
            <v>45698</v>
          </cell>
        </row>
        <row r="4798">
          <cell r="A4798">
            <v>45699</v>
          </cell>
        </row>
        <row r="4799">
          <cell r="A4799">
            <v>45700</v>
          </cell>
        </row>
        <row r="4800">
          <cell r="A4800">
            <v>45701</v>
          </cell>
        </row>
        <row r="4801">
          <cell r="A4801">
            <v>45702</v>
          </cell>
        </row>
        <row r="4802">
          <cell r="A4802">
            <v>45703</v>
          </cell>
        </row>
        <row r="4803">
          <cell r="A4803">
            <v>45704</v>
          </cell>
        </row>
        <row r="4804">
          <cell r="A4804">
            <v>45705</v>
          </cell>
        </row>
        <row r="4805">
          <cell r="A4805">
            <v>45706</v>
          </cell>
        </row>
        <row r="4806">
          <cell r="A4806">
            <v>45707</v>
          </cell>
        </row>
        <row r="4807">
          <cell r="A4807">
            <v>45708</v>
          </cell>
        </row>
        <row r="4808">
          <cell r="A4808">
            <v>45709</v>
          </cell>
        </row>
        <row r="4809">
          <cell r="A4809">
            <v>45710</v>
          </cell>
        </row>
        <row r="4810">
          <cell r="A4810">
            <v>45711</v>
          </cell>
        </row>
        <row r="4811">
          <cell r="A4811">
            <v>45712</v>
          </cell>
        </row>
        <row r="4812">
          <cell r="A4812">
            <v>45713</v>
          </cell>
        </row>
        <row r="4813">
          <cell r="A4813">
            <v>45714</v>
          </cell>
        </row>
        <row r="4814">
          <cell r="A4814">
            <v>45715</v>
          </cell>
        </row>
        <row r="4815">
          <cell r="A4815">
            <v>45716</v>
          </cell>
        </row>
        <row r="4816">
          <cell r="A4816">
            <v>45717</v>
          </cell>
        </row>
        <row r="4817">
          <cell r="A4817">
            <v>45718</v>
          </cell>
        </row>
        <row r="4818">
          <cell r="A4818">
            <v>45719</v>
          </cell>
        </row>
        <row r="4819">
          <cell r="A4819">
            <v>45720</v>
          </cell>
        </row>
        <row r="4820">
          <cell r="A4820">
            <v>45721</v>
          </cell>
        </row>
        <row r="4821">
          <cell r="A4821">
            <v>45722</v>
          </cell>
        </row>
        <row r="4822">
          <cell r="A4822">
            <v>45723</v>
          </cell>
        </row>
        <row r="4823">
          <cell r="A4823">
            <v>45724</v>
          </cell>
        </row>
        <row r="4824">
          <cell r="A4824">
            <v>45725</v>
          </cell>
        </row>
        <row r="4825">
          <cell r="A4825">
            <v>45726</v>
          </cell>
        </row>
        <row r="4826">
          <cell r="A4826">
            <v>45727</v>
          </cell>
        </row>
        <row r="4827">
          <cell r="A4827">
            <v>45728</v>
          </cell>
        </row>
        <row r="4828">
          <cell r="A4828">
            <v>45729</v>
          </cell>
        </row>
        <row r="4829">
          <cell r="A4829">
            <v>45730</v>
          </cell>
        </row>
        <row r="4830">
          <cell r="A4830">
            <v>45731</v>
          </cell>
        </row>
        <row r="4831">
          <cell r="A4831">
            <v>45732</v>
          </cell>
        </row>
        <row r="4832">
          <cell r="A4832">
            <v>45733</v>
          </cell>
        </row>
        <row r="4833">
          <cell r="A4833">
            <v>45734</v>
          </cell>
        </row>
        <row r="4834">
          <cell r="A4834">
            <v>45735</v>
          </cell>
        </row>
        <row r="4835">
          <cell r="A4835">
            <v>45736</v>
          </cell>
        </row>
        <row r="4836">
          <cell r="A4836">
            <v>45737</v>
          </cell>
        </row>
        <row r="4837">
          <cell r="A4837">
            <v>45738</v>
          </cell>
        </row>
        <row r="4838">
          <cell r="A4838">
            <v>45739</v>
          </cell>
        </row>
        <row r="4839">
          <cell r="A4839">
            <v>45740</v>
          </cell>
        </row>
        <row r="4840">
          <cell r="A4840">
            <v>45741</v>
          </cell>
        </row>
        <row r="4841">
          <cell r="A4841">
            <v>45742</v>
          </cell>
        </row>
        <row r="4842">
          <cell r="A4842">
            <v>45743</v>
          </cell>
        </row>
        <row r="4843">
          <cell r="A4843">
            <v>45744</v>
          </cell>
        </row>
        <row r="4844">
          <cell r="A4844">
            <v>45745</v>
          </cell>
        </row>
        <row r="4845">
          <cell r="A4845">
            <v>45746</v>
          </cell>
        </row>
        <row r="4846">
          <cell r="A4846">
            <v>45747</v>
          </cell>
        </row>
        <row r="4847">
          <cell r="A4847">
            <v>45748</v>
          </cell>
        </row>
        <row r="4848">
          <cell r="A4848">
            <v>45749</v>
          </cell>
        </row>
        <row r="4849">
          <cell r="A4849">
            <v>45750</v>
          </cell>
        </row>
        <row r="4850">
          <cell r="A4850">
            <v>45751</v>
          </cell>
        </row>
        <row r="4851">
          <cell r="A4851">
            <v>45752</v>
          </cell>
        </row>
        <row r="4852">
          <cell r="A4852">
            <v>45753</v>
          </cell>
        </row>
        <row r="4853">
          <cell r="A4853">
            <v>45754</v>
          </cell>
        </row>
        <row r="4854">
          <cell r="A4854">
            <v>45755</v>
          </cell>
        </row>
        <row r="4855">
          <cell r="A4855">
            <v>45756</v>
          </cell>
        </row>
        <row r="4856">
          <cell r="A4856">
            <v>45757</v>
          </cell>
        </row>
        <row r="4857">
          <cell r="A4857">
            <v>45758</v>
          </cell>
        </row>
        <row r="4858">
          <cell r="A4858">
            <v>45759</v>
          </cell>
        </row>
        <row r="4859">
          <cell r="A4859">
            <v>45760</v>
          </cell>
        </row>
        <row r="4860">
          <cell r="A4860">
            <v>45761</v>
          </cell>
        </row>
        <row r="4861">
          <cell r="A4861">
            <v>45762</v>
          </cell>
        </row>
        <row r="4862">
          <cell r="A4862">
            <v>45763</v>
          </cell>
        </row>
        <row r="4863">
          <cell r="A4863">
            <v>45764</v>
          </cell>
        </row>
        <row r="4864">
          <cell r="A4864">
            <v>45765</v>
          </cell>
        </row>
        <row r="4865">
          <cell r="A4865">
            <v>45766</v>
          </cell>
        </row>
        <row r="4866">
          <cell r="A4866">
            <v>45767</v>
          </cell>
        </row>
        <row r="4867">
          <cell r="A4867">
            <v>45768</v>
          </cell>
        </row>
        <row r="4868">
          <cell r="A4868">
            <v>45769</v>
          </cell>
        </row>
        <row r="4869">
          <cell r="A4869">
            <v>45770</v>
          </cell>
        </row>
        <row r="4870">
          <cell r="A4870">
            <v>45771</v>
          </cell>
        </row>
        <row r="4871">
          <cell r="A4871">
            <v>45772</v>
          </cell>
        </row>
        <row r="4872">
          <cell r="A4872">
            <v>45773</v>
          </cell>
        </row>
        <row r="4873">
          <cell r="A4873">
            <v>45774</v>
          </cell>
        </row>
        <row r="4874">
          <cell r="A4874">
            <v>45775</v>
          </cell>
        </row>
        <row r="4875">
          <cell r="A4875">
            <v>45776</v>
          </cell>
        </row>
        <row r="4876">
          <cell r="A4876">
            <v>45777</v>
          </cell>
        </row>
        <row r="4877">
          <cell r="A4877">
            <v>45778</v>
          </cell>
        </row>
        <row r="4878">
          <cell r="A4878">
            <v>45779</v>
          </cell>
        </row>
        <row r="4879">
          <cell r="A4879">
            <v>45780</v>
          </cell>
        </row>
        <row r="4880">
          <cell r="A4880">
            <v>45781</v>
          </cell>
        </row>
        <row r="4881">
          <cell r="A4881">
            <v>45782</v>
          </cell>
        </row>
        <row r="4882">
          <cell r="A4882">
            <v>45783</v>
          </cell>
        </row>
        <row r="4883">
          <cell r="A4883">
            <v>45784</v>
          </cell>
        </row>
        <row r="4884">
          <cell r="A4884">
            <v>45785</v>
          </cell>
        </row>
        <row r="4885">
          <cell r="A4885">
            <v>45786</v>
          </cell>
        </row>
        <row r="4886">
          <cell r="A4886">
            <v>45787</v>
          </cell>
        </row>
        <row r="4887">
          <cell r="A4887">
            <v>45788</v>
          </cell>
        </row>
        <row r="4888">
          <cell r="A4888">
            <v>45789</v>
          </cell>
        </row>
        <row r="4889">
          <cell r="A4889">
            <v>45790</v>
          </cell>
        </row>
        <row r="4890">
          <cell r="A4890">
            <v>45791</v>
          </cell>
        </row>
        <row r="4891">
          <cell r="A4891">
            <v>45792</v>
          </cell>
        </row>
        <row r="4892">
          <cell r="A4892">
            <v>45793</v>
          </cell>
        </row>
        <row r="4893">
          <cell r="A4893">
            <v>45794</v>
          </cell>
        </row>
        <row r="4894">
          <cell r="A4894">
            <v>45795</v>
          </cell>
        </row>
        <row r="4895">
          <cell r="A4895">
            <v>45796</v>
          </cell>
        </row>
        <row r="4896">
          <cell r="A4896">
            <v>45797</v>
          </cell>
        </row>
        <row r="4897">
          <cell r="A4897">
            <v>45798</v>
          </cell>
        </row>
        <row r="4898">
          <cell r="A4898">
            <v>45799</v>
          </cell>
        </row>
        <row r="4899">
          <cell r="A4899">
            <v>45800</v>
          </cell>
        </row>
        <row r="4900">
          <cell r="A4900">
            <v>45801</v>
          </cell>
        </row>
        <row r="4901">
          <cell r="A4901">
            <v>45802</v>
          </cell>
        </row>
        <row r="4902">
          <cell r="A4902">
            <v>45803</v>
          </cell>
        </row>
        <row r="4903">
          <cell r="A4903">
            <v>45804</v>
          </cell>
        </row>
        <row r="4904">
          <cell r="A4904">
            <v>45805</v>
          </cell>
        </row>
        <row r="4905">
          <cell r="A4905">
            <v>45806</v>
          </cell>
        </row>
        <row r="4906">
          <cell r="A4906">
            <v>45807</v>
          </cell>
        </row>
        <row r="4907">
          <cell r="A4907">
            <v>45808</v>
          </cell>
        </row>
        <row r="4908">
          <cell r="A4908">
            <v>45809</v>
          </cell>
        </row>
        <row r="4909">
          <cell r="A4909">
            <v>45810</v>
          </cell>
        </row>
        <row r="4910">
          <cell r="A4910">
            <v>45811</v>
          </cell>
        </row>
        <row r="4911">
          <cell r="A4911">
            <v>45812</v>
          </cell>
        </row>
        <row r="4912">
          <cell r="A4912">
            <v>45813</v>
          </cell>
        </row>
        <row r="4913">
          <cell r="A4913">
            <v>45814</v>
          </cell>
        </row>
        <row r="4914">
          <cell r="A4914">
            <v>45815</v>
          </cell>
        </row>
        <row r="4915">
          <cell r="A4915">
            <v>45816</v>
          </cell>
        </row>
        <row r="4916">
          <cell r="A4916">
            <v>45817</v>
          </cell>
        </row>
        <row r="4917">
          <cell r="A4917">
            <v>45818</v>
          </cell>
        </row>
        <row r="4918">
          <cell r="A4918">
            <v>45819</v>
          </cell>
        </row>
        <row r="4919">
          <cell r="A4919">
            <v>45820</v>
          </cell>
        </row>
        <row r="4920">
          <cell r="A4920">
            <v>45821</v>
          </cell>
        </row>
        <row r="4921">
          <cell r="A4921">
            <v>45822</v>
          </cell>
        </row>
        <row r="4922">
          <cell r="A4922">
            <v>45823</v>
          </cell>
        </row>
        <row r="4923">
          <cell r="A4923">
            <v>45824</v>
          </cell>
        </row>
        <row r="4924">
          <cell r="A4924">
            <v>45825</v>
          </cell>
        </row>
        <row r="4925">
          <cell r="A4925">
            <v>45826</v>
          </cell>
        </row>
        <row r="4926">
          <cell r="A4926">
            <v>45827</v>
          </cell>
        </row>
        <row r="4927">
          <cell r="A4927">
            <v>45828</v>
          </cell>
        </row>
        <row r="4928">
          <cell r="A4928">
            <v>45829</v>
          </cell>
        </row>
        <row r="4929">
          <cell r="A4929">
            <v>45830</v>
          </cell>
        </row>
        <row r="4930">
          <cell r="A4930">
            <v>45831</v>
          </cell>
        </row>
        <row r="4931">
          <cell r="A4931">
            <v>45832</v>
          </cell>
        </row>
        <row r="4932">
          <cell r="A4932">
            <v>45833</v>
          </cell>
        </row>
        <row r="4933">
          <cell r="A4933">
            <v>45834</v>
          </cell>
        </row>
        <row r="4934">
          <cell r="A4934">
            <v>45835</v>
          </cell>
        </row>
        <row r="4935">
          <cell r="A4935">
            <v>45836</v>
          </cell>
        </row>
        <row r="4936">
          <cell r="A4936">
            <v>45837</v>
          </cell>
        </row>
        <row r="4937">
          <cell r="A4937">
            <v>45838</v>
          </cell>
        </row>
        <row r="4938">
          <cell r="A4938">
            <v>45839</v>
          </cell>
        </row>
        <row r="4939">
          <cell r="A4939">
            <v>45840</v>
          </cell>
        </row>
        <row r="4940">
          <cell r="A4940">
            <v>45841</v>
          </cell>
        </row>
        <row r="4941">
          <cell r="A4941">
            <v>45842</v>
          </cell>
        </row>
        <row r="4942">
          <cell r="A4942">
            <v>45843</v>
          </cell>
        </row>
        <row r="4943">
          <cell r="A4943">
            <v>45844</v>
          </cell>
        </row>
        <row r="4944">
          <cell r="A4944">
            <v>45845</v>
          </cell>
        </row>
        <row r="4945">
          <cell r="A4945">
            <v>45846</v>
          </cell>
        </row>
        <row r="4946">
          <cell r="A4946">
            <v>45847</v>
          </cell>
        </row>
        <row r="4947">
          <cell r="A4947">
            <v>45848</v>
          </cell>
        </row>
        <row r="4948">
          <cell r="A4948">
            <v>45849</v>
          </cell>
        </row>
        <row r="4949">
          <cell r="A4949">
            <v>45850</v>
          </cell>
        </row>
        <row r="4950">
          <cell r="A4950">
            <v>45851</v>
          </cell>
        </row>
        <row r="4951">
          <cell r="A4951">
            <v>45852</v>
          </cell>
        </row>
        <row r="4952">
          <cell r="A4952">
            <v>45853</v>
          </cell>
        </row>
        <row r="4953">
          <cell r="A4953">
            <v>45854</v>
          </cell>
        </row>
        <row r="4954">
          <cell r="A4954">
            <v>45855</v>
          </cell>
        </row>
        <row r="4955">
          <cell r="A4955">
            <v>45856</v>
          </cell>
        </row>
        <row r="4956">
          <cell r="A4956">
            <v>45857</v>
          </cell>
        </row>
        <row r="4957">
          <cell r="A4957">
            <v>45858</v>
          </cell>
        </row>
        <row r="4958">
          <cell r="A4958">
            <v>45859</v>
          </cell>
        </row>
        <row r="4959">
          <cell r="A4959">
            <v>45860</v>
          </cell>
        </row>
        <row r="4960">
          <cell r="A4960">
            <v>45861</v>
          </cell>
        </row>
        <row r="4961">
          <cell r="A4961">
            <v>45862</v>
          </cell>
        </row>
        <row r="4962">
          <cell r="A4962">
            <v>45863</v>
          </cell>
        </row>
        <row r="4963">
          <cell r="A4963">
            <v>45864</v>
          </cell>
        </row>
        <row r="4964">
          <cell r="A4964">
            <v>45865</v>
          </cell>
        </row>
        <row r="4965">
          <cell r="A4965">
            <v>45866</v>
          </cell>
        </row>
        <row r="4966">
          <cell r="A4966">
            <v>45867</v>
          </cell>
        </row>
        <row r="4967">
          <cell r="A4967">
            <v>45868</v>
          </cell>
        </row>
        <row r="4968">
          <cell r="A4968">
            <v>45869</v>
          </cell>
        </row>
        <row r="4969">
          <cell r="A4969">
            <v>45870</v>
          </cell>
        </row>
        <row r="4970">
          <cell r="A4970">
            <v>45871</v>
          </cell>
        </row>
        <row r="4971">
          <cell r="A4971">
            <v>45872</v>
          </cell>
        </row>
        <row r="4972">
          <cell r="A4972">
            <v>45873</v>
          </cell>
        </row>
        <row r="4973">
          <cell r="A4973">
            <v>45874</v>
          </cell>
        </row>
        <row r="4974">
          <cell r="A4974">
            <v>45875</v>
          </cell>
        </row>
        <row r="4975">
          <cell r="A4975">
            <v>45876</v>
          </cell>
        </row>
        <row r="4976">
          <cell r="A4976">
            <v>45877</v>
          </cell>
        </row>
        <row r="4977">
          <cell r="A4977">
            <v>45878</v>
          </cell>
        </row>
        <row r="4978">
          <cell r="A4978">
            <v>45879</v>
          </cell>
        </row>
        <row r="4979">
          <cell r="A4979">
            <v>45880</v>
          </cell>
        </row>
        <row r="4980">
          <cell r="A4980">
            <v>45881</v>
          </cell>
        </row>
        <row r="4981">
          <cell r="A4981">
            <v>45882</v>
          </cell>
        </row>
        <row r="4982">
          <cell r="A4982">
            <v>45883</v>
          </cell>
        </row>
        <row r="4983">
          <cell r="A4983">
            <v>45884</v>
          </cell>
        </row>
        <row r="4984">
          <cell r="A4984">
            <v>45885</v>
          </cell>
        </row>
        <row r="4985">
          <cell r="A4985">
            <v>45886</v>
          </cell>
        </row>
        <row r="4986">
          <cell r="A4986">
            <v>45887</v>
          </cell>
        </row>
        <row r="4987">
          <cell r="A4987">
            <v>45888</v>
          </cell>
        </row>
        <row r="4988">
          <cell r="A4988">
            <v>45889</v>
          </cell>
        </row>
        <row r="4989">
          <cell r="A4989">
            <v>45890</v>
          </cell>
        </row>
        <row r="4990">
          <cell r="A4990">
            <v>45891</v>
          </cell>
        </row>
        <row r="4991">
          <cell r="A4991">
            <v>45892</v>
          </cell>
        </row>
        <row r="4992">
          <cell r="A4992">
            <v>45893</v>
          </cell>
        </row>
        <row r="4993">
          <cell r="A4993">
            <v>45894</v>
          </cell>
        </row>
        <row r="4994">
          <cell r="A4994">
            <v>45895</v>
          </cell>
        </row>
        <row r="4995">
          <cell r="A4995">
            <v>45896</v>
          </cell>
        </row>
        <row r="4996">
          <cell r="A4996">
            <v>45897</v>
          </cell>
        </row>
        <row r="4997">
          <cell r="A4997">
            <v>45898</v>
          </cell>
        </row>
        <row r="4998">
          <cell r="A4998">
            <v>45899</v>
          </cell>
        </row>
        <row r="4999">
          <cell r="A4999">
            <v>45900</v>
          </cell>
        </row>
        <row r="5000">
          <cell r="A5000">
            <v>45901</v>
          </cell>
        </row>
        <row r="5001">
          <cell r="A5001">
            <v>45902</v>
          </cell>
        </row>
        <row r="5002">
          <cell r="A5002">
            <v>45903</v>
          </cell>
        </row>
        <row r="5003">
          <cell r="A5003">
            <v>45904</v>
          </cell>
        </row>
        <row r="5004">
          <cell r="A5004">
            <v>45905</v>
          </cell>
        </row>
        <row r="5005">
          <cell r="A5005">
            <v>45906</v>
          </cell>
        </row>
        <row r="5006">
          <cell r="A5006">
            <v>45907</v>
          </cell>
        </row>
        <row r="5007">
          <cell r="A5007">
            <v>45908</v>
          </cell>
        </row>
        <row r="5008">
          <cell r="A5008">
            <v>45909</v>
          </cell>
        </row>
        <row r="5009">
          <cell r="A5009">
            <v>45910</v>
          </cell>
        </row>
        <row r="5010">
          <cell r="A5010">
            <v>45911</v>
          </cell>
        </row>
        <row r="5011">
          <cell r="A5011">
            <v>45912</v>
          </cell>
        </row>
        <row r="5012">
          <cell r="A5012">
            <v>45913</v>
          </cell>
        </row>
        <row r="5013">
          <cell r="A5013">
            <v>45914</v>
          </cell>
        </row>
        <row r="5014">
          <cell r="A5014">
            <v>45915</v>
          </cell>
        </row>
        <row r="5015">
          <cell r="A5015">
            <v>45916</v>
          </cell>
        </row>
        <row r="5016">
          <cell r="A5016">
            <v>45917</v>
          </cell>
        </row>
        <row r="5017">
          <cell r="A5017">
            <v>45918</v>
          </cell>
        </row>
        <row r="5018">
          <cell r="A5018">
            <v>45919</v>
          </cell>
        </row>
        <row r="5019">
          <cell r="A5019">
            <v>45920</v>
          </cell>
        </row>
        <row r="5020">
          <cell r="A5020">
            <v>45921</v>
          </cell>
        </row>
        <row r="5021">
          <cell r="A5021">
            <v>45922</v>
          </cell>
        </row>
        <row r="5022">
          <cell r="A5022">
            <v>45923</v>
          </cell>
        </row>
        <row r="5023">
          <cell r="A5023">
            <v>45924</v>
          </cell>
        </row>
        <row r="5024">
          <cell r="A5024">
            <v>45925</v>
          </cell>
        </row>
        <row r="5025">
          <cell r="A5025">
            <v>45926</v>
          </cell>
        </row>
        <row r="5026">
          <cell r="A5026">
            <v>45927</v>
          </cell>
        </row>
        <row r="5027">
          <cell r="A5027">
            <v>45928</v>
          </cell>
        </row>
        <row r="5028">
          <cell r="A5028">
            <v>45929</v>
          </cell>
        </row>
        <row r="5029">
          <cell r="A5029">
            <v>45930</v>
          </cell>
        </row>
        <row r="5030">
          <cell r="A5030">
            <v>45931</v>
          </cell>
        </row>
        <row r="5031">
          <cell r="A5031">
            <v>45932</v>
          </cell>
        </row>
        <row r="5032">
          <cell r="A5032">
            <v>45933</v>
          </cell>
        </row>
        <row r="5033">
          <cell r="A5033">
            <v>45934</v>
          </cell>
        </row>
        <row r="5034">
          <cell r="A5034">
            <v>45935</v>
          </cell>
        </row>
        <row r="5035">
          <cell r="A5035">
            <v>45936</v>
          </cell>
        </row>
        <row r="5036">
          <cell r="A5036">
            <v>45937</v>
          </cell>
        </row>
        <row r="5037">
          <cell r="A5037">
            <v>45938</v>
          </cell>
        </row>
        <row r="5038">
          <cell r="A5038">
            <v>45939</v>
          </cell>
        </row>
        <row r="5039">
          <cell r="A5039">
            <v>45940</v>
          </cell>
        </row>
        <row r="5040">
          <cell r="A5040">
            <v>45941</v>
          </cell>
        </row>
        <row r="5041">
          <cell r="A5041">
            <v>45942</v>
          </cell>
        </row>
        <row r="5042">
          <cell r="A5042">
            <v>45943</v>
          </cell>
        </row>
        <row r="5043">
          <cell r="A5043">
            <v>45944</v>
          </cell>
        </row>
        <row r="5044">
          <cell r="A5044">
            <v>45945</v>
          </cell>
        </row>
        <row r="5045">
          <cell r="A5045">
            <v>45946</v>
          </cell>
        </row>
        <row r="5046">
          <cell r="A5046">
            <v>45947</v>
          </cell>
        </row>
        <row r="5047">
          <cell r="A5047">
            <v>45948</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I18"/>
  <sheetViews>
    <sheetView zoomScale="90" zoomScaleNormal="90" workbookViewId="0"/>
  </sheetViews>
  <sheetFormatPr defaultColWidth="9.140625" defaultRowHeight="12.75"/>
  <cols>
    <col min="1" max="1" width="1.140625" style="2" customWidth="1"/>
    <col min="2" max="2" width="12.28515625" style="134" customWidth="1"/>
    <col min="3" max="3" width="1.85546875" style="2" customWidth="1"/>
    <col min="4" max="4" width="5.28515625" style="1" customWidth="1"/>
    <col min="5" max="8" width="9.140625" style="2"/>
    <col min="9" max="9" width="3.42578125" style="2" customWidth="1"/>
    <col min="10" max="16384" width="9.140625" style="2"/>
  </cols>
  <sheetData>
    <row r="2" spans="2:9" ht="13.5" thickBot="1"/>
    <row r="3" spans="2:9" ht="15" thickBot="1">
      <c r="D3" s="78"/>
      <c r="E3" s="79"/>
      <c r="F3" s="79"/>
      <c r="G3" s="79"/>
      <c r="H3" s="79"/>
      <c r="I3" s="80"/>
    </row>
    <row r="4" spans="2:9" ht="26.25" thickBot="1">
      <c r="B4" s="138" t="s">
        <v>85</v>
      </c>
      <c r="D4" s="121"/>
      <c r="E4" s="165" t="s">
        <v>92</v>
      </c>
      <c r="F4" s="166"/>
      <c r="G4" s="166"/>
      <c r="H4" s="166"/>
      <c r="I4" s="122"/>
    </row>
    <row r="5" spans="2:9" ht="14.25">
      <c r="B5" s="135" t="s">
        <v>86</v>
      </c>
      <c r="D5" s="81"/>
      <c r="E5" s="131"/>
      <c r="F5" s="131"/>
      <c r="G5" s="131"/>
      <c r="H5" s="131"/>
      <c r="I5" s="82"/>
    </row>
    <row r="6" spans="2:9" ht="14.25">
      <c r="B6" s="136" t="s">
        <v>87</v>
      </c>
      <c r="D6" s="81" t="s">
        <v>0</v>
      </c>
      <c r="E6" s="131" t="s">
        <v>3</v>
      </c>
      <c r="F6" s="131"/>
      <c r="G6" s="131"/>
      <c r="H6" s="131"/>
      <c r="I6" s="82"/>
    </row>
    <row r="7" spans="2:9" ht="14.25">
      <c r="B7" s="136" t="s">
        <v>88</v>
      </c>
      <c r="D7" s="81"/>
      <c r="E7" s="131"/>
      <c r="F7" s="131"/>
      <c r="G7" s="131"/>
      <c r="H7" s="131"/>
      <c r="I7" s="82"/>
    </row>
    <row r="8" spans="2:9" ht="14.25">
      <c r="B8" s="136" t="s">
        <v>89</v>
      </c>
      <c r="D8" s="81" t="s">
        <v>1</v>
      </c>
      <c r="E8" s="131" t="s">
        <v>4</v>
      </c>
      <c r="F8" s="131"/>
      <c r="G8" s="131"/>
      <c r="H8" s="131"/>
      <c r="I8" s="82"/>
    </row>
    <row r="9" spans="2:9" ht="14.25">
      <c r="B9" s="136" t="s">
        <v>90</v>
      </c>
      <c r="D9" s="81"/>
      <c r="E9" s="131"/>
      <c r="F9" s="131"/>
      <c r="G9" s="131"/>
      <c r="H9" s="131"/>
      <c r="I9" s="82"/>
    </row>
    <row r="10" spans="2:9" ht="14.25">
      <c r="B10" s="136" t="s">
        <v>91</v>
      </c>
      <c r="D10" s="81" t="s">
        <v>2</v>
      </c>
      <c r="E10" s="133" t="s">
        <v>19</v>
      </c>
      <c r="F10" s="139" t="s">
        <v>86</v>
      </c>
      <c r="G10" s="131"/>
      <c r="H10" s="131"/>
      <c r="I10" s="82"/>
    </row>
    <row r="11" spans="2:9" ht="14.25">
      <c r="B11" s="136"/>
      <c r="D11" s="81"/>
      <c r="E11" s="131"/>
      <c r="F11" s="131"/>
      <c r="G11" s="131"/>
      <c r="H11" s="131"/>
      <c r="I11" s="82"/>
    </row>
    <row r="12" spans="2:9" ht="14.25">
      <c r="B12" s="136"/>
      <c r="D12" s="81"/>
      <c r="E12" s="131"/>
      <c r="F12" s="131"/>
      <c r="G12" s="131"/>
      <c r="H12" s="131"/>
      <c r="I12" s="82"/>
    </row>
    <row r="13" spans="2:9" ht="14.25">
      <c r="B13" s="136"/>
      <c r="D13" s="164" t="s">
        <v>83</v>
      </c>
      <c r="E13" s="131"/>
      <c r="F13" s="131"/>
      <c r="G13" s="131"/>
      <c r="H13" s="131"/>
      <c r="I13" s="82"/>
    </row>
    <row r="14" spans="2:9" ht="14.25">
      <c r="B14" s="136"/>
      <c r="D14" s="164"/>
      <c r="E14" s="131"/>
      <c r="F14" s="131"/>
      <c r="G14" s="131"/>
      <c r="H14" s="131"/>
      <c r="I14" s="82"/>
    </row>
    <row r="15" spans="2:9">
      <c r="B15" s="136"/>
      <c r="D15" s="83"/>
      <c r="E15" s="132"/>
      <c r="F15" s="132"/>
      <c r="G15" s="132"/>
      <c r="H15" s="132"/>
      <c r="I15" s="84"/>
    </row>
    <row r="16" spans="2:9">
      <c r="B16" s="136"/>
      <c r="D16" s="83"/>
      <c r="E16" s="132"/>
      <c r="F16" s="132"/>
      <c r="G16" s="132"/>
      <c r="H16" s="132"/>
      <c r="I16" s="84"/>
    </row>
    <row r="17" spans="2:9">
      <c r="B17" s="136"/>
      <c r="D17" s="167" t="s">
        <v>84</v>
      </c>
      <c r="E17" s="132"/>
      <c r="F17" s="132"/>
      <c r="G17" s="132"/>
      <c r="H17" s="132"/>
      <c r="I17" s="84"/>
    </row>
    <row r="18" spans="2:9" ht="13.5" thickBot="1">
      <c r="B18" s="137"/>
      <c r="D18" s="168"/>
      <c r="E18" s="85"/>
      <c r="F18" s="85"/>
      <c r="G18" s="85"/>
      <c r="H18" s="85"/>
      <c r="I18" s="86"/>
    </row>
  </sheetData>
  <mergeCells count="3">
    <mergeCell ref="D13:D14"/>
    <mergeCell ref="E4:H4"/>
    <mergeCell ref="D17:D18"/>
  </mergeCells>
  <dataValidations count="1">
    <dataValidation type="list" allowBlank="1" showInputMessage="1" showErrorMessage="1" sqref="F10" xr:uid="{0AAAFA8E-1775-4D3C-837F-906A23A02E65}">
      <formula1>B5:B18</formula1>
    </dataValidation>
  </dataValidation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4</xdr:col>
                    <xdr:colOff>9525</xdr:colOff>
                    <xdr:row>11</xdr:row>
                    <xdr:rowOff>95250</xdr:rowOff>
                  </from>
                  <to>
                    <xdr:col>8</xdr:col>
                    <xdr:colOff>0</xdr:colOff>
                    <xdr:row>14</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4</xdr:col>
                    <xdr:colOff>9525</xdr:colOff>
                    <xdr:row>14</xdr:row>
                    <xdr:rowOff>95250</xdr:rowOff>
                  </from>
                  <to>
                    <xdr:col>8</xdr:col>
                    <xdr:colOff>0</xdr:colOff>
                    <xdr:row>17</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56"/>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02"/>
      <c r="B2" s="151" t="s">
        <v>11</v>
      </c>
      <c r="C2" s="145"/>
      <c r="D2" s="145"/>
      <c r="E2" s="145"/>
      <c r="F2" s="145"/>
      <c r="G2" s="145"/>
      <c r="H2" s="145"/>
      <c r="I2" s="145"/>
      <c r="J2" s="145"/>
      <c r="K2" s="152" t="s">
        <v>17</v>
      </c>
      <c r="L2" s="103"/>
    </row>
    <row r="3" spans="1:12">
      <c r="A3" s="102"/>
      <c r="B3" s="146" t="s">
        <v>12</v>
      </c>
      <c r="C3" s="145"/>
      <c r="D3" s="145"/>
      <c r="E3" s="145"/>
      <c r="F3" s="145"/>
      <c r="G3" s="145"/>
      <c r="H3" s="145"/>
      <c r="I3" s="145"/>
      <c r="J3" s="145"/>
      <c r="K3" s="145"/>
      <c r="L3" s="103"/>
    </row>
    <row r="4" spans="1:12">
      <c r="A4" s="102"/>
      <c r="B4" s="146" t="s">
        <v>13</v>
      </c>
      <c r="C4" s="145"/>
      <c r="D4" s="145"/>
      <c r="E4" s="145"/>
      <c r="F4" s="145"/>
      <c r="G4" s="145"/>
      <c r="H4" s="145"/>
      <c r="I4" s="145"/>
      <c r="J4" s="145"/>
      <c r="K4" s="145"/>
      <c r="L4" s="103"/>
    </row>
    <row r="5" spans="1:12">
      <c r="A5" s="102"/>
      <c r="B5" s="146" t="s">
        <v>14</v>
      </c>
      <c r="C5" s="145"/>
      <c r="D5" s="145"/>
      <c r="E5" s="145"/>
      <c r="F5" s="145"/>
      <c r="G5" s="145"/>
      <c r="H5" s="145"/>
      <c r="I5" s="145"/>
      <c r="J5" s="145"/>
      <c r="K5" s="94" t="s">
        <v>61</v>
      </c>
      <c r="L5" s="103"/>
    </row>
    <row r="6" spans="1:12">
      <c r="A6" s="102"/>
      <c r="B6" s="146" t="s">
        <v>15</v>
      </c>
      <c r="C6" s="145"/>
      <c r="D6" s="145"/>
      <c r="E6" s="145"/>
      <c r="F6" s="145"/>
      <c r="G6" s="145"/>
      <c r="H6" s="145"/>
      <c r="I6" s="145"/>
      <c r="J6" s="145"/>
      <c r="K6" s="177" t="s">
        <v>177</v>
      </c>
      <c r="L6" s="103"/>
    </row>
    <row r="7" spans="1:12">
      <c r="A7" s="102"/>
      <c r="B7" s="146" t="s">
        <v>16</v>
      </c>
      <c r="C7" s="145"/>
      <c r="D7" s="145"/>
      <c r="E7" s="145"/>
      <c r="F7" s="145"/>
      <c r="G7" s="145"/>
      <c r="H7" s="145"/>
      <c r="I7" s="145"/>
      <c r="J7" s="145"/>
      <c r="K7" s="178"/>
      <c r="L7" s="103"/>
    </row>
    <row r="8" spans="1:12">
      <c r="A8" s="102"/>
      <c r="B8" s="145"/>
      <c r="C8" s="145"/>
      <c r="D8" s="145"/>
      <c r="E8" s="145"/>
      <c r="F8" s="145"/>
      <c r="G8" s="145"/>
      <c r="H8" s="145"/>
      <c r="I8" s="145"/>
      <c r="J8" s="145"/>
      <c r="K8" s="145"/>
      <c r="L8" s="103"/>
    </row>
    <row r="9" spans="1:12">
      <c r="A9" s="102"/>
      <c r="B9" s="96" t="s">
        <v>5</v>
      </c>
      <c r="C9" s="97"/>
      <c r="D9" s="97"/>
      <c r="E9" s="98"/>
      <c r="F9" s="97"/>
      <c r="G9" s="98"/>
      <c r="H9" s="93"/>
      <c r="I9" s="94" t="s">
        <v>7</v>
      </c>
      <c r="J9" s="145"/>
      <c r="K9" s="94" t="s">
        <v>75</v>
      </c>
      <c r="L9" s="103"/>
    </row>
    <row r="10" spans="1:12" ht="15" customHeight="1">
      <c r="A10" s="102"/>
      <c r="B10" s="102" t="s">
        <v>102</v>
      </c>
      <c r="C10" s="145"/>
      <c r="D10" s="145"/>
      <c r="E10" s="103"/>
      <c r="F10" s="145"/>
      <c r="G10" s="103"/>
      <c r="H10" s="104"/>
      <c r="I10" s="104" t="s">
        <v>102</v>
      </c>
      <c r="J10" s="145"/>
      <c r="K10" s="174">
        <v>45595</v>
      </c>
      <c r="L10" s="103"/>
    </row>
    <row r="11" spans="1:12">
      <c r="A11" s="102"/>
      <c r="B11" s="102" t="s">
        <v>175</v>
      </c>
      <c r="C11" s="145"/>
      <c r="D11" s="145"/>
      <c r="E11" s="103"/>
      <c r="F11" s="145"/>
      <c r="G11" s="103"/>
      <c r="H11" s="104"/>
      <c r="I11" s="104" t="s">
        <v>175</v>
      </c>
      <c r="J11" s="145"/>
      <c r="K11" s="175"/>
      <c r="L11" s="103"/>
    </row>
    <row r="12" spans="1:12">
      <c r="A12" s="102"/>
      <c r="B12" s="102" t="s">
        <v>176</v>
      </c>
      <c r="C12" s="145"/>
      <c r="D12" s="145"/>
      <c r="E12" s="103"/>
      <c r="F12" s="145"/>
      <c r="G12" s="103"/>
      <c r="H12" s="104"/>
      <c r="I12" s="104" t="s">
        <v>176</v>
      </c>
      <c r="J12" s="145"/>
      <c r="K12" s="145"/>
      <c r="L12" s="103"/>
    </row>
    <row r="13" spans="1:12">
      <c r="A13" s="102"/>
      <c r="B13" s="102" t="s">
        <v>105</v>
      </c>
      <c r="C13" s="145"/>
      <c r="D13" s="145"/>
      <c r="E13" s="103"/>
      <c r="F13" s="145"/>
      <c r="G13" s="103"/>
      <c r="H13" s="104"/>
      <c r="I13" s="104" t="s">
        <v>105</v>
      </c>
      <c r="J13" s="145"/>
      <c r="K13" s="94" t="s">
        <v>8</v>
      </c>
      <c r="L13" s="103"/>
    </row>
    <row r="14" spans="1:12" ht="15" customHeight="1">
      <c r="A14" s="102"/>
      <c r="B14" s="102"/>
      <c r="C14" s="145"/>
      <c r="D14" s="145"/>
      <c r="E14" s="103"/>
      <c r="F14" s="145"/>
      <c r="G14" s="103"/>
      <c r="H14" s="104"/>
      <c r="I14" s="104" t="s">
        <v>6</v>
      </c>
      <c r="J14" s="145"/>
      <c r="K14" s="174">
        <v>45594</v>
      </c>
      <c r="L14" s="103"/>
    </row>
    <row r="15" spans="1:12" ht="15" customHeight="1">
      <c r="A15" s="102"/>
      <c r="B15" s="6" t="s">
        <v>6</v>
      </c>
      <c r="C15" s="7"/>
      <c r="D15" s="7"/>
      <c r="E15" s="8"/>
      <c r="F15" s="7"/>
      <c r="G15" s="8"/>
      <c r="H15" s="104"/>
      <c r="I15" s="9"/>
      <c r="J15" s="145"/>
      <c r="K15" s="176"/>
      <c r="L15" s="103"/>
    </row>
    <row r="16" spans="1:12" ht="15" customHeight="1">
      <c r="A16" s="102"/>
      <c r="B16" s="145"/>
      <c r="C16" s="145"/>
      <c r="D16" s="145"/>
      <c r="E16" s="145"/>
      <c r="F16" s="145"/>
      <c r="G16" s="145"/>
      <c r="H16" s="145"/>
      <c r="I16" s="145"/>
      <c r="J16" s="148" t="s">
        <v>76</v>
      </c>
      <c r="K16" s="154">
        <v>44724</v>
      </c>
      <c r="L16" s="103"/>
    </row>
    <row r="17" spans="1:12">
      <c r="A17" s="102"/>
      <c r="B17" s="145" t="s">
        <v>106</v>
      </c>
      <c r="C17" s="145"/>
      <c r="D17" s="145"/>
      <c r="E17" s="145"/>
      <c r="F17" s="145"/>
      <c r="G17" s="145"/>
      <c r="H17" s="145"/>
      <c r="I17" s="145"/>
      <c r="J17" s="148" t="s">
        <v>19</v>
      </c>
      <c r="K17" s="154" t="s">
        <v>86</v>
      </c>
      <c r="L17" s="103"/>
    </row>
    <row r="18" spans="1:12" ht="18">
      <c r="A18" s="102"/>
      <c r="B18" s="145" t="s">
        <v>107</v>
      </c>
      <c r="C18" s="145"/>
      <c r="D18" s="145"/>
      <c r="E18" s="145"/>
      <c r="F18" s="145"/>
      <c r="G18" s="145"/>
      <c r="H18" s="145"/>
      <c r="I18" s="145"/>
      <c r="J18" s="147" t="s">
        <v>69</v>
      </c>
      <c r="K18" s="99" t="s">
        <v>38</v>
      </c>
      <c r="L18" s="103"/>
    </row>
    <row r="19" spans="1:12">
      <c r="A19" s="102"/>
      <c r="B19" s="145"/>
      <c r="C19" s="145"/>
      <c r="D19" s="145"/>
      <c r="E19" s="145"/>
      <c r="F19" s="145"/>
      <c r="G19" s="145"/>
      <c r="H19" s="145"/>
      <c r="I19" s="145"/>
      <c r="J19" s="145"/>
      <c r="K19" s="145"/>
      <c r="L19" s="103"/>
    </row>
    <row r="20" spans="1:12">
      <c r="A20" s="102"/>
      <c r="B20" s="95" t="s">
        <v>62</v>
      </c>
      <c r="C20" s="95" t="s">
        <v>63</v>
      </c>
      <c r="D20" s="105" t="s">
        <v>74</v>
      </c>
      <c r="E20" s="105" t="s">
        <v>78</v>
      </c>
      <c r="F20" s="105" t="s">
        <v>64</v>
      </c>
      <c r="G20" s="179" t="s">
        <v>65</v>
      </c>
      <c r="H20" s="180"/>
      <c r="I20" s="95" t="s">
        <v>45</v>
      </c>
      <c r="J20" s="140" t="s">
        <v>66</v>
      </c>
      <c r="K20" s="95" t="s">
        <v>9</v>
      </c>
      <c r="L20" s="103"/>
    </row>
    <row r="21" spans="1:12" ht="15">
      <c r="A21" s="102"/>
      <c r="B21" s="95"/>
      <c r="C21" s="95"/>
      <c r="D21" s="105"/>
      <c r="E21" s="105"/>
      <c r="F21" s="105"/>
      <c r="G21" s="105"/>
      <c r="H21" s="144"/>
      <c r="I21" s="161" t="s">
        <v>178</v>
      </c>
      <c r="J21" s="140"/>
      <c r="K21" s="95"/>
      <c r="L21" s="103"/>
    </row>
    <row r="22" spans="1:12">
      <c r="A22" s="102"/>
      <c r="B22" s="107"/>
      <c r="C22" s="107"/>
      <c r="D22" s="108"/>
      <c r="E22" s="108"/>
      <c r="F22" s="108"/>
      <c r="G22" s="181"/>
      <c r="H22" s="182"/>
      <c r="I22" s="107" t="s">
        <v>18</v>
      </c>
      <c r="J22" s="141"/>
      <c r="K22" s="107"/>
      <c r="L22" s="103"/>
    </row>
    <row r="23" spans="1:12" ht="24">
      <c r="A23" s="102"/>
      <c r="B23" s="109">
        <v>3</v>
      </c>
      <c r="C23" s="119" t="s">
        <v>108</v>
      </c>
      <c r="D23" s="115" t="s">
        <v>154</v>
      </c>
      <c r="E23" s="123" t="s">
        <v>109</v>
      </c>
      <c r="F23" s="115" t="s">
        <v>110</v>
      </c>
      <c r="G23" s="172" t="s">
        <v>111</v>
      </c>
      <c r="H23" s="173"/>
      <c r="I23" s="116" t="s">
        <v>112</v>
      </c>
      <c r="J23" s="142">
        <v>1.46</v>
      </c>
      <c r="K23" s="113">
        <f t="shared" ref="K23:K43" si="0">J23*B23</f>
        <v>4.38</v>
      </c>
      <c r="L23" s="106"/>
    </row>
    <row r="24" spans="1:12" ht="24">
      <c r="A24" s="102"/>
      <c r="B24" s="109">
        <v>5</v>
      </c>
      <c r="C24" s="119" t="s">
        <v>108</v>
      </c>
      <c r="D24" s="115" t="s">
        <v>155</v>
      </c>
      <c r="E24" s="123" t="s">
        <v>113</v>
      </c>
      <c r="F24" s="115" t="s">
        <v>114</v>
      </c>
      <c r="G24" s="172" t="s">
        <v>115</v>
      </c>
      <c r="H24" s="173"/>
      <c r="I24" s="116" t="s">
        <v>112</v>
      </c>
      <c r="J24" s="142">
        <v>1.83</v>
      </c>
      <c r="K24" s="113">
        <f t="shared" si="0"/>
        <v>9.15</v>
      </c>
      <c r="L24" s="106"/>
    </row>
    <row r="25" spans="1:12" ht="24">
      <c r="A25" s="102"/>
      <c r="B25" s="109">
        <v>3</v>
      </c>
      <c r="C25" s="119" t="s">
        <v>116</v>
      </c>
      <c r="D25" s="115" t="s">
        <v>156</v>
      </c>
      <c r="E25" s="123" t="s">
        <v>117</v>
      </c>
      <c r="F25" s="115" t="s">
        <v>95</v>
      </c>
      <c r="G25" s="172"/>
      <c r="H25" s="173"/>
      <c r="I25" s="116" t="s">
        <v>118</v>
      </c>
      <c r="J25" s="142">
        <v>3.25</v>
      </c>
      <c r="K25" s="113">
        <f t="shared" si="0"/>
        <v>9.75</v>
      </c>
      <c r="L25" s="106"/>
    </row>
    <row r="26" spans="1:12" ht="24">
      <c r="A26" s="102"/>
      <c r="B26" s="109">
        <v>5</v>
      </c>
      <c r="C26" s="119" t="s">
        <v>119</v>
      </c>
      <c r="D26" s="115" t="s">
        <v>157</v>
      </c>
      <c r="E26" s="123" t="s">
        <v>120</v>
      </c>
      <c r="F26" s="115" t="s">
        <v>96</v>
      </c>
      <c r="G26" s="172"/>
      <c r="H26" s="173"/>
      <c r="I26" s="116" t="s">
        <v>121</v>
      </c>
      <c r="J26" s="142">
        <v>2.98</v>
      </c>
      <c r="K26" s="113">
        <f t="shared" si="0"/>
        <v>14.9</v>
      </c>
      <c r="L26" s="106"/>
    </row>
    <row r="27" spans="1:12" ht="24">
      <c r="A27" s="102"/>
      <c r="B27" s="109">
        <v>4</v>
      </c>
      <c r="C27" s="119" t="s">
        <v>119</v>
      </c>
      <c r="D27" s="115" t="s">
        <v>158</v>
      </c>
      <c r="E27" s="123" t="s">
        <v>122</v>
      </c>
      <c r="F27" s="115" t="s">
        <v>123</v>
      </c>
      <c r="G27" s="172"/>
      <c r="H27" s="173"/>
      <c r="I27" s="116" t="s">
        <v>121</v>
      </c>
      <c r="J27" s="142">
        <v>3.08</v>
      </c>
      <c r="K27" s="113">
        <f t="shared" si="0"/>
        <v>12.32</v>
      </c>
      <c r="L27" s="106"/>
    </row>
    <row r="28" spans="1:12" ht="24">
      <c r="A28" s="102"/>
      <c r="B28" s="109">
        <v>1</v>
      </c>
      <c r="C28" s="119" t="s">
        <v>119</v>
      </c>
      <c r="D28" s="115" t="s">
        <v>159</v>
      </c>
      <c r="E28" s="123" t="s">
        <v>124</v>
      </c>
      <c r="F28" s="115" t="s">
        <v>95</v>
      </c>
      <c r="G28" s="172"/>
      <c r="H28" s="173"/>
      <c r="I28" s="116" t="s">
        <v>121</v>
      </c>
      <c r="J28" s="142">
        <v>3.08</v>
      </c>
      <c r="K28" s="113">
        <f t="shared" si="0"/>
        <v>3.08</v>
      </c>
      <c r="L28" s="106"/>
    </row>
    <row r="29" spans="1:12" ht="48">
      <c r="A29" s="102"/>
      <c r="B29" s="109">
        <v>1</v>
      </c>
      <c r="C29" s="119" t="s">
        <v>125</v>
      </c>
      <c r="D29" s="115" t="s">
        <v>125</v>
      </c>
      <c r="E29" s="123" t="s">
        <v>126</v>
      </c>
      <c r="F29" s="115" t="s">
        <v>93</v>
      </c>
      <c r="G29" s="172"/>
      <c r="H29" s="173"/>
      <c r="I29" s="116" t="s">
        <v>127</v>
      </c>
      <c r="J29" s="142">
        <v>4.66</v>
      </c>
      <c r="K29" s="113">
        <f t="shared" si="0"/>
        <v>4.66</v>
      </c>
      <c r="L29" s="106"/>
    </row>
    <row r="30" spans="1:12" ht="24">
      <c r="A30" s="102"/>
      <c r="B30" s="109">
        <v>2</v>
      </c>
      <c r="C30" s="119" t="s">
        <v>128</v>
      </c>
      <c r="D30" s="115" t="s">
        <v>160</v>
      </c>
      <c r="E30" s="123" t="s">
        <v>129</v>
      </c>
      <c r="F30" s="115" t="s">
        <v>96</v>
      </c>
      <c r="G30" s="172"/>
      <c r="H30" s="173"/>
      <c r="I30" s="116" t="s">
        <v>130</v>
      </c>
      <c r="J30" s="142">
        <v>3.16</v>
      </c>
      <c r="K30" s="113">
        <f t="shared" si="0"/>
        <v>6.32</v>
      </c>
      <c r="L30" s="106"/>
    </row>
    <row r="31" spans="1:12" ht="24">
      <c r="A31" s="102"/>
      <c r="B31" s="109">
        <v>4</v>
      </c>
      <c r="C31" s="119" t="s">
        <v>128</v>
      </c>
      <c r="D31" s="115" t="s">
        <v>161</v>
      </c>
      <c r="E31" s="123" t="s">
        <v>131</v>
      </c>
      <c r="F31" s="115" t="s">
        <v>95</v>
      </c>
      <c r="G31" s="172"/>
      <c r="H31" s="173"/>
      <c r="I31" s="116" t="s">
        <v>130</v>
      </c>
      <c r="J31" s="142">
        <v>3.39</v>
      </c>
      <c r="K31" s="113">
        <f t="shared" si="0"/>
        <v>13.56</v>
      </c>
      <c r="L31" s="106"/>
    </row>
    <row r="32" spans="1:12" ht="24">
      <c r="A32" s="102"/>
      <c r="B32" s="109">
        <v>5</v>
      </c>
      <c r="C32" s="119" t="s">
        <v>132</v>
      </c>
      <c r="D32" s="115" t="s">
        <v>162</v>
      </c>
      <c r="E32" s="123" t="s">
        <v>133</v>
      </c>
      <c r="F32" s="115" t="s">
        <v>96</v>
      </c>
      <c r="G32" s="172"/>
      <c r="H32" s="173"/>
      <c r="I32" s="116" t="s">
        <v>134</v>
      </c>
      <c r="J32" s="142">
        <v>2.98</v>
      </c>
      <c r="K32" s="113">
        <f t="shared" si="0"/>
        <v>14.9</v>
      </c>
      <c r="L32" s="106"/>
    </row>
    <row r="33" spans="1:12" ht="24">
      <c r="A33" s="102"/>
      <c r="B33" s="109">
        <v>5</v>
      </c>
      <c r="C33" s="119" t="s">
        <v>132</v>
      </c>
      <c r="D33" s="115" t="s">
        <v>163</v>
      </c>
      <c r="E33" s="123" t="s">
        <v>135</v>
      </c>
      <c r="F33" s="115" t="s">
        <v>95</v>
      </c>
      <c r="G33" s="172"/>
      <c r="H33" s="173"/>
      <c r="I33" s="116" t="s">
        <v>134</v>
      </c>
      <c r="J33" s="142">
        <v>3.21</v>
      </c>
      <c r="K33" s="113">
        <f t="shared" si="0"/>
        <v>16.05</v>
      </c>
      <c r="L33" s="106"/>
    </row>
    <row r="34" spans="1:12">
      <c r="A34" s="102"/>
      <c r="B34" s="109">
        <v>3</v>
      </c>
      <c r="C34" s="119" t="s">
        <v>136</v>
      </c>
      <c r="D34" s="115" t="s">
        <v>164</v>
      </c>
      <c r="E34" s="123" t="s">
        <v>137</v>
      </c>
      <c r="F34" s="115" t="s">
        <v>95</v>
      </c>
      <c r="G34" s="172"/>
      <c r="H34" s="173"/>
      <c r="I34" s="116" t="s">
        <v>138</v>
      </c>
      <c r="J34" s="142">
        <v>2.75</v>
      </c>
      <c r="K34" s="113">
        <f t="shared" si="0"/>
        <v>8.25</v>
      </c>
      <c r="L34" s="106"/>
    </row>
    <row r="35" spans="1:12">
      <c r="A35" s="102"/>
      <c r="B35" s="109">
        <v>1</v>
      </c>
      <c r="C35" s="119" t="s">
        <v>136</v>
      </c>
      <c r="D35" s="115" t="s">
        <v>165</v>
      </c>
      <c r="E35" s="123" t="s">
        <v>139</v>
      </c>
      <c r="F35" s="115" t="s">
        <v>94</v>
      </c>
      <c r="G35" s="172"/>
      <c r="H35" s="173"/>
      <c r="I35" s="116" t="s">
        <v>138</v>
      </c>
      <c r="J35" s="142">
        <v>2.87</v>
      </c>
      <c r="K35" s="113">
        <f t="shared" si="0"/>
        <v>2.87</v>
      </c>
      <c r="L35" s="106"/>
    </row>
    <row r="36" spans="1:12">
      <c r="A36" s="102"/>
      <c r="B36" s="109">
        <v>4</v>
      </c>
      <c r="C36" s="119" t="s">
        <v>100</v>
      </c>
      <c r="D36" s="115" t="s">
        <v>166</v>
      </c>
      <c r="E36" s="123" t="s">
        <v>140</v>
      </c>
      <c r="F36" s="115" t="s">
        <v>96</v>
      </c>
      <c r="G36" s="172"/>
      <c r="H36" s="173"/>
      <c r="I36" s="116" t="s">
        <v>101</v>
      </c>
      <c r="J36" s="142">
        <v>2.57</v>
      </c>
      <c r="K36" s="113">
        <f t="shared" si="0"/>
        <v>10.28</v>
      </c>
      <c r="L36" s="106"/>
    </row>
    <row r="37" spans="1:12">
      <c r="A37" s="102"/>
      <c r="B37" s="109">
        <v>5</v>
      </c>
      <c r="C37" s="119" t="s">
        <v>100</v>
      </c>
      <c r="D37" s="115" t="s">
        <v>167</v>
      </c>
      <c r="E37" s="123" t="s">
        <v>141</v>
      </c>
      <c r="F37" s="115" t="s">
        <v>123</v>
      </c>
      <c r="G37" s="172"/>
      <c r="H37" s="173"/>
      <c r="I37" s="116" t="s">
        <v>101</v>
      </c>
      <c r="J37" s="142">
        <v>2.57</v>
      </c>
      <c r="K37" s="113">
        <f t="shared" si="0"/>
        <v>12.85</v>
      </c>
      <c r="L37" s="106"/>
    </row>
    <row r="38" spans="1:12">
      <c r="A38" s="102"/>
      <c r="B38" s="109">
        <v>6</v>
      </c>
      <c r="C38" s="119" t="s">
        <v>100</v>
      </c>
      <c r="D38" s="115" t="s">
        <v>168</v>
      </c>
      <c r="E38" s="123" t="s">
        <v>142</v>
      </c>
      <c r="F38" s="115" t="s">
        <v>95</v>
      </c>
      <c r="G38" s="172"/>
      <c r="H38" s="173"/>
      <c r="I38" s="116" t="s">
        <v>101</v>
      </c>
      <c r="J38" s="142">
        <v>2.57</v>
      </c>
      <c r="K38" s="113">
        <f t="shared" si="0"/>
        <v>15.419999999999998</v>
      </c>
      <c r="L38" s="106"/>
    </row>
    <row r="39" spans="1:12">
      <c r="A39" s="102"/>
      <c r="B39" s="109">
        <v>8</v>
      </c>
      <c r="C39" s="119" t="s">
        <v>100</v>
      </c>
      <c r="D39" s="115" t="s">
        <v>169</v>
      </c>
      <c r="E39" s="123" t="s">
        <v>143</v>
      </c>
      <c r="F39" s="115" t="s">
        <v>144</v>
      </c>
      <c r="G39" s="172"/>
      <c r="H39" s="173"/>
      <c r="I39" s="116" t="s">
        <v>101</v>
      </c>
      <c r="J39" s="142">
        <v>2.57</v>
      </c>
      <c r="K39" s="113">
        <f t="shared" si="0"/>
        <v>20.56</v>
      </c>
      <c r="L39" s="106"/>
    </row>
    <row r="40" spans="1:12" ht="24">
      <c r="A40" s="102"/>
      <c r="B40" s="109">
        <v>8</v>
      </c>
      <c r="C40" s="119" t="s">
        <v>145</v>
      </c>
      <c r="D40" s="115" t="s">
        <v>170</v>
      </c>
      <c r="E40" s="123" t="s">
        <v>146</v>
      </c>
      <c r="F40" s="115" t="s">
        <v>99</v>
      </c>
      <c r="G40" s="172"/>
      <c r="H40" s="173"/>
      <c r="I40" s="116" t="s">
        <v>147</v>
      </c>
      <c r="J40" s="142">
        <v>2.39</v>
      </c>
      <c r="K40" s="113">
        <f t="shared" si="0"/>
        <v>19.12</v>
      </c>
      <c r="L40" s="106"/>
    </row>
    <row r="41" spans="1:12" ht="24">
      <c r="A41" s="102"/>
      <c r="B41" s="109">
        <v>13</v>
      </c>
      <c r="C41" s="119" t="s">
        <v>145</v>
      </c>
      <c r="D41" s="115" t="s">
        <v>171</v>
      </c>
      <c r="E41" s="123" t="s">
        <v>148</v>
      </c>
      <c r="F41" s="115" t="s">
        <v>149</v>
      </c>
      <c r="G41" s="172"/>
      <c r="H41" s="173"/>
      <c r="I41" s="116" t="s">
        <v>147</v>
      </c>
      <c r="J41" s="142">
        <v>2.39</v>
      </c>
      <c r="K41" s="113">
        <f t="shared" si="0"/>
        <v>31.07</v>
      </c>
      <c r="L41" s="106"/>
    </row>
    <row r="42" spans="1:12" ht="24">
      <c r="A42" s="102"/>
      <c r="B42" s="109">
        <v>13</v>
      </c>
      <c r="C42" s="119" t="s">
        <v>145</v>
      </c>
      <c r="D42" s="115" t="s">
        <v>172</v>
      </c>
      <c r="E42" s="123" t="s">
        <v>150</v>
      </c>
      <c r="F42" s="115" t="s">
        <v>151</v>
      </c>
      <c r="G42" s="172"/>
      <c r="H42" s="173"/>
      <c r="I42" s="116" t="s">
        <v>147</v>
      </c>
      <c r="J42" s="142">
        <v>2.39</v>
      </c>
      <c r="K42" s="113">
        <f t="shared" si="0"/>
        <v>31.07</v>
      </c>
      <c r="L42" s="106"/>
    </row>
    <row r="43" spans="1:12" ht="24">
      <c r="A43" s="102"/>
      <c r="B43" s="110">
        <v>10</v>
      </c>
      <c r="C43" s="120" t="s">
        <v>145</v>
      </c>
      <c r="D43" s="117" t="s">
        <v>173</v>
      </c>
      <c r="E43" s="124" t="s">
        <v>152</v>
      </c>
      <c r="F43" s="117" t="s">
        <v>153</v>
      </c>
      <c r="G43" s="169"/>
      <c r="H43" s="170"/>
      <c r="I43" s="118" t="s">
        <v>147</v>
      </c>
      <c r="J43" s="143">
        <v>2.39</v>
      </c>
      <c r="K43" s="114">
        <f t="shared" si="0"/>
        <v>23.900000000000002</v>
      </c>
      <c r="L43" s="106"/>
    </row>
    <row r="44" spans="1:12">
      <c r="A44" s="102"/>
      <c r="B44" s="155"/>
      <c r="C44" s="145"/>
      <c r="D44" s="145"/>
      <c r="E44" s="145"/>
      <c r="F44" s="145"/>
      <c r="G44" s="145"/>
      <c r="H44" s="145"/>
      <c r="I44" s="145"/>
      <c r="J44" s="158" t="s">
        <v>67</v>
      </c>
      <c r="K44" s="153">
        <f>SUM(K23:K43)</f>
        <v>284.45999999999998</v>
      </c>
      <c r="L44" s="106"/>
    </row>
    <row r="45" spans="1:12">
      <c r="A45" s="102"/>
      <c r="B45" s="155"/>
      <c r="C45" s="145"/>
      <c r="D45" s="145"/>
      <c r="E45" s="145"/>
      <c r="F45" s="145"/>
      <c r="G45" s="145"/>
      <c r="H45" s="145"/>
      <c r="I45" s="145"/>
      <c r="J45" s="163" t="s">
        <v>193</v>
      </c>
      <c r="K45" s="153">
        <f>-25*0.8094</f>
        <v>-20.234999999999999</v>
      </c>
      <c r="L45" s="106"/>
    </row>
    <row r="46" spans="1:12">
      <c r="A46" s="102"/>
      <c r="B46" s="145"/>
      <c r="C46" s="145"/>
      <c r="D46" s="145"/>
      <c r="E46" s="145"/>
      <c r="F46" s="145"/>
      <c r="G46" s="145"/>
      <c r="H46" s="145"/>
      <c r="I46" s="145"/>
      <c r="J46" s="149" t="s">
        <v>179</v>
      </c>
      <c r="K46" s="153">
        <v>0</v>
      </c>
      <c r="L46" s="106"/>
    </row>
    <row r="47" spans="1:12" hidden="1" outlineLevel="1">
      <c r="A47" s="102"/>
      <c r="B47" s="145"/>
      <c r="C47" s="145"/>
      <c r="D47" s="145"/>
      <c r="E47" s="145"/>
      <c r="F47" s="145"/>
      <c r="G47" s="145"/>
      <c r="H47" s="145"/>
      <c r="I47" s="145"/>
      <c r="J47" s="150" t="s">
        <v>60</v>
      </c>
      <c r="K47" s="153">
        <v>0</v>
      </c>
      <c r="L47" s="106"/>
    </row>
    <row r="48" spans="1:12" collapsed="1">
      <c r="A48" s="102"/>
      <c r="B48" s="145"/>
      <c r="C48" s="145"/>
      <c r="D48" s="145"/>
      <c r="E48" s="145"/>
      <c r="F48" s="145"/>
      <c r="G48" s="145"/>
      <c r="H48" s="145"/>
      <c r="I48" s="145"/>
      <c r="J48" s="150" t="s">
        <v>68</v>
      </c>
      <c r="K48" s="153">
        <f>SUM(K44:K47)</f>
        <v>264.22499999999997</v>
      </c>
      <c r="L48" s="106"/>
    </row>
    <row r="49" spans="1:12">
      <c r="A49" s="6"/>
      <c r="B49" s="171" t="s">
        <v>194</v>
      </c>
      <c r="C49" s="171"/>
      <c r="D49" s="171"/>
      <c r="E49" s="171"/>
      <c r="F49" s="171"/>
      <c r="G49" s="171"/>
      <c r="H49" s="171"/>
      <c r="I49" s="171"/>
      <c r="J49" s="171"/>
      <c r="K49" s="171"/>
      <c r="L49" s="8"/>
    </row>
    <row r="51" spans="1:12">
      <c r="I51" s="1" t="s">
        <v>174</v>
      </c>
      <c r="J51" s="88">
        <f>'Tax Invoice'!E14</f>
        <v>43.36</v>
      </c>
    </row>
    <row r="52" spans="1:12">
      <c r="I52" s="1" t="s">
        <v>79</v>
      </c>
      <c r="J52" s="88">
        <f>'Tax Invoice'!M11</f>
        <v>33.5</v>
      </c>
    </row>
    <row r="53" spans="1:12">
      <c r="I53" s="1" t="s">
        <v>97</v>
      </c>
      <c r="J53" s="88">
        <f>J55/J52</f>
        <v>368.18464477611934</v>
      </c>
    </row>
    <row r="54" spans="1:12">
      <c r="I54" s="1" t="s">
        <v>98</v>
      </c>
      <c r="J54" s="88">
        <f>J56/J52</f>
        <v>341.99391044776115</v>
      </c>
    </row>
    <row r="55" spans="1:12">
      <c r="I55" s="1" t="s">
        <v>80</v>
      </c>
      <c r="J55" s="88">
        <f>K44*J51</f>
        <v>12334.185599999999</v>
      </c>
    </row>
    <row r="56" spans="1:12">
      <c r="I56" s="1" t="s">
        <v>81</v>
      </c>
      <c r="J56" s="88">
        <f>K48*J51</f>
        <v>11456.795999999998</v>
      </c>
    </row>
  </sheetData>
  <mergeCells count="27">
    <mergeCell ref="K10:K11"/>
    <mergeCell ref="K14:K15"/>
    <mergeCell ref="K6:K7"/>
    <mergeCell ref="G20:H20"/>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41:H41"/>
    <mergeCell ref="G42:H42"/>
    <mergeCell ref="G43:H43"/>
    <mergeCell ref="B49:K49"/>
    <mergeCell ref="G36:H36"/>
    <mergeCell ref="G37:H37"/>
    <mergeCell ref="G38:H38"/>
    <mergeCell ref="G39:H39"/>
    <mergeCell ref="G40:H40"/>
  </mergeCells>
  <printOptions horizontalCentered="1"/>
  <pageMargins left="0.11" right="0.11" top="0.32" bottom="0.31" header="0.17" footer="0.12000000000000001"/>
  <pageSetup paperSize="9" scale="75" orientation="portrait" horizontalDpi="4294967293" r:id="rId1"/>
  <headerFooter>
    <oddFooter>&amp;CPage &amp;P of &amp;N</oddFooter>
  </headerFooter>
  <ignoredErrors>
    <ignoredError sqref="K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109</v>
      </c>
      <c r="O1" t="s">
        <v>20</v>
      </c>
      <c r="T1" t="s">
        <v>67</v>
      </c>
      <c r="U1">
        <v>284.45999999999998</v>
      </c>
    </row>
    <row r="2" spans="1:21" ht="15.75">
      <c r="A2" s="102"/>
      <c r="B2" s="151" t="s">
        <v>11</v>
      </c>
      <c r="C2" s="145"/>
      <c r="D2" s="145"/>
      <c r="E2" s="145"/>
      <c r="F2" s="145"/>
      <c r="G2" s="145"/>
      <c r="H2" s="145"/>
      <c r="I2" s="152" t="s">
        <v>17</v>
      </c>
      <c r="J2" s="103"/>
    </row>
    <row r="3" spans="1:21">
      <c r="A3" s="102"/>
      <c r="B3" s="146" t="s">
        <v>12</v>
      </c>
      <c r="C3" s="145"/>
      <c r="D3" s="145"/>
      <c r="E3" s="145"/>
      <c r="F3" s="145"/>
      <c r="G3" s="145"/>
      <c r="H3" s="145"/>
      <c r="I3" s="145"/>
      <c r="J3" s="103"/>
    </row>
    <row r="4" spans="1:21">
      <c r="A4" s="102"/>
      <c r="B4" s="146" t="s">
        <v>13</v>
      </c>
      <c r="C4" s="145"/>
      <c r="D4" s="145"/>
      <c r="E4" s="145"/>
      <c r="F4" s="145"/>
      <c r="G4" s="145"/>
      <c r="H4" s="145"/>
      <c r="I4" s="145"/>
      <c r="J4" s="103"/>
    </row>
    <row r="5" spans="1:21">
      <c r="A5" s="102"/>
      <c r="B5" s="146" t="s">
        <v>14</v>
      </c>
      <c r="C5" s="145"/>
      <c r="D5" s="145"/>
      <c r="E5" s="145"/>
      <c r="F5" s="145"/>
      <c r="G5" s="145"/>
      <c r="H5" s="145"/>
      <c r="I5" s="94" t="s">
        <v>61</v>
      </c>
      <c r="J5" s="103"/>
    </row>
    <row r="6" spans="1:21">
      <c r="A6" s="102"/>
      <c r="B6" s="146" t="s">
        <v>15</v>
      </c>
      <c r="C6" s="145"/>
      <c r="D6" s="145"/>
      <c r="E6" s="145"/>
      <c r="F6" s="145"/>
      <c r="G6" s="145"/>
      <c r="H6" s="145"/>
      <c r="I6" s="177"/>
      <c r="J6" s="103"/>
    </row>
    <row r="7" spans="1:21">
      <c r="A7" s="102"/>
      <c r="B7" s="146" t="s">
        <v>16</v>
      </c>
      <c r="C7" s="145"/>
      <c r="D7" s="145"/>
      <c r="E7" s="145"/>
      <c r="F7" s="145"/>
      <c r="G7" s="145"/>
      <c r="H7" s="145"/>
      <c r="I7" s="183"/>
      <c r="J7" s="103"/>
    </row>
    <row r="8" spans="1:21">
      <c r="A8" s="102"/>
      <c r="B8" s="145"/>
      <c r="C8" s="145"/>
      <c r="D8" s="145"/>
      <c r="E8" s="145"/>
      <c r="F8" s="145"/>
      <c r="G8" s="145"/>
      <c r="H8" s="145"/>
      <c r="I8" s="145"/>
      <c r="J8" s="103"/>
    </row>
    <row r="9" spans="1:21">
      <c r="A9" s="102"/>
      <c r="B9" s="96" t="s">
        <v>5</v>
      </c>
      <c r="C9" s="97"/>
      <c r="D9" s="97"/>
      <c r="E9" s="98"/>
      <c r="F9" s="93"/>
      <c r="G9" s="94" t="s">
        <v>7</v>
      </c>
      <c r="H9" s="145"/>
      <c r="I9" s="94" t="s">
        <v>75</v>
      </c>
      <c r="J9" s="103"/>
    </row>
    <row r="10" spans="1:21">
      <c r="A10" s="102"/>
      <c r="B10" s="102" t="s">
        <v>102</v>
      </c>
      <c r="C10" s="145"/>
      <c r="D10" s="145"/>
      <c r="E10" s="103"/>
      <c r="F10" s="104"/>
      <c r="G10" s="104" t="s">
        <v>102</v>
      </c>
      <c r="H10" s="145"/>
      <c r="I10" s="174"/>
      <c r="J10" s="103"/>
    </row>
    <row r="11" spans="1:21">
      <c r="A11" s="102"/>
      <c r="B11" s="102" t="s">
        <v>103</v>
      </c>
      <c r="C11" s="145"/>
      <c r="D11" s="145"/>
      <c r="E11" s="103"/>
      <c r="F11" s="104"/>
      <c r="G11" s="104" t="s">
        <v>103</v>
      </c>
      <c r="H11" s="145"/>
      <c r="I11" s="175"/>
      <c r="J11" s="103"/>
    </row>
    <row r="12" spans="1:21">
      <c r="A12" s="102"/>
      <c r="B12" s="102" t="s">
        <v>104</v>
      </c>
      <c r="C12" s="145"/>
      <c r="D12" s="145"/>
      <c r="E12" s="103"/>
      <c r="F12" s="104"/>
      <c r="G12" s="104" t="s">
        <v>104</v>
      </c>
      <c r="H12" s="145"/>
      <c r="I12" s="145"/>
      <c r="J12" s="103"/>
    </row>
    <row r="13" spans="1:21">
      <c r="A13" s="102"/>
      <c r="B13" s="102" t="s">
        <v>105</v>
      </c>
      <c r="C13" s="145"/>
      <c r="D13" s="145"/>
      <c r="E13" s="103"/>
      <c r="F13" s="104"/>
      <c r="G13" s="104" t="s">
        <v>105</v>
      </c>
      <c r="H13" s="145"/>
      <c r="I13" s="94" t="s">
        <v>8</v>
      </c>
      <c r="J13" s="103"/>
    </row>
    <row r="14" spans="1:21">
      <c r="A14" s="102"/>
      <c r="B14" s="102"/>
      <c r="C14" s="145"/>
      <c r="D14" s="145"/>
      <c r="E14" s="103"/>
      <c r="F14" s="104"/>
      <c r="G14" s="104" t="s">
        <v>6</v>
      </c>
      <c r="H14" s="145"/>
      <c r="I14" s="174">
        <v>45594</v>
      </c>
      <c r="J14" s="103"/>
    </row>
    <row r="15" spans="1:21">
      <c r="A15" s="102"/>
      <c r="B15" s="6" t="s">
        <v>6</v>
      </c>
      <c r="C15" s="7"/>
      <c r="D15" s="7"/>
      <c r="E15" s="8"/>
      <c r="F15" s="104"/>
      <c r="G15" s="9"/>
      <c r="H15" s="145"/>
      <c r="I15" s="176"/>
      <c r="J15" s="103"/>
    </row>
    <row r="16" spans="1:21">
      <c r="A16" s="102"/>
      <c r="B16" s="145"/>
      <c r="C16" s="145"/>
      <c r="D16" s="145"/>
      <c r="E16" s="145"/>
      <c r="F16" s="145"/>
      <c r="G16" s="145"/>
      <c r="H16" s="148" t="s">
        <v>76</v>
      </c>
      <c r="I16" s="154">
        <v>44724</v>
      </c>
      <c r="J16" s="103"/>
    </row>
    <row r="17" spans="1:10">
      <c r="A17" s="102"/>
      <c r="B17" s="145" t="s">
        <v>106</v>
      </c>
      <c r="C17" s="145"/>
      <c r="D17" s="145"/>
      <c r="E17" s="145"/>
      <c r="F17" s="145"/>
      <c r="G17" s="145"/>
      <c r="H17" s="148" t="s">
        <v>19</v>
      </c>
      <c r="I17" s="154" t="s">
        <v>86</v>
      </c>
      <c r="J17" s="103"/>
    </row>
    <row r="18" spans="1:10" ht="18">
      <c r="A18" s="102"/>
      <c r="B18" s="145" t="s">
        <v>107</v>
      </c>
      <c r="C18" s="145"/>
      <c r="D18" s="145"/>
      <c r="E18" s="145"/>
      <c r="F18" s="145"/>
      <c r="G18" s="145"/>
      <c r="H18" s="147" t="s">
        <v>69</v>
      </c>
      <c r="I18" s="99" t="s">
        <v>38</v>
      </c>
      <c r="J18" s="103"/>
    </row>
    <row r="19" spans="1:10">
      <c r="A19" s="102"/>
      <c r="B19" s="145"/>
      <c r="C19" s="145"/>
      <c r="D19" s="145"/>
      <c r="E19" s="145"/>
      <c r="F19" s="145"/>
      <c r="G19" s="145"/>
      <c r="H19" s="145"/>
      <c r="I19" s="145"/>
      <c r="J19" s="103"/>
    </row>
    <row r="20" spans="1:10">
      <c r="A20" s="102"/>
      <c r="B20" s="95" t="s">
        <v>62</v>
      </c>
      <c r="C20" s="95" t="s">
        <v>63</v>
      </c>
      <c r="D20" s="105" t="s">
        <v>64</v>
      </c>
      <c r="E20" s="179" t="s">
        <v>65</v>
      </c>
      <c r="F20" s="180"/>
      <c r="G20" s="95" t="s">
        <v>45</v>
      </c>
      <c r="H20" s="95" t="s">
        <v>66</v>
      </c>
      <c r="I20" s="95" t="s">
        <v>9</v>
      </c>
      <c r="J20" s="103"/>
    </row>
    <row r="21" spans="1:10">
      <c r="A21" s="102"/>
      <c r="B21" s="107"/>
      <c r="C21" s="107"/>
      <c r="D21" s="108"/>
      <c r="E21" s="181"/>
      <c r="F21" s="182"/>
      <c r="G21" s="107" t="s">
        <v>18</v>
      </c>
      <c r="H21" s="107"/>
      <c r="I21" s="107"/>
      <c r="J21" s="103"/>
    </row>
    <row r="22" spans="1:10" ht="156">
      <c r="A22" s="102"/>
      <c r="B22" s="109">
        <v>3</v>
      </c>
      <c r="C22" s="119" t="s">
        <v>108</v>
      </c>
      <c r="D22" s="115" t="s">
        <v>110</v>
      </c>
      <c r="E22" s="172" t="s">
        <v>111</v>
      </c>
      <c r="F22" s="173"/>
      <c r="G22" s="116" t="s">
        <v>112</v>
      </c>
      <c r="H22" s="111">
        <v>1.46</v>
      </c>
      <c r="I22" s="113">
        <f t="shared" ref="I22:I42" si="0">H22*B22</f>
        <v>4.38</v>
      </c>
      <c r="J22" s="106"/>
    </row>
    <row r="23" spans="1:10" ht="156">
      <c r="A23" s="102"/>
      <c r="B23" s="109">
        <v>5</v>
      </c>
      <c r="C23" s="119" t="s">
        <v>108</v>
      </c>
      <c r="D23" s="115" t="s">
        <v>114</v>
      </c>
      <c r="E23" s="172" t="s">
        <v>115</v>
      </c>
      <c r="F23" s="173"/>
      <c r="G23" s="116" t="s">
        <v>112</v>
      </c>
      <c r="H23" s="111">
        <v>1.83</v>
      </c>
      <c r="I23" s="113">
        <f t="shared" si="0"/>
        <v>9.15</v>
      </c>
      <c r="J23" s="106"/>
    </row>
    <row r="24" spans="1:10" ht="168">
      <c r="A24" s="102"/>
      <c r="B24" s="109">
        <v>3</v>
      </c>
      <c r="C24" s="119" t="s">
        <v>116</v>
      </c>
      <c r="D24" s="115" t="s">
        <v>95</v>
      </c>
      <c r="E24" s="172"/>
      <c r="F24" s="173"/>
      <c r="G24" s="116" t="s">
        <v>118</v>
      </c>
      <c r="H24" s="111">
        <v>3.25</v>
      </c>
      <c r="I24" s="113">
        <f t="shared" si="0"/>
        <v>9.75</v>
      </c>
      <c r="J24" s="106"/>
    </row>
    <row r="25" spans="1:10" ht="144">
      <c r="A25" s="102"/>
      <c r="B25" s="109">
        <v>5</v>
      </c>
      <c r="C25" s="119" t="s">
        <v>119</v>
      </c>
      <c r="D25" s="115" t="s">
        <v>96</v>
      </c>
      <c r="E25" s="172"/>
      <c r="F25" s="173"/>
      <c r="G25" s="116" t="s">
        <v>121</v>
      </c>
      <c r="H25" s="111">
        <v>2.98</v>
      </c>
      <c r="I25" s="113">
        <f t="shared" si="0"/>
        <v>14.9</v>
      </c>
      <c r="J25" s="106"/>
    </row>
    <row r="26" spans="1:10" ht="144">
      <c r="A26" s="102"/>
      <c r="B26" s="109">
        <v>4</v>
      </c>
      <c r="C26" s="119" t="s">
        <v>119</v>
      </c>
      <c r="D26" s="115" t="s">
        <v>123</v>
      </c>
      <c r="E26" s="172"/>
      <c r="F26" s="173"/>
      <c r="G26" s="116" t="s">
        <v>121</v>
      </c>
      <c r="H26" s="111">
        <v>3.08</v>
      </c>
      <c r="I26" s="113">
        <f t="shared" si="0"/>
        <v>12.32</v>
      </c>
      <c r="J26" s="106"/>
    </row>
    <row r="27" spans="1:10" ht="144">
      <c r="A27" s="102"/>
      <c r="B27" s="109">
        <v>1</v>
      </c>
      <c r="C27" s="119" t="s">
        <v>119</v>
      </c>
      <c r="D27" s="115" t="s">
        <v>95</v>
      </c>
      <c r="E27" s="172"/>
      <c r="F27" s="173"/>
      <c r="G27" s="116" t="s">
        <v>121</v>
      </c>
      <c r="H27" s="111">
        <v>3.08</v>
      </c>
      <c r="I27" s="113">
        <f t="shared" si="0"/>
        <v>3.08</v>
      </c>
      <c r="J27" s="106"/>
    </row>
    <row r="28" spans="1:10" ht="276">
      <c r="A28" s="102"/>
      <c r="B28" s="109">
        <v>1</v>
      </c>
      <c r="C28" s="119" t="s">
        <v>125</v>
      </c>
      <c r="D28" s="115" t="s">
        <v>93</v>
      </c>
      <c r="E28" s="172"/>
      <c r="F28" s="173"/>
      <c r="G28" s="116" t="s">
        <v>127</v>
      </c>
      <c r="H28" s="111">
        <v>4.66</v>
      </c>
      <c r="I28" s="113">
        <f t="shared" si="0"/>
        <v>4.66</v>
      </c>
      <c r="J28" s="106"/>
    </row>
    <row r="29" spans="1:10" ht="168">
      <c r="A29" s="102"/>
      <c r="B29" s="109">
        <v>2</v>
      </c>
      <c r="C29" s="119" t="s">
        <v>128</v>
      </c>
      <c r="D29" s="115" t="s">
        <v>96</v>
      </c>
      <c r="E29" s="172"/>
      <c r="F29" s="173"/>
      <c r="G29" s="116" t="s">
        <v>130</v>
      </c>
      <c r="H29" s="111">
        <v>3.16</v>
      </c>
      <c r="I29" s="113">
        <f t="shared" si="0"/>
        <v>6.32</v>
      </c>
      <c r="J29" s="106"/>
    </row>
    <row r="30" spans="1:10" ht="168">
      <c r="A30" s="102"/>
      <c r="B30" s="109">
        <v>4</v>
      </c>
      <c r="C30" s="119" t="s">
        <v>128</v>
      </c>
      <c r="D30" s="115" t="s">
        <v>95</v>
      </c>
      <c r="E30" s="172"/>
      <c r="F30" s="173"/>
      <c r="G30" s="116" t="s">
        <v>130</v>
      </c>
      <c r="H30" s="111">
        <v>3.39</v>
      </c>
      <c r="I30" s="113">
        <f t="shared" si="0"/>
        <v>13.56</v>
      </c>
      <c r="J30" s="106"/>
    </row>
    <row r="31" spans="1:10" ht="156">
      <c r="A31" s="102"/>
      <c r="B31" s="109">
        <v>5</v>
      </c>
      <c r="C31" s="119" t="s">
        <v>132</v>
      </c>
      <c r="D31" s="115" t="s">
        <v>96</v>
      </c>
      <c r="E31" s="172"/>
      <c r="F31" s="173"/>
      <c r="G31" s="116" t="s">
        <v>134</v>
      </c>
      <c r="H31" s="111">
        <v>2.98</v>
      </c>
      <c r="I31" s="113">
        <f t="shared" si="0"/>
        <v>14.9</v>
      </c>
      <c r="J31" s="106"/>
    </row>
    <row r="32" spans="1:10" ht="156">
      <c r="A32" s="102"/>
      <c r="B32" s="109">
        <v>5</v>
      </c>
      <c r="C32" s="119" t="s">
        <v>132</v>
      </c>
      <c r="D32" s="115" t="s">
        <v>95</v>
      </c>
      <c r="E32" s="172"/>
      <c r="F32" s="173"/>
      <c r="G32" s="116" t="s">
        <v>134</v>
      </c>
      <c r="H32" s="111">
        <v>3.21</v>
      </c>
      <c r="I32" s="113">
        <f t="shared" si="0"/>
        <v>16.05</v>
      </c>
      <c r="J32" s="106"/>
    </row>
    <row r="33" spans="1:10" ht="96">
      <c r="A33" s="102"/>
      <c r="B33" s="109">
        <v>3</v>
      </c>
      <c r="C33" s="119" t="s">
        <v>136</v>
      </c>
      <c r="D33" s="115" t="s">
        <v>95</v>
      </c>
      <c r="E33" s="172"/>
      <c r="F33" s="173"/>
      <c r="G33" s="116" t="s">
        <v>138</v>
      </c>
      <c r="H33" s="111">
        <v>2.75</v>
      </c>
      <c r="I33" s="113">
        <f t="shared" si="0"/>
        <v>8.25</v>
      </c>
      <c r="J33" s="106"/>
    </row>
    <row r="34" spans="1:10" ht="96">
      <c r="A34" s="102"/>
      <c r="B34" s="109">
        <v>1</v>
      </c>
      <c r="C34" s="119" t="s">
        <v>136</v>
      </c>
      <c r="D34" s="115" t="s">
        <v>94</v>
      </c>
      <c r="E34" s="172"/>
      <c r="F34" s="173"/>
      <c r="G34" s="116" t="s">
        <v>138</v>
      </c>
      <c r="H34" s="111">
        <v>2.87</v>
      </c>
      <c r="I34" s="113">
        <f t="shared" si="0"/>
        <v>2.87</v>
      </c>
      <c r="J34" s="106"/>
    </row>
    <row r="35" spans="1:10" ht="96">
      <c r="A35" s="102"/>
      <c r="B35" s="109">
        <v>4</v>
      </c>
      <c r="C35" s="119" t="s">
        <v>100</v>
      </c>
      <c r="D35" s="115" t="s">
        <v>96</v>
      </c>
      <c r="E35" s="172"/>
      <c r="F35" s="173"/>
      <c r="G35" s="116" t="s">
        <v>101</v>
      </c>
      <c r="H35" s="111">
        <v>2.57</v>
      </c>
      <c r="I35" s="113">
        <f t="shared" si="0"/>
        <v>10.28</v>
      </c>
      <c r="J35" s="106"/>
    </row>
    <row r="36" spans="1:10" ht="96">
      <c r="A36" s="102"/>
      <c r="B36" s="109">
        <v>5</v>
      </c>
      <c r="C36" s="119" t="s">
        <v>100</v>
      </c>
      <c r="D36" s="115" t="s">
        <v>123</v>
      </c>
      <c r="E36" s="172"/>
      <c r="F36" s="173"/>
      <c r="G36" s="116" t="s">
        <v>101</v>
      </c>
      <c r="H36" s="111">
        <v>2.57</v>
      </c>
      <c r="I36" s="113">
        <f t="shared" si="0"/>
        <v>12.85</v>
      </c>
      <c r="J36" s="106"/>
    </row>
    <row r="37" spans="1:10" ht="96">
      <c r="A37" s="102"/>
      <c r="B37" s="109">
        <v>6</v>
      </c>
      <c r="C37" s="119" t="s">
        <v>100</v>
      </c>
      <c r="D37" s="115" t="s">
        <v>95</v>
      </c>
      <c r="E37" s="172"/>
      <c r="F37" s="173"/>
      <c r="G37" s="116" t="s">
        <v>101</v>
      </c>
      <c r="H37" s="111">
        <v>2.57</v>
      </c>
      <c r="I37" s="113">
        <f t="shared" si="0"/>
        <v>15.419999999999998</v>
      </c>
      <c r="J37" s="106"/>
    </row>
    <row r="38" spans="1:10" ht="96">
      <c r="A38" s="102"/>
      <c r="B38" s="109">
        <v>8</v>
      </c>
      <c r="C38" s="119" t="s">
        <v>100</v>
      </c>
      <c r="D38" s="115" t="s">
        <v>144</v>
      </c>
      <c r="E38" s="172"/>
      <c r="F38" s="173"/>
      <c r="G38" s="116" t="s">
        <v>101</v>
      </c>
      <c r="H38" s="111">
        <v>2.57</v>
      </c>
      <c r="I38" s="113">
        <f t="shared" si="0"/>
        <v>20.56</v>
      </c>
      <c r="J38" s="106"/>
    </row>
    <row r="39" spans="1:10" ht="120">
      <c r="A39" s="102"/>
      <c r="B39" s="109">
        <v>8</v>
      </c>
      <c r="C39" s="119" t="s">
        <v>145</v>
      </c>
      <c r="D39" s="115" t="s">
        <v>99</v>
      </c>
      <c r="E39" s="172"/>
      <c r="F39" s="173"/>
      <c r="G39" s="116" t="s">
        <v>147</v>
      </c>
      <c r="H39" s="111">
        <v>2.39</v>
      </c>
      <c r="I39" s="113">
        <f t="shared" si="0"/>
        <v>19.12</v>
      </c>
      <c r="J39" s="106"/>
    </row>
    <row r="40" spans="1:10" ht="120">
      <c r="A40" s="102"/>
      <c r="B40" s="109">
        <v>13</v>
      </c>
      <c r="C40" s="119" t="s">
        <v>145</v>
      </c>
      <c r="D40" s="115" t="s">
        <v>149</v>
      </c>
      <c r="E40" s="172"/>
      <c r="F40" s="173"/>
      <c r="G40" s="116" t="s">
        <v>147</v>
      </c>
      <c r="H40" s="111">
        <v>2.39</v>
      </c>
      <c r="I40" s="113">
        <f t="shared" si="0"/>
        <v>31.07</v>
      </c>
      <c r="J40" s="106"/>
    </row>
    <row r="41" spans="1:10" ht="120">
      <c r="A41" s="102"/>
      <c r="B41" s="109">
        <v>13</v>
      </c>
      <c r="C41" s="119" t="s">
        <v>145</v>
      </c>
      <c r="D41" s="115" t="s">
        <v>151</v>
      </c>
      <c r="E41" s="172"/>
      <c r="F41" s="173"/>
      <c r="G41" s="116" t="s">
        <v>147</v>
      </c>
      <c r="H41" s="111">
        <v>2.39</v>
      </c>
      <c r="I41" s="113">
        <f t="shared" si="0"/>
        <v>31.07</v>
      </c>
      <c r="J41" s="106"/>
    </row>
    <row r="42" spans="1:10" ht="120">
      <c r="A42" s="102"/>
      <c r="B42" s="110">
        <v>10</v>
      </c>
      <c r="C42" s="120" t="s">
        <v>145</v>
      </c>
      <c r="D42" s="117" t="s">
        <v>153</v>
      </c>
      <c r="E42" s="169"/>
      <c r="F42" s="170"/>
      <c r="G42" s="118" t="s">
        <v>147</v>
      </c>
      <c r="H42" s="112">
        <v>2.39</v>
      </c>
      <c r="I42" s="114">
        <f t="shared" si="0"/>
        <v>23.900000000000002</v>
      </c>
      <c r="J42" s="106"/>
    </row>
  </sheetData>
  <mergeCells count="26">
    <mergeCell ref="E41:F41"/>
    <mergeCell ref="E42:F42"/>
    <mergeCell ref="E36:F36"/>
    <mergeCell ref="E37:F37"/>
    <mergeCell ref="E38:F38"/>
    <mergeCell ref="E39:F39"/>
    <mergeCell ref="E40:F40"/>
    <mergeCell ref="E31:F31"/>
    <mergeCell ref="E32:F32"/>
    <mergeCell ref="E33:F33"/>
    <mergeCell ref="E34:F34"/>
    <mergeCell ref="E35:F35"/>
    <mergeCell ref="I6:I7"/>
    <mergeCell ref="E24:F24"/>
    <mergeCell ref="I10:I11"/>
    <mergeCell ref="I14:I15"/>
    <mergeCell ref="E20:F20"/>
    <mergeCell ref="E21:F21"/>
    <mergeCell ref="E22:F22"/>
    <mergeCell ref="E23:F23"/>
    <mergeCell ref="E30:F30"/>
    <mergeCell ref="E25:F25"/>
    <mergeCell ref="E26:F26"/>
    <mergeCell ref="E27:F27"/>
    <mergeCell ref="E28:F28"/>
    <mergeCell ref="E29:F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5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87">
        <v>0.25</v>
      </c>
      <c r="P1" t="s">
        <v>56</v>
      </c>
    </row>
    <row r="2" spans="1:16" ht="15.75" customHeight="1">
      <c r="A2" s="102"/>
      <c r="B2" s="151" t="s">
        <v>11</v>
      </c>
      <c r="C2" s="145"/>
      <c r="D2" s="145"/>
      <c r="E2" s="145"/>
      <c r="F2" s="145"/>
      <c r="G2" s="145"/>
      <c r="H2" s="145"/>
      <c r="I2" s="145"/>
      <c r="J2" s="145"/>
      <c r="K2" s="145"/>
      <c r="L2" s="152" t="s">
        <v>17</v>
      </c>
      <c r="M2" s="103"/>
      <c r="O2">
        <v>284.45999999999998</v>
      </c>
      <c r="P2" t="s">
        <v>57</v>
      </c>
    </row>
    <row r="3" spans="1:16" ht="12.75" customHeight="1">
      <c r="A3" s="102"/>
      <c r="B3" s="146" t="s">
        <v>12</v>
      </c>
      <c r="C3" s="145"/>
      <c r="D3" s="145"/>
      <c r="E3" s="145"/>
      <c r="F3" s="145"/>
      <c r="G3" s="145"/>
      <c r="H3" s="145"/>
      <c r="I3" s="145"/>
      <c r="J3" s="145"/>
      <c r="K3" s="145"/>
      <c r="L3" s="145"/>
      <c r="M3" s="103"/>
      <c r="O3">
        <v>284.45999999999998</v>
      </c>
      <c r="P3" t="s">
        <v>58</v>
      </c>
    </row>
    <row r="4" spans="1:16" ht="12.75" customHeight="1">
      <c r="A4" s="102"/>
      <c r="B4" s="146" t="s">
        <v>13</v>
      </c>
      <c r="C4" s="145"/>
      <c r="D4" s="145"/>
      <c r="E4" s="145"/>
      <c r="F4" s="145"/>
      <c r="G4" s="145"/>
      <c r="H4" s="145"/>
      <c r="I4" s="145"/>
      <c r="J4" s="145"/>
      <c r="K4" s="145"/>
      <c r="L4" s="145"/>
      <c r="M4" s="103"/>
    </row>
    <row r="5" spans="1:16" ht="12.75" customHeight="1">
      <c r="A5" s="102"/>
      <c r="B5" s="146" t="s">
        <v>14</v>
      </c>
      <c r="C5" s="145"/>
      <c r="D5" s="145"/>
      <c r="E5" s="145"/>
      <c r="F5" s="145"/>
      <c r="G5" s="145"/>
      <c r="H5" s="145"/>
      <c r="I5" s="145"/>
      <c r="J5" s="145"/>
      <c r="K5" s="145"/>
      <c r="L5" s="94" t="s">
        <v>61</v>
      </c>
      <c r="M5" s="103"/>
    </row>
    <row r="6" spans="1:16" ht="12.75" customHeight="1">
      <c r="A6" s="102"/>
      <c r="B6" s="146" t="s">
        <v>15</v>
      </c>
      <c r="C6" s="145"/>
      <c r="D6" s="145"/>
      <c r="E6" s="145"/>
      <c r="F6" s="145"/>
      <c r="G6" s="145"/>
      <c r="H6" s="145"/>
      <c r="I6" s="145"/>
      <c r="J6" s="145"/>
      <c r="K6" s="145"/>
      <c r="L6" s="184" t="str">
        <f>IF(Invoice!K6&lt;&gt;"", Invoice!K6, "")</f>
        <v>56410</v>
      </c>
      <c r="M6" s="103"/>
    </row>
    <row r="7" spans="1:16" ht="12.75" customHeight="1">
      <c r="A7" s="102"/>
      <c r="B7" s="146"/>
      <c r="C7" s="145"/>
      <c r="D7" s="145"/>
      <c r="E7" s="145"/>
      <c r="F7" s="145"/>
      <c r="G7" s="145"/>
      <c r="H7" s="145"/>
      <c r="I7" s="145"/>
      <c r="J7" s="145"/>
      <c r="K7" s="145"/>
      <c r="L7" s="183"/>
      <c r="M7" s="103"/>
    </row>
    <row r="8" spans="1:16" ht="12.75" customHeight="1">
      <c r="A8" s="102"/>
      <c r="B8" s="145"/>
      <c r="C8" s="145"/>
      <c r="D8" s="145"/>
      <c r="E8" s="145"/>
      <c r="F8" s="145"/>
      <c r="G8" s="145"/>
      <c r="H8" s="145"/>
      <c r="I8" s="145"/>
      <c r="J8" s="145"/>
      <c r="K8" s="145"/>
      <c r="L8" s="145"/>
      <c r="M8" s="103"/>
    </row>
    <row r="9" spans="1:16" ht="12.75" customHeight="1">
      <c r="A9" s="102"/>
      <c r="B9" s="96" t="s">
        <v>5</v>
      </c>
      <c r="C9" s="97"/>
      <c r="D9" s="97"/>
      <c r="E9" s="98"/>
      <c r="F9" s="97"/>
      <c r="G9" s="98"/>
      <c r="H9" s="93"/>
      <c r="I9" s="94" t="s">
        <v>7</v>
      </c>
      <c r="J9" s="145"/>
      <c r="K9" s="145"/>
      <c r="L9" s="94" t="s">
        <v>75</v>
      </c>
      <c r="M9" s="103"/>
    </row>
    <row r="10" spans="1:16" ht="15" customHeight="1">
      <c r="A10" s="102"/>
      <c r="B10" s="102" t="s">
        <v>102</v>
      </c>
      <c r="C10" s="145"/>
      <c r="D10" s="145"/>
      <c r="E10" s="103"/>
      <c r="F10" s="145"/>
      <c r="G10" s="103"/>
      <c r="H10" s="104"/>
      <c r="I10" s="104" t="s">
        <v>102</v>
      </c>
      <c r="J10" s="145"/>
      <c r="K10" s="145"/>
      <c r="L10" s="174">
        <f>IF(Invoice!K10&lt;&gt;"",Invoice!K10,"")</f>
        <v>45595</v>
      </c>
      <c r="M10" s="103"/>
    </row>
    <row r="11" spans="1:16" ht="12.75" customHeight="1">
      <c r="A11" s="102"/>
      <c r="B11" s="102" t="s">
        <v>175</v>
      </c>
      <c r="C11" s="145"/>
      <c r="D11" s="145"/>
      <c r="E11" s="103"/>
      <c r="F11" s="145"/>
      <c r="G11" s="103"/>
      <c r="H11" s="104"/>
      <c r="I11" s="104" t="s">
        <v>175</v>
      </c>
      <c r="J11" s="145"/>
      <c r="K11" s="145"/>
      <c r="L11" s="175"/>
      <c r="M11" s="103"/>
    </row>
    <row r="12" spans="1:16" ht="12.75" customHeight="1">
      <c r="A12" s="102"/>
      <c r="B12" s="102" t="s">
        <v>176</v>
      </c>
      <c r="C12" s="145"/>
      <c r="D12" s="145"/>
      <c r="E12" s="103"/>
      <c r="F12" s="145"/>
      <c r="G12" s="103"/>
      <c r="H12" s="104"/>
      <c r="I12" s="104" t="s">
        <v>176</v>
      </c>
      <c r="J12" s="145"/>
      <c r="K12" s="145"/>
      <c r="L12" s="145"/>
      <c r="M12" s="103"/>
    </row>
    <row r="13" spans="1:16" ht="12.75" customHeight="1">
      <c r="A13" s="102"/>
      <c r="B13" s="102" t="s">
        <v>105</v>
      </c>
      <c r="C13" s="145"/>
      <c r="D13" s="145"/>
      <c r="E13" s="103"/>
      <c r="F13" s="145"/>
      <c r="G13" s="103"/>
      <c r="H13" s="104"/>
      <c r="I13" s="104" t="s">
        <v>105</v>
      </c>
      <c r="J13" s="145"/>
      <c r="K13" s="145"/>
      <c r="L13" s="94" t="s">
        <v>8</v>
      </c>
      <c r="M13" s="103"/>
    </row>
    <row r="14" spans="1:16" ht="15" customHeight="1">
      <c r="A14" s="102"/>
      <c r="B14" s="102"/>
      <c r="C14" s="145"/>
      <c r="D14" s="145"/>
      <c r="E14" s="103"/>
      <c r="F14" s="145"/>
      <c r="G14" s="103"/>
      <c r="H14" s="104"/>
      <c r="I14" s="104" t="s">
        <v>6</v>
      </c>
      <c r="J14" s="145"/>
      <c r="K14" s="145"/>
      <c r="L14" s="174">
        <v>45594</v>
      </c>
      <c r="M14" s="103"/>
    </row>
    <row r="15" spans="1:16" ht="15" customHeight="1">
      <c r="A15" s="102"/>
      <c r="B15" s="6" t="s">
        <v>6</v>
      </c>
      <c r="C15" s="7"/>
      <c r="D15" s="7"/>
      <c r="E15" s="8"/>
      <c r="F15" s="7"/>
      <c r="G15" s="8"/>
      <c r="H15" s="104"/>
      <c r="I15" s="9"/>
      <c r="J15" s="145"/>
      <c r="K15" s="145"/>
      <c r="L15" s="176"/>
      <c r="M15" s="103"/>
    </row>
    <row r="16" spans="1:16" ht="15" customHeight="1">
      <c r="A16" s="102"/>
      <c r="B16" s="145"/>
      <c r="C16" s="145"/>
      <c r="D16" s="145"/>
      <c r="E16" s="145"/>
      <c r="F16" s="145"/>
      <c r="G16" s="145"/>
      <c r="H16" s="145"/>
      <c r="I16" s="145"/>
      <c r="J16" s="148" t="s">
        <v>76</v>
      </c>
      <c r="K16" s="148" t="s">
        <v>76</v>
      </c>
      <c r="L16" s="154">
        <v>44724</v>
      </c>
      <c r="M16" s="103"/>
    </row>
    <row r="17" spans="1:13" ht="12.75" customHeight="1">
      <c r="A17" s="102"/>
      <c r="B17" s="145" t="s">
        <v>106</v>
      </c>
      <c r="C17" s="145"/>
      <c r="D17" s="145"/>
      <c r="E17" s="145"/>
      <c r="F17" s="145"/>
      <c r="G17" s="145"/>
      <c r="H17" s="145"/>
      <c r="I17" s="145"/>
      <c r="J17" s="148" t="s">
        <v>19</v>
      </c>
      <c r="K17" s="148" t="s">
        <v>19</v>
      </c>
      <c r="L17" s="154" t="str">
        <f>IF(Invoice!K17&lt;&gt;"",Invoice!K17,"")</f>
        <v>Didi</v>
      </c>
      <c r="M17" s="103"/>
    </row>
    <row r="18" spans="1:13" ht="18" customHeight="1">
      <c r="A18" s="102"/>
      <c r="B18" s="145" t="s">
        <v>107</v>
      </c>
      <c r="C18" s="145"/>
      <c r="D18" s="145"/>
      <c r="E18" s="145"/>
      <c r="F18" s="145"/>
      <c r="G18" s="145"/>
      <c r="H18" s="145"/>
      <c r="I18" s="145"/>
      <c r="J18" s="147" t="s">
        <v>69</v>
      </c>
      <c r="K18" s="147" t="s">
        <v>69</v>
      </c>
      <c r="L18" s="99" t="s">
        <v>38</v>
      </c>
      <c r="M18" s="103"/>
    </row>
    <row r="19" spans="1:13" ht="12.75" customHeight="1">
      <c r="A19" s="102"/>
      <c r="B19" s="145"/>
      <c r="C19" s="145"/>
      <c r="D19" s="145"/>
      <c r="E19" s="145"/>
      <c r="F19" s="145"/>
      <c r="G19" s="145"/>
      <c r="H19" s="145"/>
      <c r="I19" s="145"/>
      <c r="J19" s="145"/>
      <c r="K19" s="145"/>
      <c r="L19" s="145"/>
      <c r="M19" s="103"/>
    </row>
    <row r="20" spans="1:13" ht="12.75" customHeight="1">
      <c r="A20" s="102"/>
      <c r="B20" s="95" t="s">
        <v>62</v>
      </c>
      <c r="C20" s="95" t="s">
        <v>63</v>
      </c>
      <c r="D20" s="105" t="s">
        <v>74</v>
      </c>
      <c r="E20" s="105" t="s">
        <v>78</v>
      </c>
      <c r="F20" s="105" t="s">
        <v>64</v>
      </c>
      <c r="G20" s="179" t="s">
        <v>65</v>
      </c>
      <c r="H20" s="180"/>
      <c r="I20" s="95" t="s">
        <v>45</v>
      </c>
      <c r="J20" s="140" t="s">
        <v>66</v>
      </c>
      <c r="K20" s="95" t="s">
        <v>66</v>
      </c>
      <c r="L20" s="95" t="s">
        <v>9</v>
      </c>
      <c r="M20" s="103"/>
    </row>
    <row r="21" spans="1:13" ht="12.75" customHeight="1">
      <c r="A21" s="102"/>
      <c r="B21" s="95"/>
      <c r="C21" s="95"/>
      <c r="D21" s="105"/>
      <c r="E21" s="105"/>
      <c r="F21" s="105"/>
      <c r="G21" s="179"/>
      <c r="H21" s="180"/>
      <c r="I21" s="160" t="s">
        <v>178</v>
      </c>
      <c r="J21" s="140"/>
      <c r="K21" s="95"/>
      <c r="L21" s="95"/>
      <c r="M21" s="103"/>
    </row>
    <row r="22" spans="1:13" ht="38.25">
      <c r="A22" s="102"/>
      <c r="B22" s="107"/>
      <c r="C22" s="107"/>
      <c r="D22" s="108"/>
      <c r="E22" s="108"/>
      <c r="F22" s="108"/>
      <c r="G22" s="185"/>
      <c r="H22" s="186"/>
      <c r="I22" s="159" t="s">
        <v>190</v>
      </c>
      <c r="J22" s="141"/>
      <c r="K22" s="107"/>
      <c r="L22" s="107"/>
      <c r="M22" s="103"/>
    </row>
    <row r="23" spans="1:13" ht="24">
      <c r="A23" s="102"/>
      <c r="B23" s="109">
        <f>'Tax Invoice'!D18</f>
        <v>3</v>
      </c>
      <c r="C23" s="119" t="s">
        <v>108</v>
      </c>
      <c r="D23" s="115" t="s">
        <v>154</v>
      </c>
      <c r="E23" s="123" t="s">
        <v>109</v>
      </c>
      <c r="F23" s="115" t="s">
        <v>110</v>
      </c>
      <c r="G23" s="172" t="s">
        <v>111</v>
      </c>
      <c r="H23" s="173"/>
      <c r="I23" s="116" t="s">
        <v>185</v>
      </c>
      <c r="J23" s="142">
        <f t="shared" ref="J23:J43" si="0">ROUNDUP(K23*$O$1,2)</f>
        <v>0.37</v>
      </c>
      <c r="K23" s="111">
        <v>1.46</v>
      </c>
      <c r="L23" s="113">
        <f t="shared" ref="L23:L43" si="1">J23*B23</f>
        <v>1.1099999999999999</v>
      </c>
      <c r="M23" s="106"/>
    </row>
    <row r="24" spans="1:13" ht="24">
      <c r="A24" s="102"/>
      <c r="B24" s="109">
        <f>'Tax Invoice'!D19</f>
        <v>5</v>
      </c>
      <c r="C24" s="119" t="s">
        <v>108</v>
      </c>
      <c r="D24" s="115" t="s">
        <v>155</v>
      </c>
      <c r="E24" s="123" t="s">
        <v>113</v>
      </c>
      <c r="F24" s="115" t="s">
        <v>186</v>
      </c>
      <c r="G24" s="172" t="s">
        <v>115</v>
      </c>
      <c r="H24" s="173"/>
      <c r="I24" s="116" t="s">
        <v>185</v>
      </c>
      <c r="J24" s="142">
        <f t="shared" si="0"/>
        <v>0.46</v>
      </c>
      <c r="K24" s="111">
        <v>1.83</v>
      </c>
      <c r="L24" s="113">
        <f t="shared" si="1"/>
        <v>2.3000000000000003</v>
      </c>
      <c r="M24" s="106"/>
    </row>
    <row r="25" spans="1:13" ht="24">
      <c r="A25" s="102"/>
      <c r="B25" s="109">
        <f>'Tax Invoice'!D20</f>
        <v>3</v>
      </c>
      <c r="C25" s="119" t="s">
        <v>116</v>
      </c>
      <c r="D25" s="115" t="s">
        <v>156</v>
      </c>
      <c r="E25" s="123" t="s">
        <v>117</v>
      </c>
      <c r="F25" s="115" t="s">
        <v>95</v>
      </c>
      <c r="G25" s="172"/>
      <c r="H25" s="173"/>
      <c r="I25" s="116" t="s">
        <v>187</v>
      </c>
      <c r="J25" s="142">
        <f t="shared" si="0"/>
        <v>0.82000000000000006</v>
      </c>
      <c r="K25" s="111">
        <v>3.25</v>
      </c>
      <c r="L25" s="113">
        <f t="shared" si="1"/>
        <v>2.46</v>
      </c>
      <c r="M25" s="106"/>
    </row>
    <row r="26" spans="1:13" ht="24">
      <c r="A26" s="102"/>
      <c r="B26" s="109">
        <f>'Tax Invoice'!D21</f>
        <v>5</v>
      </c>
      <c r="C26" s="119" t="s">
        <v>119</v>
      </c>
      <c r="D26" s="115" t="s">
        <v>157</v>
      </c>
      <c r="E26" s="123" t="s">
        <v>120</v>
      </c>
      <c r="F26" s="115" t="s">
        <v>96</v>
      </c>
      <c r="G26" s="172"/>
      <c r="H26" s="173"/>
      <c r="I26" s="116" t="s">
        <v>188</v>
      </c>
      <c r="J26" s="142">
        <f t="shared" si="0"/>
        <v>0.75</v>
      </c>
      <c r="K26" s="111">
        <v>2.98</v>
      </c>
      <c r="L26" s="113">
        <f t="shared" si="1"/>
        <v>3.75</v>
      </c>
      <c r="M26" s="106"/>
    </row>
    <row r="27" spans="1:13" ht="24">
      <c r="A27" s="102"/>
      <c r="B27" s="109">
        <f>'Tax Invoice'!D22</f>
        <v>4</v>
      </c>
      <c r="C27" s="119" t="s">
        <v>119</v>
      </c>
      <c r="D27" s="115" t="s">
        <v>158</v>
      </c>
      <c r="E27" s="123" t="s">
        <v>122</v>
      </c>
      <c r="F27" s="115" t="s">
        <v>123</v>
      </c>
      <c r="G27" s="172"/>
      <c r="H27" s="173"/>
      <c r="I27" s="116" t="s">
        <v>188</v>
      </c>
      <c r="J27" s="142">
        <f t="shared" si="0"/>
        <v>0.77</v>
      </c>
      <c r="K27" s="111">
        <v>3.08</v>
      </c>
      <c r="L27" s="113">
        <f t="shared" si="1"/>
        <v>3.08</v>
      </c>
      <c r="M27" s="106"/>
    </row>
    <row r="28" spans="1:13" ht="24">
      <c r="A28" s="102"/>
      <c r="B28" s="109">
        <f>'Tax Invoice'!D23</f>
        <v>1</v>
      </c>
      <c r="C28" s="119" t="s">
        <v>119</v>
      </c>
      <c r="D28" s="115" t="s">
        <v>159</v>
      </c>
      <c r="E28" s="123" t="s">
        <v>124</v>
      </c>
      <c r="F28" s="115" t="s">
        <v>95</v>
      </c>
      <c r="G28" s="172"/>
      <c r="H28" s="173"/>
      <c r="I28" s="116" t="s">
        <v>188</v>
      </c>
      <c r="J28" s="142">
        <f t="shared" si="0"/>
        <v>0.77</v>
      </c>
      <c r="K28" s="111">
        <v>3.08</v>
      </c>
      <c r="L28" s="113">
        <f t="shared" si="1"/>
        <v>0.77</v>
      </c>
      <c r="M28" s="106"/>
    </row>
    <row r="29" spans="1:13" ht="36">
      <c r="A29" s="102"/>
      <c r="B29" s="109">
        <f>'Tax Invoice'!D24</f>
        <v>1</v>
      </c>
      <c r="C29" s="119" t="s">
        <v>125</v>
      </c>
      <c r="D29" s="115" t="s">
        <v>125</v>
      </c>
      <c r="E29" s="123" t="s">
        <v>126</v>
      </c>
      <c r="F29" s="115" t="s">
        <v>93</v>
      </c>
      <c r="G29" s="172"/>
      <c r="H29" s="173"/>
      <c r="I29" s="116" t="s">
        <v>189</v>
      </c>
      <c r="J29" s="142">
        <f t="shared" si="0"/>
        <v>1.17</v>
      </c>
      <c r="K29" s="111">
        <v>4.66</v>
      </c>
      <c r="L29" s="113">
        <f t="shared" si="1"/>
        <v>1.17</v>
      </c>
      <c r="M29" s="106"/>
    </row>
    <row r="30" spans="1:13" ht="24" customHeight="1">
      <c r="A30" s="102"/>
      <c r="B30" s="109">
        <f>'Tax Invoice'!D25</f>
        <v>2</v>
      </c>
      <c r="C30" s="119" t="s">
        <v>128</v>
      </c>
      <c r="D30" s="115" t="s">
        <v>160</v>
      </c>
      <c r="E30" s="123" t="s">
        <v>129</v>
      </c>
      <c r="F30" s="115" t="s">
        <v>96</v>
      </c>
      <c r="G30" s="172"/>
      <c r="H30" s="173"/>
      <c r="I30" s="116" t="s">
        <v>180</v>
      </c>
      <c r="J30" s="142">
        <f t="shared" si="0"/>
        <v>0.79</v>
      </c>
      <c r="K30" s="111">
        <v>3.16</v>
      </c>
      <c r="L30" s="113">
        <f t="shared" si="1"/>
        <v>1.58</v>
      </c>
      <c r="M30" s="106"/>
    </row>
    <row r="31" spans="1:13" ht="24" customHeight="1">
      <c r="A31" s="102"/>
      <c r="B31" s="109">
        <f>'Tax Invoice'!D26</f>
        <v>4</v>
      </c>
      <c r="C31" s="119" t="s">
        <v>128</v>
      </c>
      <c r="D31" s="115" t="s">
        <v>161</v>
      </c>
      <c r="E31" s="123" t="s">
        <v>131</v>
      </c>
      <c r="F31" s="115" t="s">
        <v>95</v>
      </c>
      <c r="G31" s="172"/>
      <c r="H31" s="173"/>
      <c r="I31" s="116" t="s">
        <v>180</v>
      </c>
      <c r="J31" s="142">
        <f t="shared" si="0"/>
        <v>0.85</v>
      </c>
      <c r="K31" s="111">
        <v>3.39</v>
      </c>
      <c r="L31" s="113">
        <f t="shared" si="1"/>
        <v>3.4</v>
      </c>
      <c r="M31" s="106"/>
    </row>
    <row r="32" spans="1:13" ht="24" customHeight="1">
      <c r="A32" s="102"/>
      <c r="B32" s="109">
        <f>'Tax Invoice'!D27</f>
        <v>5</v>
      </c>
      <c r="C32" s="119" t="s">
        <v>132</v>
      </c>
      <c r="D32" s="115" t="s">
        <v>162</v>
      </c>
      <c r="E32" s="123" t="s">
        <v>133</v>
      </c>
      <c r="F32" s="115" t="s">
        <v>96</v>
      </c>
      <c r="G32" s="172"/>
      <c r="H32" s="173"/>
      <c r="I32" s="116" t="s">
        <v>181</v>
      </c>
      <c r="J32" s="142">
        <f t="shared" si="0"/>
        <v>0.75</v>
      </c>
      <c r="K32" s="111">
        <v>2.98</v>
      </c>
      <c r="L32" s="113">
        <f t="shared" si="1"/>
        <v>3.75</v>
      </c>
      <c r="M32" s="106"/>
    </row>
    <row r="33" spans="1:13" ht="24" customHeight="1">
      <c r="A33" s="102"/>
      <c r="B33" s="109">
        <f>'Tax Invoice'!D28</f>
        <v>5</v>
      </c>
      <c r="C33" s="119" t="s">
        <v>132</v>
      </c>
      <c r="D33" s="115" t="s">
        <v>163</v>
      </c>
      <c r="E33" s="123" t="s">
        <v>135</v>
      </c>
      <c r="F33" s="115" t="s">
        <v>95</v>
      </c>
      <c r="G33" s="172"/>
      <c r="H33" s="173"/>
      <c r="I33" s="116" t="s">
        <v>181</v>
      </c>
      <c r="J33" s="142">
        <f t="shared" si="0"/>
        <v>0.81</v>
      </c>
      <c r="K33" s="111">
        <v>3.21</v>
      </c>
      <c r="L33" s="113">
        <f t="shared" si="1"/>
        <v>4.0500000000000007</v>
      </c>
      <c r="M33" s="106"/>
    </row>
    <row r="34" spans="1:13" ht="12.75" customHeight="1">
      <c r="A34" s="102"/>
      <c r="B34" s="109">
        <f>'Tax Invoice'!D29</f>
        <v>3</v>
      </c>
      <c r="C34" s="119" t="s">
        <v>136</v>
      </c>
      <c r="D34" s="115" t="s">
        <v>164</v>
      </c>
      <c r="E34" s="123" t="s">
        <v>137</v>
      </c>
      <c r="F34" s="115" t="s">
        <v>95</v>
      </c>
      <c r="G34" s="172"/>
      <c r="H34" s="173"/>
      <c r="I34" s="116" t="s">
        <v>182</v>
      </c>
      <c r="J34" s="142">
        <f t="shared" si="0"/>
        <v>0.69000000000000006</v>
      </c>
      <c r="K34" s="111">
        <v>2.75</v>
      </c>
      <c r="L34" s="113">
        <f t="shared" si="1"/>
        <v>2.0700000000000003</v>
      </c>
      <c r="M34" s="106"/>
    </row>
    <row r="35" spans="1:13" ht="12.75" customHeight="1">
      <c r="A35" s="102"/>
      <c r="B35" s="109">
        <f>'Tax Invoice'!D30</f>
        <v>1</v>
      </c>
      <c r="C35" s="119" t="s">
        <v>136</v>
      </c>
      <c r="D35" s="115" t="s">
        <v>165</v>
      </c>
      <c r="E35" s="123" t="s">
        <v>139</v>
      </c>
      <c r="F35" s="115" t="s">
        <v>94</v>
      </c>
      <c r="G35" s="172"/>
      <c r="H35" s="173"/>
      <c r="I35" s="116" t="s">
        <v>182</v>
      </c>
      <c r="J35" s="142">
        <f t="shared" si="0"/>
        <v>0.72</v>
      </c>
      <c r="K35" s="111">
        <v>2.87</v>
      </c>
      <c r="L35" s="113">
        <f t="shared" si="1"/>
        <v>0.72</v>
      </c>
      <c r="M35" s="106"/>
    </row>
    <row r="36" spans="1:13" ht="12.75" customHeight="1">
      <c r="A36" s="102"/>
      <c r="B36" s="109">
        <f>'Tax Invoice'!D31</f>
        <v>4</v>
      </c>
      <c r="C36" s="119" t="s">
        <v>100</v>
      </c>
      <c r="D36" s="115" t="s">
        <v>166</v>
      </c>
      <c r="E36" s="123" t="s">
        <v>140</v>
      </c>
      <c r="F36" s="115" t="s">
        <v>96</v>
      </c>
      <c r="G36" s="172"/>
      <c r="H36" s="173"/>
      <c r="I36" s="116" t="s">
        <v>183</v>
      </c>
      <c r="J36" s="142">
        <f t="shared" si="0"/>
        <v>0.65</v>
      </c>
      <c r="K36" s="111">
        <v>2.57</v>
      </c>
      <c r="L36" s="113">
        <f t="shared" si="1"/>
        <v>2.6</v>
      </c>
      <c r="M36" s="106"/>
    </row>
    <row r="37" spans="1:13" ht="12.75" customHeight="1">
      <c r="A37" s="102"/>
      <c r="B37" s="109">
        <f>'Tax Invoice'!D32</f>
        <v>5</v>
      </c>
      <c r="C37" s="119" t="s">
        <v>100</v>
      </c>
      <c r="D37" s="115" t="s">
        <v>167</v>
      </c>
      <c r="E37" s="123" t="s">
        <v>141</v>
      </c>
      <c r="F37" s="115" t="s">
        <v>123</v>
      </c>
      <c r="G37" s="172"/>
      <c r="H37" s="173"/>
      <c r="I37" s="116" t="s">
        <v>183</v>
      </c>
      <c r="J37" s="142">
        <f t="shared" si="0"/>
        <v>0.65</v>
      </c>
      <c r="K37" s="111">
        <v>2.57</v>
      </c>
      <c r="L37" s="113">
        <f t="shared" si="1"/>
        <v>3.25</v>
      </c>
      <c r="M37" s="106"/>
    </row>
    <row r="38" spans="1:13" ht="12.75" customHeight="1">
      <c r="A38" s="102"/>
      <c r="B38" s="109">
        <f>'Tax Invoice'!D33</f>
        <v>6</v>
      </c>
      <c r="C38" s="119" t="s">
        <v>100</v>
      </c>
      <c r="D38" s="115" t="s">
        <v>168</v>
      </c>
      <c r="E38" s="123" t="s">
        <v>142</v>
      </c>
      <c r="F38" s="115" t="s">
        <v>95</v>
      </c>
      <c r="G38" s="172"/>
      <c r="H38" s="173"/>
      <c r="I38" s="116" t="s">
        <v>183</v>
      </c>
      <c r="J38" s="142">
        <f t="shared" si="0"/>
        <v>0.65</v>
      </c>
      <c r="K38" s="111">
        <v>2.57</v>
      </c>
      <c r="L38" s="113">
        <f t="shared" si="1"/>
        <v>3.9000000000000004</v>
      </c>
      <c r="M38" s="106"/>
    </row>
    <row r="39" spans="1:13" ht="12.75" customHeight="1">
      <c r="A39" s="102"/>
      <c r="B39" s="109">
        <f>'Tax Invoice'!D34</f>
        <v>8</v>
      </c>
      <c r="C39" s="119" t="s">
        <v>100</v>
      </c>
      <c r="D39" s="115" t="s">
        <v>169</v>
      </c>
      <c r="E39" s="123" t="s">
        <v>143</v>
      </c>
      <c r="F39" s="115" t="s">
        <v>144</v>
      </c>
      <c r="G39" s="172"/>
      <c r="H39" s="173"/>
      <c r="I39" s="116" t="s">
        <v>183</v>
      </c>
      <c r="J39" s="142">
        <f t="shared" si="0"/>
        <v>0.65</v>
      </c>
      <c r="K39" s="111">
        <v>2.57</v>
      </c>
      <c r="L39" s="113">
        <f t="shared" si="1"/>
        <v>5.2</v>
      </c>
      <c r="M39" s="106"/>
    </row>
    <row r="40" spans="1:13">
      <c r="A40" s="102"/>
      <c r="B40" s="109">
        <f>'Tax Invoice'!D35</f>
        <v>8</v>
      </c>
      <c r="C40" s="119" t="s">
        <v>145</v>
      </c>
      <c r="D40" s="115" t="s">
        <v>170</v>
      </c>
      <c r="E40" s="123" t="s">
        <v>146</v>
      </c>
      <c r="F40" s="115" t="s">
        <v>99</v>
      </c>
      <c r="G40" s="172"/>
      <c r="H40" s="173"/>
      <c r="I40" s="116" t="s">
        <v>184</v>
      </c>
      <c r="J40" s="142">
        <f t="shared" si="0"/>
        <v>0.6</v>
      </c>
      <c r="K40" s="111">
        <v>2.39</v>
      </c>
      <c r="L40" s="113">
        <f t="shared" si="1"/>
        <v>4.8</v>
      </c>
      <c r="M40" s="106"/>
    </row>
    <row r="41" spans="1:13">
      <c r="A41" s="102"/>
      <c r="B41" s="109">
        <f>'Tax Invoice'!D36</f>
        <v>13</v>
      </c>
      <c r="C41" s="119" t="s">
        <v>145</v>
      </c>
      <c r="D41" s="115" t="s">
        <v>171</v>
      </c>
      <c r="E41" s="123" t="s">
        <v>148</v>
      </c>
      <c r="F41" s="115" t="s">
        <v>149</v>
      </c>
      <c r="G41" s="172"/>
      <c r="H41" s="173"/>
      <c r="I41" s="116" t="s">
        <v>184</v>
      </c>
      <c r="J41" s="142">
        <f t="shared" si="0"/>
        <v>0.6</v>
      </c>
      <c r="K41" s="111">
        <v>2.39</v>
      </c>
      <c r="L41" s="113">
        <f t="shared" si="1"/>
        <v>7.8</v>
      </c>
      <c r="M41" s="106"/>
    </row>
    <row r="42" spans="1:13">
      <c r="A42" s="102"/>
      <c r="B42" s="109">
        <f>'Tax Invoice'!D37</f>
        <v>13</v>
      </c>
      <c r="C42" s="119" t="s">
        <v>145</v>
      </c>
      <c r="D42" s="115" t="s">
        <v>172</v>
      </c>
      <c r="E42" s="123" t="s">
        <v>150</v>
      </c>
      <c r="F42" s="115" t="s">
        <v>151</v>
      </c>
      <c r="G42" s="172"/>
      <c r="H42" s="173"/>
      <c r="I42" s="116" t="s">
        <v>184</v>
      </c>
      <c r="J42" s="142">
        <f t="shared" si="0"/>
        <v>0.6</v>
      </c>
      <c r="K42" s="111">
        <v>2.39</v>
      </c>
      <c r="L42" s="113">
        <f t="shared" si="1"/>
        <v>7.8</v>
      </c>
      <c r="M42" s="106"/>
    </row>
    <row r="43" spans="1:13">
      <c r="A43" s="102"/>
      <c r="B43" s="110">
        <f>'Tax Invoice'!D38</f>
        <v>10</v>
      </c>
      <c r="C43" s="120" t="s">
        <v>145</v>
      </c>
      <c r="D43" s="117" t="s">
        <v>173</v>
      </c>
      <c r="E43" s="124" t="s">
        <v>152</v>
      </c>
      <c r="F43" s="117" t="s">
        <v>153</v>
      </c>
      <c r="G43" s="169"/>
      <c r="H43" s="170"/>
      <c r="I43" s="118" t="s">
        <v>184</v>
      </c>
      <c r="J43" s="143">
        <f t="shared" si="0"/>
        <v>0.6</v>
      </c>
      <c r="K43" s="112">
        <v>2.39</v>
      </c>
      <c r="L43" s="114">
        <f t="shared" si="1"/>
        <v>6</v>
      </c>
      <c r="M43" s="106"/>
    </row>
    <row r="44" spans="1:13" ht="12.75" customHeight="1">
      <c r="A44" s="102"/>
      <c r="B44" s="155"/>
      <c r="C44" s="145"/>
      <c r="D44" s="145"/>
      <c r="E44" s="145"/>
      <c r="F44" s="145"/>
      <c r="G44" s="145"/>
      <c r="H44" s="145"/>
      <c r="I44" s="145"/>
      <c r="J44" s="158" t="s">
        <v>67</v>
      </c>
      <c r="K44" s="150" t="s">
        <v>67</v>
      </c>
      <c r="L44" s="153">
        <f>SUM(L23:L43)</f>
        <v>71.559999999999988</v>
      </c>
      <c r="M44" s="106"/>
    </row>
    <row r="45" spans="1:13" ht="12.75" customHeight="1">
      <c r="A45" s="102"/>
      <c r="B45" s="145"/>
      <c r="C45" s="145"/>
      <c r="D45" s="145"/>
      <c r="E45" s="145"/>
      <c r="F45" s="145"/>
      <c r="G45" s="145"/>
      <c r="H45" s="145"/>
      <c r="I45" s="145"/>
      <c r="J45" s="162" t="s">
        <v>191</v>
      </c>
      <c r="K45" s="149" t="s">
        <v>59</v>
      </c>
      <c r="L45" s="153">
        <f>Invoice!K46</f>
        <v>0</v>
      </c>
      <c r="M45" s="106"/>
    </row>
    <row r="46" spans="1:13" ht="12.75" hidden="1" customHeight="1" outlineLevel="1">
      <c r="A46" s="102"/>
      <c r="B46" s="145"/>
      <c r="C46" s="145"/>
      <c r="D46" s="145"/>
      <c r="E46" s="145"/>
      <c r="F46" s="145"/>
      <c r="G46" s="145"/>
      <c r="H46" s="145"/>
      <c r="I46" s="145"/>
      <c r="J46" s="150" t="s">
        <v>60</v>
      </c>
      <c r="K46" s="150" t="s">
        <v>60</v>
      </c>
      <c r="L46" s="153">
        <f>Invoice!K47</f>
        <v>0</v>
      </c>
      <c r="M46" s="106"/>
    </row>
    <row r="47" spans="1:13" ht="12.75" customHeight="1" collapsed="1">
      <c r="A47" s="102"/>
      <c r="B47" s="145"/>
      <c r="C47" s="145"/>
      <c r="D47" s="145"/>
      <c r="E47" s="145"/>
      <c r="F47" s="145"/>
      <c r="G47" s="145"/>
      <c r="H47" s="145"/>
      <c r="I47" s="145"/>
      <c r="J47" s="150" t="s">
        <v>68</v>
      </c>
      <c r="K47" s="150" t="s">
        <v>68</v>
      </c>
      <c r="L47" s="153">
        <f>SUM(L44:L46)</f>
        <v>71.559999999999988</v>
      </c>
      <c r="M47" s="106"/>
    </row>
    <row r="48" spans="1:13" ht="12.75" customHeight="1">
      <c r="A48" s="6"/>
      <c r="B48" s="171" t="s">
        <v>192</v>
      </c>
      <c r="C48" s="171"/>
      <c r="D48" s="171"/>
      <c r="E48" s="171"/>
      <c r="F48" s="171"/>
      <c r="G48" s="171"/>
      <c r="H48" s="171"/>
      <c r="I48" s="171"/>
      <c r="J48" s="171"/>
      <c r="K48" s="171"/>
      <c r="L48" s="171"/>
      <c r="M48" s="8"/>
    </row>
    <row r="49" ht="12.75" customHeight="1"/>
    <row r="50" ht="12.75" customHeight="1"/>
    <row r="51" ht="12.75" customHeight="1"/>
    <row r="52" ht="12.75" customHeight="1"/>
    <row r="53" ht="12.75" customHeight="1"/>
    <row r="54" ht="12.75" customHeight="1"/>
    <row r="55" ht="12.75" customHeight="1"/>
  </sheetData>
  <mergeCells count="28">
    <mergeCell ref="G42:H42"/>
    <mergeCell ref="G43:H43"/>
    <mergeCell ref="B48:L48"/>
    <mergeCell ref="G22:H22"/>
    <mergeCell ref="G23:H23"/>
    <mergeCell ref="G24:H24"/>
    <mergeCell ref="G35:H35"/>
    <mergeCell ref="G25:H25"/>
    <mergeCell ref="G26:H26"/>
    <mergeCell ref="G27:H27"/>
    <mergeCell ref="G28:H28"/>
    <mergeCell ref="G29:H29"/>
    <mergeCell ref="L6:L7"/>
    <mergeCell ref="L10:L11"/>
    <mergeCell ref="L14:L15"/>
    <mergeCell ref="G20:H20"/>
    <mergeCell ref="G41:H41"/>
    <mergeCell ref="G40:H40"/>
    <mergeCell ref="G30:H30"/>
    <mergeCell ref="G31:H31"/>
    <mergeCell ref="G32:H32"/>
    <mergeCell ref="G33:H33"/>
    <mergeCell ref="G34:H34"/>
    <mergeCell ref="G21:H21"/>
    <mergeCell ref="G36:H36"/>
    <mergeCell ref="G37:H37"/>
    <mergeCell ref="G38:H38"/>
    <mergeCell ref="G39:H39"/>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76" customWidth="1"/>
    <col min="2" max="2" width="14.42578125" style="76" customWidth="1"/>
    <col min="3" max="3" width="5.28515625" style="76" hidden="1" customWidth="1"/>
    <col min="4" max="4" width="5.28515625" style="76" customWidth="1"/>
    <col min="5" max="6" width="11.5703125" style="76" customWidth="1"/>
    <col min="7" max="7" width="11.140625" style="76" customWidth="1"/>
    <col min="8" max="8" width="14.5703125" style="76"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15" customFormat="1" ht="21" thickBot="1">
      <c r="A1" s="10" t="s">
        <v>21</v>
      </c>
      <c r="B1" s="11" t="s">
        <v>22</v>
      </c>
      <c r="C1" s="12"/>
      <c r="D1" s="12"/>
      <c r="E1" s="12"/>
      <c r="F1" s="12"/>
      <c r="G1" s="12"/>
      <c r="H1" s="13"/>
      <c r="I1" s="14"/>
      <c r="N1" s="89">
        <f>N2/N3</f>
        <v>1</v>
      </c>
      <c r="O1" s="15" t="s">
        <v>56</v>
      </c>
    </row>
    <row r="2" spans="1:15" s="15" customFormat="1" ht="13.5" thickBot="1">
      <c r="A2" s="16" t="s">
        <v>23</v>
      </c>
      <c r="B2" s="17" t="s">
        <v>24</v>
      </c>
      <c r="C2" s="18"/>
      <c r="D2" s="18"/>
      <c r="E2" s="19"/>
      <c r="G2" s="20" t="s">
        <v>25</v>
      </c>
      <c r="H2" s="21" t="s">
        <v>26</v>
      </c>
      <c r="N2" s="15">
        <v>284.45999999999998</v>
      </c>
      <c r="O2" s="15" t="s">
        <v>70</v>
      </c>
    </row>
    <row r="3" spans="1:15" s="15" customFormat="1" ht="13.5" thickBot="1">
      <c r="A3" s="16" t="s">
        <v>27</v>
      </c>
      <c r="F3" s="125"/>
      <c r="G3" s="157">
        <f>Invoice!K10</f>
        <v>45595</v>
      </c>
      <c r="H3" s="156"/>
      <c r="N3" s="15">
        <v>284.45999999999998</v>
      </c>
      <c r="O3" s="15" t="s">
        <v>71</v>
      </c>
    </row>
    <row r="4" spans="1:15" s="15" customFormat="1">
      <c r="A4" s="16" t="s">
        <v>28</v>
      </c>
    </row>
    <row r="5" spans="1:15" s="15" customFormat="1">
      <c r="A5" s="16" t="s">
        <v>29</v>
      </c>
      <c r="K5" s="16"/>
    </row>
    <row r="6" spans="1:15" s="15" customFormat="1">
      <c r="A6" s="16" t="s">
        <v>30</v>
      </c>
    </row>
    <row r="7" spans="1:15" s="15" customFormat="1" ht="15">
      <c r="A7"/>
      <c r="F7" s="23"/>
    </row>
    <row r="8" spans="1:15" s="15" customFormat="1" ht="13.5" thickBot="1">
      <c r="A8" s="22"/>
      <c r="F8" s="23"/>
      <c r="J8" s="15" t="s">
        <v>31</v>
      </c>
    </row>
    <row r="9" spans="1:15" s="15" customFormat="1" ht="13.5" thickBot="1">
      <c r="A9" s="24" t="s">
        <v>32</v>
      </c>
      <c r="F9" s="25" t="s">
        <v>33</v>
      </c>
      <c r="G9" s="26"/>
      <c r="H9" s="27"/>
      <c r="J9" s="15" t="str">
        <f>'Copy paste to Here'!I18</f>
        <v>GBP</v>
      </c>
    </row>
    <row r="10" spans="1:15" s="15" customFormat="1" ht="13.5" thickBot="1">
      <c r="A10" s="28" t="str">
        <f>'Copy paste to Here'!G10</f>
        <v>Val Borroff</v>
      </c>
      <c r="B10" s="29"/>
      <c r="C10" s="29"/>
      <c r="D10" s="29"/>
      <c r="F10" s="30" t="str">
        <f>'Copy paste to Here'!B10</f>
        <v>Val Borroff</v>
      </c>
      <c r="G10" s="31"/>
      <c r="H10" s="32"/>
      <c r="K10" s="92" t="s">
        <v>73</v>
      </c>
      <c r="L10" s="27" t="s">
        <v>73</v>
      </c>
      <c r="M10" s="15">
        <v>1</v>
      </c>
    </row>
    <row r="11" spans="1:15" s="15" customFormat="1" ht="15.75" thickBot="1">
      <c r="A11" s="33" t="str">
        <f>'Copy paste to Here'!G11</f>
        <v>83 Rosedene Gdns 83 Rosedene Gdns</v>
      </c>
      <c r="B11" s="34"/>
      <c r="C11" s="34"/>
      <c r="D11" s="34"/>
      <c r="F11" s="35" t="str">
        <f>'Copy paste to Here'!B11</f>
        <v>83 Rosedene Gdns 83 Rosedene Gdns</v>
      </c>
      <c r="G11" s="36"/>
      <c r="H11" s="37"/>
      <c r="K11" s="90" t="s">
        <v>34</v>
      </c>
      <c r="L11" s="38" t="s">
        <v>35</v>
      </c>
      <c r="M11" s="15">
        <f>VLOOKUP(G3,[1]Sheet1!$A$9:$I$7290,2,FALSE)</f>
        <v>33.5</v>
      </c>
    </row>
    <row r="12" spans="1:15" s="15" customFormat="1" ht="15.75" thickBot="1">
      <c r="A12" s="33" t="str">
        <f>'Copy paste to Here'!G12</f>
        <v>IG26YD Ilford</v>
      </c>
      <c r="B12" s="34"/>
      <c r="C12" s="34"/>
      <c r="D12" s="34"/>
      <c r="E12" s="77"/>
      <c r="F12" s="35" t="str">
        <f>'Copy paste to Here'!B12</f>
        <v>IG26YD Ilford</v>
      </c>
      <c r="G12" s="36"/>
      <c r="H12" s="37"/>
      <c r="K12" s="90" t="s">
        <v>36</v>
      </c>
      <c r="L12" s="38" t="s">
        <v>10</v>
      </c>
      <c r="M12" s="15">
        <f>VLOOKUP(G3,[1]Sheet1!$A$9:$I$7290,3,FALSE)</f>
        <v>36.07</v>
      </c>
    </row>
    <row r="13" spans="1:15" s="15" customFormat="1" ht="15.75" thickBot="1">
      <c r="A13" s="33" t="str">
        <f>'Copy paste to Here'!G13</f>
        <v>United Kingdom</v>
      </c>
      <c r="B13" s="34"/>
      <c r="C13" s="34"/>
      <c r="D13" s="34"/>
      <c r="E13" s="100" t="s">
        <v>38</v>
      </c>
      <c r="F13" s="35" t="str">
        <f>'Copy paste to Here'!B13</f>
        <v>United Kingdom</v>
      </c>
      <c r="G13" s="36"/>
      <c r="H13" s="37"/>
      <c r="K13" s="90" t="s">
        <v>37</v>
      </c>
      <c r="L13" s="38" t="s">
        <v>38</v>
      </c>
      <c r="M13" s="101">
        <f>VLOOKUP(G3,[1]Sheet1!$A$9:$I$7290,4,FALSE)</f>
        <v>43.36</v>
      </c>
    </row>
    <row r="14" spans="1:15" s="15" customFormat="1" ht="15.75" thickBot="1">
      <c r="A14" s="33" t="str">
        <f>'Copy paste to Here'!G14</f>
        <v xml:space="preserve"> </v>
      </c>
      <c r="B14" s="34"/>
      <c r="C14" s="34"/>
      <c r="D14" s="34"/>
      <c r="E14" s="100">
        <f>VLOOKUP(J9,$L$10:$M$17,2,FALSE)</f>
        <v>43.36</v>
      </c>
      <c r="F14" s="35">
        <f>'Copy paste to Here'!B14</f>
        <v>0</v>
      </c>
      <c r="G14" s="36"/>
      <c r="H14" s="37"/>
      <c r="K14" s="90" t="s">
        <v>39</v>
      </c>
      <c r="L14" s="38" t="s">
        <v>40</v>
      </c>
      <c r="M14" s="15">
        <f>VLOOKUP(G3,[1]Sheet1!$A$9:$I$7290,5,FALSE)</f>
        <v>21.63</v>
      </c>
    </row>
    <row r="15" spans="1:15" s="15" customFormat="1" ht="15.75" thickBot="1">
      <c r="A15" s="39">
        <f>'Copy paste to Here'!G15</f>
        <v>0</v>
      </c>
      <c r="F15" s="40" t="str">
        <f>'Copy paste to Here'!B15</f>
        <v xml:space="preserve"> </v>
      </c>
      <c r="G15" s="41"/>
      <c r="H15" s="42"/>
      <c r="K15" s="91" t="s">
        <v>41</v>
      </c>
      <c r="L15" s="43" t="s">
        <v>42</v>
      </c>
      <c r="M15" s="15">
        <f>VLOOKUP(G3,[1]Sheet1!$A$9:$I$7290,6,FALSE)</f>
        <v>23.89</v>
      </c>
    </row>
    <row r="16" spans="1:15" s="15" customFormat="1" ht="15.75" thickBot="1">
      <c r="A16" s="44"/>
      <c r="K16" s="91" t="s">
        <v>43</v>
      </c>
      <c r="L16" s="43" t="s">
        <v>44</v>
      </c>
      <c r="M16" s="15">
        <f>VLOOKUP(G3,[1]Sheet1!$A$9:$I$7290,7,FALSE)</f>
        <v>19.75</v>
      </c>
    </row>
    <row r="17" spans="1:13" s="15" customFormat="1" ht="13.5" thickBot="1">
      <c r="A17" s="45" t="s">
        <v>45</v>
      </c>
      <c r="B17" s="46" t="s">
        <v>46</v>
      </c>
      <c r="C17" s="47" t="s">
        <v>74</v>
      </c>
      <c r="D17" s="47" t="s">
        <v>62</v>
      </c>
      <c r="E17" s="47" t="s">
        <v>72</v>
      </c>
      <c r="F17" s="47" t="str">
        <f>CONCATENATE("Amount ",,J9)</f>
        <v>Amount GBP</v>
      </c>
      <c r="G17" s="46" t="s">
        <v>47</v>
      </c>
      <c r="H17" s="46" t="s">
        <v>48</v>
      </c>
      <c r="J17" s="15" t="s">
        <v>49</v>
      </c>
      <c r="K17" s="15" t="s">
        <v>6</v>
      </c>
      <c r="L17" s="15" t="s">
        <v>82</v>
      </c>
      <c r="M17" s="15">
        <v>0.24</v>
      </c>
    </row>
    <row r="18" spans="1:13" s="54" customFormat="1" ht="38.25">
      <c r="A18" s="48" t="str">
        <f>IF(LEN('Copy paste to Here'!G22) &gt; 5, CONCATENATE('Copy paste to Here'!G22, 'Copy paste to Here'!D22, 'Copy paste to Here'!E22), "Empty Cell")</f>
        <v>One pair of 18k gold plated, rose gold plated and 925 sterling silver ear studs with a 1.5mm to 6mm solid ballColor: Rose-goldSize: 1.5mm</v>
      </c>
      <c r="B18" s="49" t="str">
        <f>'Copy paste to Here'!C22</f>
        <v>ESVB</v>
      </c>
      <c r="C18" s="50" t="s">
        <v>154</v>
      </c>
      <c r="D18" s="50">
        <f>Invoice!B23</f>
        <v>3</v>
      </c>
      <c r="E18" s="51">
        <f>'Shipping Invoice'!K23*$N$1</f>
        <v>1.46</v>
      </c>
      <c r="F18" s="51">
        <f>D18*E18</f>
        <v>4.38</v>
      </c>
      <c r="G18" s="52">
        <f>E18*$E$14</f>
        <v>63.305599999999998</v>
      </c>
      <c r="H18" s="53">
        <f>D18*G18</f>
        <v>189.91679999999999</v>
      </c>
    </row>
    <row r="19" spans="1:13" s="54" customFormat="1" ht="24" customHeight="1">
      <c r="A19" s="48" t="str">
        <f>IF(LEN('Copy paste to Here'!G23) &gt; 5, CONCATENATE('Copy paste to Here'!G23, 'Copy paste to Here'!D23, 'Copy paste to Here'!E23), "Empty Cell")</f>
        <v>One pair of 18k gold plated, rose gold plated and 925 sterling silver ear studs with a 1.5mm to 6mm solid ballColor: SilverSize: 3mm</v>
      </c>
      <c r="B19" s="49" t="str">
        <f>'Copy paste to Here'!C23</f>
        <v>ESVB</v>
      </c>
      <c r="C19" s="50" t="s">
        <v>155</v>
      </c>
      <c r="D19" s="50">
        <f>Invoice!B24</f>
        <v>5</v>
      </c>
      <c r="E19" s="51">
        <f>'Shipping Invoice'!K24*$N$1</f>
        <v>1.83</v>
      </c>
      <c r="F19" s="51">
        <f t="shared" ref="F19:F82" si="0">D19*E19</f>
        <v>9.15</v>
      </c>
      <c r="G19" s="52">
        <f t="shared" ref="G19:G82" si="1">E19*$E$14</f>
        <v>79.348799999999997</v>
      </c>
      <c r="H19" s="55">
        <f t="shared" ref="H19:H82" si="2">D19*G19</f>
        <v>396.74399999999997</v>
      </c>
    </row>
    <row r="20" spans="1:13" s="54" customFormat="1" ht="24" customHeight="1">
      <c r="A20" s="48" t="str">
        <f>IF(LEN('Copy paste to Here'!G24) &gt; 5, CONCATENATE('Copy paste to Here'!G24, 'Copy paste to Here'!D24, 'Copy paste to Here'!E24), "Empty Cell")</f>
        <v>18k gold plated 925 sterling silver hinged segment ring, 1.2mm (16g) with inner diameter from 6mm to 10mmLength: 8mm</v>
      </c>
      <c r="B20" s="49" t="str">
        <f>'Copy paste to Here'!C24</f>
        <v>GPSEGH16</v>
      </c>
      <c r="C20" s="50" t="s">
        <v>156</v>
      </c>
      <c r="D20" s="50">
        <f>Invoice!B25</f>
        <v>3</v>
      </c>
      <c r="E20" s="51">
        <f>'Shipping Invoice'!K25*$N$1</f>
        <v>3.25</v>
      </c>
      <c r="F20" s="51">
        <f t="shared" si="0"/>
        <v>9.75</v>
      </c>
      <c r="G20" s="52">
        <f t="shared" si="1"/>
        <v>140.91999999999999</v>
      </c>
      <c r="H20" s="55">
        <f t="shared" si="2"/>
        <v>422.76</v>
      </c>
    </row>
    <row r="21" spans="1:13" s="54" customFormat="1" ht="24" customHeight="1">
      <c r="A21" s="48" t="str">
        <f>IF(LEN('Copy paste to Here'!G25) &gt; 5, CONCATENATE('Copy paste to Here'!G25, 'Copy paste to Here'!D25, 'Copy paste to Here'!E25), "Empty Cell")</f>
        <v>18k gold plated 925 sterling silver hinged segment ring, 1mm (18g) (Size is inner diameter)Length: 6mm</v>
      </c>
      <c r="B21" s="49" t="str">
        <f>'Copy paste to Here'!C25</f>
        <v>GPSEGH18</v>
      </c>
      <c r="C21" s="50" t="s">
        <v>157</v>
      </c>
      <c r="D21" s="50">
        <f>Invoice!B26</f>
        <v>5</v>
      </c>
      <c r="E21" s="51">
        <f>'Shipping Invoice'!K26*$N$1</f>
        <v>2.98</v>
      </c>
      <c r="F21" s="51">
        <f t="shared" si="0"/>
        <v>14.9</v>
      </c>
      <c r="G21" s="52">
        <f t="shared" si="1"/>
        <v>129.21279999999999</v>
      </c>
      <c r="H21" s="55">
        <f t="shared" si="2"/>
        <v>646.06399999999996</v>
      </c>
      <c r="L21" s="15"/>
    </row>
    <row r="22" spans="1:13" s="54" customFormat="1" ht="24" customHeight="1">
      <c r="A22" s="48" t="str">
        <f>IF(LEN('Copy paste to Here'!G26) &gt; 5, CONCATENATE('Copy paste to Here'!G26, 'Copy paste to Here'!D26, 'Copy paste to Here'!E26), "Empty Cell")</f>
        <v>18k gold plated 925 sterling silver hinged segment ring, 1mm (18g) (Size is inner diameter)Length: 7mm</v>
      </c>
      <c r="B22" s="49" t="str">
        <f>'Copy paste to Here'!C26</f>
        <v>GPSEGH18</v>
      </c>
      <c r="C22" s="50" t="s">
        <v>158</v>
      </c>
      <c r="D22" s="50">
        <f>Invoice!B27</f>
        <v>4</v>
      </c>
      <c r="E22" s="51">
        <f>'Shipping Invoice'!K27*$N$1</f>
        <v>3.08</v>
      </c>
      <c r="F22" s="51">
        <f t="shared" si="0"/>
        <v>12.32</v>
      </c>
      <c r="G22" s="52">
        <f t="shared" si="1"/>
        <v>133.5488</v>
      </c>
      <c r="H22" s="55">
        <f t="shared" si="2"/>
        <v>534.1952</v>
      </c>
    </row>
    <row r="23" spans="1:13" s="54" customFormat="1" ht="24" customHeight="1">
      <c r="A23" s="48" t="str">
        <f>IF(LEN('Copy paste to Here'!G27) &gt; 5, CONCATENATE('Copy paste to Here'!G27, 'Copy paste to Here'!D27, 'Copy paste to Here'!E27), "Empty Cell")</f>
        <v>18k gold plated 925 sterling silver hinged segment ring, 1mm (18g) (Size is inner diameter)Length: 8mm</v>
      </c>
      <c r="B23" s="49" t="str">
        <f>'Copy paste to Here'!C27</f>
        <v>GPSEGH18</v>
      </c>
      <c r="C23" s="50" t="s">
        <v>159</v>
      </c>
      <c r="D23" s="50">
        <f>Invoice!B28</f>
        <v>1</v>
      </c>
      <c r="E23" s="51">
        <f>'Shipping Invoice'!K28*$N$1</f>
        <v>3.08</v>
      </c>
      <c r="F23" s="51">
        <f t="shared" si="0"/>
        <v>3.08</v>
      </c>
      <c r="G23" s="52">
        <f t="shared" si="1"/>
        <v>133.5488</v>
      </c>
      <c r="H23" s="55">
        <f t="shared" si="2"/>
        <v>133.5488</v>
      </c>
    </row>
    <row r="24" spans="1:13" s="54" customFormat="1" ht="48">
      <c r="A24" s="48" t="str">
        <f>IF(LEN('Copy paste to Here'!G28) &gt; 5, CONCATENATE('Copy paste to Here'!G28, 'Copy paste to Here'!D28, 'Copy paste to Here'!E28), "Empty Cell")</f>
        <v>Display pack with 20 pcs. of 925 sterling silver nose bones, 0.6mm (22g) with 1.5mm plain silver ball shaped top (in standard packing or in vacuum sealed packing to prevent tarnishing)Packing Option: Standard Package</v>
      </c>
      <c r="B24" s="49" t="str">
        <f>'Copy paste to Here'!C28</f>
        <v>NBSVPK</v>
      </c>
      <c r="C24" s="50" t="s">
        <v>125</v>
      </c>
      <c r="D24" s="50">
        <f>Invoice!B29</f>
        <v>1</v>
      </c>
      <c r="E24" s="51">
        <f>'Shipping Invoice'!K29*$N$1</f>
        <v>4.66</v>
      </c>
      <c r="F24" s="51">
        <f t="shared" si="0"/>
        <v>4.66</v>
      </c>
      <c r="G24" s="52">
        <f t="shared" si="1"/>
        <v>202.05760000000001</v>
      </c>
      <c r="H24" s="55">
        <f t="shared" si="2"/>
        <v>202.05760000000001</v>
      </c>
    </row>
    <row r="25" spans="1:13" s="54" customFormat="1" ht="24" customHeight="1">
      <c r="A25" s="48" t="str">
        <f>IF(LEN('Copy paste to Here'!G29) &gt; 5, CONCATENATE('Copy paste to Here'!G29, 'Copy paste to Here'!D29, 'Copy paste to Here'!E29), "Empty Cell")</f>
        <v>Rhodium plated 925 sterling silver hinged segment ring, 1.2mm (16g) with inner diameter from 6mm to 10mmLength: 6mm</v>
      </c>
      <c r="B25" s="49" t="str">
        <f>'Copy paste to Here'!C29</f>
        <v>RHSEGH16</v>
      </c>
      <c r="C25" s="50" t="s">
        <v>160</v>
      </c>
      <c r="D25" s="50">
        <f>Invoice!B30</f>
        <v>2</v>
      </c>
      <c r="E25" s="51">
        <f>'Shipping Invoice'!K30*$N$1</f>
        <v>3.16</v>
      </c>
      <c r="F25" s="51">
        <f t="shared" si="0"/>
        <v>6.32</v>
      </c>
      <c r="G25" s="52">
        <f t="shared" si="1"/>
        <v>137.01760000000002</v>
      </c>
      <c r="H25" s="55">
        <f t="shared" si="2"/>
        <v>274.03520000000003</v>
      </c>
    </row>
    <row r="26" spans="1:13" s="54" customFormat="1" ht="24" customHeight="1">
      <c r="A26" s="48" t="str">
        <f>IF(LEN('Copy paste to Here'!G30) &gt; 5, CONCATENATE('Copy paste to Here'!G30, 'Copy paste to Here'!D30, 'Copy paste to Here'!E30), "Empty Cell")</f>
        <v>Rhodium plated 925 sterling silver hinged segment ring, 1.2mm (16g) with inner diameter from 6mm to 10mmLength: 8mm</v>
      </c>
      <c r="B26" s="49" t="str">
        <f>'Copy paste to Here'!C30</f>
        <v>RHSEGH16</v>
      </c>
      <c r="C26" s="50" t="s">
        <v>161</v>
      </c>
      <c r="D26" s="50">
        <f>Invoice!B31</f>
        <v>4</v>
      </c>
      <c r="E26" s="51">
        <f>'Shipping Invoice'!K31*$N$1</f>
        <v>3.39</v>
      </c>
      <c r="F26" s="51">
        <f t="shared" si="0"/>
        <v>13.56</v>
      </c>
      <c r="G26" s="52">
        <f t="shared" si="1"/>
        <v>146.99039999999999</v>
      </c>
      <c r="H26" s="55">
        <f t="shared" si="2"/>
        <v>587.96159999999998</v>
      </c>
    </row>
    <row r="27" spans="1:13" s="54" customFormat="1" ht="24" customHeight="1">
      <c r="A27" s="48" t="str">
        <f>IF(LEN('Copy paste to Here'!G31) &gt; 5, CONCATENATE('Copy paste to Here'!G31, 'Copy paste to Here'!D31, 'Copy paste to Here'!E31), "Empty Cell")</f>
        <v>Rhodium plated 925 sterling silver hinged segment ring, 1mm (18g) with inner diameter from 6mm to 10mmLength: 6mm</v>
      </c>
      <c r="B27" s="49" t="str">
        <f>'Copy paste to Here'!C31</f>
        <v>RHSEGH18</v>
      </c>
      <c r="C27" s="50" t="s">
        <v>162</v>
      </c>
      <c r="D27" s="50">
        <f>Invoice!B32</f>
        <v>5</v>
      </c>
      <c r="E27" s="51">
        <f>'Shipping Invoice'!K32*$N$1</f>
        <v>2.98</v>
      </c>
      <c r="F27" s="51">
        <f t="shared" si="0"/>
        <v>14.9</v>
      </c>
      <c r="G27" s="52">
        <f t="shared" si="1"/>
        <v>129.21279999999999</v>
      </c>
      <c r="H27" s="55">
        <f t="shared" si="2"/>
        <v>646.06399999999996</v>
      </c>
    </row>
    <row r="28" spans="1:13" s="54" customFormat="1" ht="24" customHeight="1">
      <c r="A28" s="48" t="str">
        <f>IF(LEN('Copy paste to Here'!G32) &gt; 5, CONCATENATE('Copy paste to Here'!G32, 'Copy paste to Here'!D32, 'Copy paste to Here'!E32), "Empty Cell")</f>
        <v>Rhodium plated 925 sterling silver hinged segment ring, 1mm (18g) with inner diameter from 6mm to 10mmLength: 8mm</v>
      </c>
      <c r="B28" s="49" t="str">
        <f>'Copy paste to Here'!C32</f>
        <v>RHSEGH18</v>
      </c>
      <c r="C28" s="50" t="s">
        <v>163</v>
      </c>
      <c r="D28" s="50">
        <f>Invoice!B33</f>
        <v>5</v>
      </c>
      <c r="E28" s="51">
        <f>'Shipping Invoice'!K33*$N$1</f>
        <v>3.21</v>
      </c>
      <c r="F28" s="51">
        <f t="shared" si="0"/>
        <v>16.05</v>
      </c>
      <c r="G28" s="52">
        <f t="shared" si="1"/>
        <v>139.18559999999999</v>
      </c>
      <c r="H28" s="55">
        <f t="shared" si="2"/>
        <v>695.928</v>
      </c>
    </row>
    <row r="29" spans="1:13" s="54" customFormat="1" ht="12.95" customHeight="1">
      <c r="A29" s="48" t="str">
        <f>IF(LEN('Copy paste to Here'!G33) &gt; 5, CONCATENATE('Copy paste to Here'!G33, 'Copy paste to Here'!D33, 'Copy paste to Here'!E33), "Empty Cell")</f>
        <v>925 sterling silver hinged segment ring, 1.6mm (14g)Length: 8mm</v>
      </c>
      <c r="B29" s="49" t="str">
        <f>'Copy paste to Here'!C33</f>
        <v>VSEGH14</v>
      </c>
      <c r="C29" s="50" t="s">
        <v>164</v>
      </c>
      <c r="D29" s="50">
        <f>Invoice!B34</f>
        <v>3</v>
      </c>
      <c r="E29" s="51">
        <f>'Shipping Invoice'!K34*$N$1</f>
        <v>2.75</v>
      </c>
      <c r="F29" s="51">
        <f t="shared" si="0"/>
        <v>8.25</v>
      </c>
      <c r="G29" s="52">
        <f t="shared" si="1"/>
        <v>119.24</v>
      </c>
      <c r="H29" s="55">
        <f t="shared" si="2"/>
        <v>357.71999999999997</v>
      </c>
    </row>
    <row r="30" spans="1:13" s="54" customFormat="1" ht="12.95" customHeight="1">
      <c r="A30" s="48" t="str">
        <f>IF(LEN('Copy paste to Here'!G34) &gt; 5, CONCATENATE('Copy paste to Here'!G34, 'Copy paste to Here'!D34, 'Copy paste to Here'!E34), "Empty Cell")</f>
        <v>925 sterling silver hinged segment ring, 1.6mm (14g)Length: 10mm</v>
      </c>
      <c r="B30" s="49" t="str">
        <f>'Copy paste to Here'!C34</f>
        <v>VSEGH14</v>
      </c>
      <c r="C30" s="50" t="s">
        <v>165</v>
      </c>
      <c r="D30" s="50">
        <f>Invoice!B35</f>
        <v>1</v>
      </c>
      <c r="E30" s="51">
        <f>'Shipping Invoice'!K35*$N$1</f>
        <v>2.87</v>
      </c>
      <c r="F30" s="51">
        <f t="shared" si="0"/>
        <v>2.87</v>
      </c>
      <c r="G30" s="52">
        <f t="shared" si="1"/>
        <v>124.4432</v>
      </c>
      <c r="H30" s="55">
        <f t="shared" si="2"/>
        <v>124.4432</v>
      </c>
    </row>
    <row r="31" spans="1:13" s="54" customFormat="1" ht="12.95" customHeight="1">
      <c r="A31" s="48" t="str">
        <f>IF(LEN('Copy paste to Here'!G35) &gt; 5, CONCATENATE('Copy paste to Here'!G35, 'Copy paste to Here'!D35, 'Copy paste to Here'!E35), "Empty Cell")</f>
        <v>925 sterling silver hinged segment ring, 1.2mm (16g)Length: 6mm</v>
      </c>
      <c r="B31" s="49" t="str">
        <f>'Copy paste to Here'!C35</f>
        <v>VSEGH16</v>
      </c>
      <c r="C31" s="50" t="s">
        <v>166</v>
      </c>
      <c r="D31" s="50">
        <f>Invoice!B36</f>
        <v>4</v>
      </c>
      <c r="E31" s="51">
        <f>'Shipping Invoice'!K36*$N$1</f>
        <v>2.57</v>
      </c>
      <c r="F31" s="51">
        <f t="shared" si="0"/>
        <v>10.28</v>
      </c>
      <c r="G31" s="52">
        <f t="shared" si="1"/>
        <v>111.43519999999999</v>
      </c>
      <c r="H31" s="55">
        <f t="shared" si="2"/>
        <v>445.74079999999998</v>
      </c>
    </row>
    <row r="32" spans="1:13" s="54" customFormat="1" ht="12.95" customHeight="1">
      <c r="A32" s="48" t="str">
        <f>IF(LEN('Copy paste to Here'!G36) &gt; 5, CONCATENATE('Copy paste to Here'!G36, 'Copy paste to Here'!D36, 'Copy paste to Here'!E36), "Empty Cell")</f>
        <v>925 sterling silver hinged segment ring, 1.2mm (16g)Length: 7mm</v>
      </c>
      <c r="B32" s="49" t="str">
        <f>'Copy paste to Here'!C36</f>
        <v>VSEGH16</v>
      </c>
      <c r="C32" s="50" t="s">
        <v>167</v>
      </c>
      <c r="D32" s="50">
        <f>Invoice!B37</f>
        <v>5</v>
      </c>
      <c r="E32" s="51">
        <f>'Shipping Invoice'!K37*$N$1</f>
        <v>2.57</v>
      </c>
      <c r="F32" s="51">
        <f t="shared" si="0"/>
        <v>12.85</v>
      </c>
      <c r="G32" s="52">
        <f t="shared" si="1"/>
        <v>111.43519999999999</v>
      </c>
      <c r="H32" s="55">
        <f t="shared" si="2"/>
        <v>557.17599999999993</v>
      </c>
    </row>
    <row r="33" spans="1:8" s="54" customFormat="1" ht="12.95" customHeight="1">
      <c r="A33" s="48" t="str">
        <f>IF(LEN('Copy paste to Here'!G37) &gt; 5, CONCATENATE('Copy paste to Here'!G37, 'Copy paste to Here'!D37, 'Copy paste to Here'!E37), "Empty Cell")</f>
        <v>925 sterling silver hinged segment ring, 1.2mm (16g)Length: 8mm</v>
      </c>
      <c r="B33" s="49" t="str">
        <f>'Copy paste to Here'!C37</f>
        <v>VSEGH16</v>
      </c>
      <c r="C33" s="50" t="s">
        <v>168</v>
      </c>
      <c r="D33" s="50">
        <f>Invoice!B38</f>
        <v>6</v>
      </c>
      <c r="E33" s="51">
        <f>'Shipping Invoice'!K38*$N$1</f>
        <v>2.57</v>
      </c>
      <c r="F33" s="51">
        <f t="shared" si="0"/>
        <v>15.419999999999998</v>
      </c>
      <c r="G33" s="52">
        <f t="shared" si="1"/>
        <v>111.43519999999999</v>
      </c>
      <c r="H33" s="55">
        <f t="shared" si="2"/>
        <v>668.61119999999994</v>
      </c>
    </row>
    <row r="34" spans="1:8" s="54" customFormat="1" ht="12.95" customHeight="1">
      <c r="A34" s="48" t="str">
        <f>IF(LEN('Copy paste to Here'!G38) &gt; 5, CONCATENATE('Copy paste to Here'!G38, 'Copy paste to Here'!D38, 'Copy paste to Here'!E38), "Empty Cell")</f>
        <v>925 sterling silver hinged segment ring, 1.2mm (16g)Length: 9mm</v>
      </c>
      <c r="B34" s="49" t="str">
        <f>'Copy paste to Here'!C38</f>
        <v>VSEGH16</v>
      </c>
      <c r="C34" s="50" t="s">
        <v>169</v>
      </c>
      <c r="D34" s="50">
        <f>Invoice!B39</f>
        <v>8</v>
      </c>
      <c r="E34" s="51">
        <f>'Shipping Invoice'!K39*$N$1</f>
        <v>2.57</v>
      </c>
      <c r="F34" s="51">
        <f t="shared" si="0"/>
        <v>20.56</v>
      </c>
      <c r="G34" s="52">
        <f t="shared" si="1"/>
        <v>111.43519999999999</v>
      </c>
      <c r="H34" s="55">
        <f t="shared" si="2"/>
        <v>891.48159999999996</v>
      </c>
    </row>
    <row r="35" spans="1:8" s="54" customFormat="1" ht="24" customHeight="1">
      <c r="A35" s="48" t="str">
        <f>IF(LEN('Copy paste to Here'!G39) &gt; 5, CONCATENATE('Copy paste to Here'!G39, 'Copy paste to Here'!D39, 'Copy paste to Here'!E39), "Empty Cell")</f>
        <v>925 sterling silver hinged segment ring, 1mm (18g) (Size is inner diameter)Size: 6mm</v>
      </c>
      <c r="B35" s="49" t="str">
        <f>'Copy paste to Here'!C39</f>
        <v>VSEGH18</v>
      </c>
      <c r="C35" s="50" t="s">
        <v>170</v>
      </c>
      <c r="D35" s="50">
        <f>Invoice!B40</f>
        <v>8</v>
      </c>
      <c r="E35" s="51">
        <f>'Shipping Invoice'!K40*$N$1</f>
        <v>2.39</v>
      </c>
      <c r="F35" s="51">
        <f t="shared" si="0"/>
        <v>19.12</v>
      </c>
      <c r="G35" s="52">
        <f t="shared" si="1"/>
        <v>103.63040000000001</v>
      </c>
      <c r="H35" s="55">
        <f t="shared" si="2"/>
        <v>829.04320000000007</v>
      </c>
    </row>
    <row r="36" spans="1:8" s="54" customFormat="1" ht="24" customHeight="1">
      <c r="A36" s="48" t="str">
        <f>IF(LEN('Copy paste to Here'!G40) &gt; 5, CONCATENATE('Copy paste to Here'!G40, 'Copy paste to Here'!D40, 'Copy paste to Here'!E40), "Empty Cell")</f>
        <v>925 sterling silver hinged segment ring, 1mm (18g) (Size is inner diameter)Size: 7mm</v>
      </c>
      <c r="B36" s="49" t="str">
        <f>'Copy paste to Here'!C40</f>
        <v>VSEGH18</v>
      </c>
      <c r="C36" s="50" t="s">
        <v>171</v>
      </c>
      <c r="D36" s="50">
        <f>Invoice!B41</f>
        <v>13</v>
      </c>
      <c r="E36" s="51">
        <f>'Shipping Invoice'!K41*$N$1</f>
        <v>2.39</v>
      </c>
      <c r="F36" s="51">
        <f t="shared" si="0"/>
        <v>31.07</v>
      </c>
      <c r="G36" s="52">
        <f t="shared" si="1"/>
        <v>103.63040000000001</v>
      </c>
      <c r="H36" s="55">
        <f t="shared" si="2"/>
        <v>1347.1952000000001</v>
      </c>
    </row>
    <row r="37" spans="1:8" s="54" customFormat="1" ht="24" customHeight="1">
      <c r="A37" s="48" t="str">
        <f>IF(LEN('Copy paste to Here'!G41) &gt; 5, CONCATENATE('Copy paste to Here'!G41, 'Copy paste to Here'!D41, 'Copy paste to Here'!E41), "Empty Cell")</f>
        <v>925 sterling silver hinged segment ring, 1mm (18g) (Size is inner diameter)Size: 8mm</v>
      </c>
      <c r="B37" s="49" t="str">
        <f>'Copy paste to Here'!C41</f>
        <v>VSEGH18</v>
      </c>
      <c r="C37" s="50" t="s">
        <v>172</v>
      </c>
      <c r="D37" s="50">
        <f>Invoice!B42</f>
        <v>13</v>
      </c>
      <c r="E37" s="51">
        <f>'Shipping Invoice'!K42*$N$1</f>
        <v>2.39</v>
      </c>
      <c r="F37" s="51">
        <f t="shared" si="0"/>
        <v>31.07</v>
      </c>
      <c r="G37" s="52">
        <f t="shared" si="1"/>
        <v>103.63040000000001</v>
      </c>
      <c r="H37" s="55">
        <f t="shared" si="2"/>
        <v>1347.1952000000001</v>
      </c>
    </row>
    <row r="38" spans="1:8" s="54" customFormat="1" ht="24" customHeight="1">
      <c r="A38" s="48" t="str">
        <f>IF(LEN('Copy paste to Here'!G42) &gt; 5, CONCATENATE('Copy paste to Here'!G42, 'Copy paste to Here'!D42, 'Copy paste to Here'!E42), "Empty Cell")</f>
        <v>925 sterling silver hinged segment ring, 1mm (18g) (Size is inner diameter)Size: 9mm</v>
      </c>
      <c r="B38" s="49" t="str">
        <f>'Copy paste to Here'!C42</f>
        <v>VSEGH18</v>
      </c>
      <c r="C38" s="50" t="s">
        <v>173</v>
      </c>
      <c r="D38" s="50">
        <f>Invoice!B43</f>
        <v>10</v>
      </c>
      <c r="E38" s="51">
        <f>'Shipping Invoice'!K43*$N$1</f>
        <v>2.39</v>
      </c>
      <c r="F38" s="51">
        <f t="shared" si="0"/>
        <v>23.900000000000002</v>
      </c>
      <c r="G38" s="52">
        <f t="shared" si="1"/>
        <v>103.63040000000001</v>
      </c>
      <c r="H38" s="55">
        <f t="shared" si="2"/>
        <v>1036.3040000000001</v>
      </c>
    </row>
    <row r="39" spans="1:8" s="54" customFormat="1" hidden="1">
      <c r="A39" s="48" t="str">
        <f>IF(LEN('Copy paste to Here'!G43) &gt; 5, CONCATENATE('Copy paste to Here'!G43, 'Copy paste to Here'!D43, 'Copy paste to Here'!E43), "Empty Cell")</f>
        <v>Empty Cell</v>
      </c>
      <c r="B39" s="49">
        <f>'Copy paste to Here'!C43</f>
        <v>0</v>
      </c>
      <c r="C39" s="50"/>
      <c r="D39" s="50"/>
      <c r="E39" s="51"/>
      <c r="F39" s="51">
        <f t="shared" si="0"/>
        <v>0</v>
      </c>
      <c r="G39" s="52">
        <f t="shared" si="1"/>
        <v>0</v>
      </c>
      <c r="H39" s="55">
        <f t="shared" si="2"/>
        <v>0</v>
      </c>
    </row>
    <row r="40" spans="1:8" s="54" customFormat="1" hidden="1">
      <c r="A40" s="48" t="str">
        <f>IF(LEN('Copy paste to Here'!G44) &gt; 5, CONCATENATE('Copy paste to Here'!G44, 'Copy paste to Here'!D44, 'Copy paste to Here'!E44), "Empty Cell")</f>
        <v>Empty Cell</v>
      </c>
      <c r="B40" s="49">
        <f>'Copy paste to Here'!C44</f>
        <v>0</v>
      </c>
      <c r="C40" s="50"/>
      <c r="D40" s="50"/>
      <c r="E40" s="51"/>
      <c r="F40" s="51">
        <f t="shared" si="0"/>
        <v>0</v>
      </c>
      <c r="G40" s="52">
        <f t="shared" si="1"/>
        <v>0</v>
      </c>
      <c r="H40" s="55">
        <f t="shared" si="2"/>
        <v>0</v>
      </c>
    </row>
    <row r="41" spans="1:8" s="54" customFormat="1" hidden="1">
      <c r="A41" s="48" t="str">
        <f>IF(LEN('Copy paste to Here'!G45) &gt; 5, CONCATENATE('Copy paste to Here'!G45, 'Copy paste to Here'!D45, 'Copy paste to Here'!E45), "Empty Cell")</f>
        <v>Empty Cell</v>
      </c>
      <c r="B41" s="49">
        <f>'Copy paste to Here'!C45</f>
        <v>0</v>
      </c>
      <c r="C41" s="50"/>
      <c r="D41" s="50"/>
      <c r="E41" s="51"/>
      <c r="F41" s="51">
        <f t="shared" si="0"/>
        <v>0</v>
      </c>
      <c r="G41" s="52">
        <f t="shared" si="1"/>
        <v>0</v>
      </c>
      <c r="H41" s="55">
        <f t="shared" si="2"/>
        <v>0</v>
      </c>
    </row>
    <row r="42" spans="1:8" s="54" customFormat="1" hidden="1">
      <c r="A42" s="48" t="str">
        <f>IF(LEN('Copy paste to Here'!G46) &gt; 5, CONCATENATE('Copy paste to Here'!G46, 'Copy paste to Here'!D46, 'Copy paste to Here'!E46), "Empty Cell")</f>
        <v>Empty Cell</v>
      </c>
      <c r="B42" s="49">
        <f>'Copy paste to Here'!C46</f>
        <v>0</v>
      </c>
      <c r="C42" s="50"/>
      <c r="D42" s="50"/>
      <c r="E42" s="51"/>
      <c r="F42" s="51">
        <f t="shared" si="0"/>
        <v>0</v>
      </c>
      <c r="G42" s="52">
        <f t="shared" si="1"/>
        <v>0</v>
      </c>
      <c r="H42" s="55">
        <f t="shared" si="2"/>
        <v>0</v>
      </c>
    </row>
    <row r="43" spans="1:8" s="54" customFormat="1" hidden="1">
      <c r="A43" s="48" t="str">
        <f>IF(LEN('Copy paste to Here'!G47) &gt; 5, CONCATENATE('Copy paste to Here'!G47, 'Copy paste to Here'!D47, 'Copy paste to Here'!E47), "Empty Cell")</f>
        <v>Empty Cell</v>
      </c>
      <c r="B43" s="49">
        <f>'Copy paste to Here'!C47</f>
        <v>0</v>
      </c>
      <c r="C43" s="50"/>
      <c r="D43" s="50"/>
      <c r="E43" s="51"/>
      <c r="F43" s="51">
        <f t="shared" si="0"/>
        <v>0</v>
      </c>
      <c r="G43" s="52">
        <f t="shared" si="1"/>
        <v>0</v>
      </c>
      <c r="H43" s="55">
        <f t="shared" si="2"/>
        <v>0</v>
      </c>
    </row>
    <row r="44" spans="1:8" s="54" customFormat="1" hidden="1">
      <c r="A44" s="48" t="str">
        <f>IF(LEN('Copy paste to Here'!G48) &gt; 5, CONCATENATE('Copy paste to Here'!G48, 'Copy paste to Here'!D48, 'Copy paste to Here'!E48), "Empty Cell")</f>
        <v>Empty Cell</v>
      </c>
      <c r="B44" s="49">
        <f>'Copy paste to Here'!C48</f>
        <v>0</v>
      </c>
      <c r="C44" s="50"/>
      <c r="D44" s="50"/>
      <c r="E44" s="51"/>
      <c r="F44" s="51">
        <f t="shared" si="0"/>
        <v>0</v>
      </c>
      <c r="G44" s="52">
        <f t="shared" si="1"/>
        <v>0</v>
      </c>
      <c r="H44" s="55">
        <f t="shared" si="2"/>
        <v>0</v>
      </c>
    </row>
    <row r="45" spans="1:8" s="54" customFormat="1" hidden="1">
      <c r="A45" s="48" t="str">
        <f>IF(LEN('Copy paste to Here'!G49) &gt; 5, CONCATENATE('Copy paste to Here'!G49, 'Copy paste to Here'!D49, 'Copy paste to Here'!E49), "Empty Cell")</f>
        <v>Empty Cell</v>
      </c>
      <c r="B45" s="49">
        <f>'Copy paste to Here'!C49</f>
        <v>0</v>
      </c>
      <c r="C45" s="50"/>
      <c r="D45" s="50"/>
      <c r="E45" s="51"/>
      <c r="F45" s="51">
        <f t="shared" si="0"/>
        <v>0</v>
      </c>
      <c r="G45" s="52">
        <f t="shared" si="1"/>
        <v>0</v>
      </c>
      <c r="H45" s="55">
        <f t="shared" si="2"/>
        <v>0</v>
      </c>
    </row>
    <row r="46" spans="1:8" s="54" customFormat="1" hidden="1">
      <c r="A46" s="48" t="str">
        <f>IF(LEN('Copy paste to Here'!G50) &gt; 5, CONCATENATE('Copy paste to Here'!G50, 'Copy paste to Here'!D50, 'Copy paste to Here'!E50), "Empty Cell")</f>
        <v>Empty Cell</v>
      </c>
      <c r="B46" s="49">
        <f>'Copy paste to Here'!C50</f>
        <v>0</v>
      </c>
      <c r="C46" s="50"/>
      <c r="D46" s="50"/>
      <c r="E46" s="51"/>
      <c r="F46" s="51">
        <f t="shared" si="0"/>
        <v>0</v>
      </c>
      <c r="G46" s="52">
        <f t="shared" si="1"/>
        <v>0</v>
      </c>
      <c r="H46" s="55">
        <f t="shared" si="2"/>
        <v>0</v>
      </c>
    </row>
    <row r="47" spans="1:8" s="54" customFormat="1" hidden="1">
      <c r="A47" s="48" t="str">
        <f>IF(LEN('Copy paste to Here'!G51) &gt; 5, CONCATENATE('Copy paste to Here'!G51, 'Copy paste to Here'!D51, 'Copy paste to Here'!E51), "Empty Cell")</f>
        <v>Empty Cell</v>
      </c>
      <c r="B47" s="49">
        <f>'Copy paste to Here'!C51</f>
        <v>0</v>
      </c>
      <c r="C47" s="50"/>
      <c r="D47" s="50"/>
      <c r="E47" s="51"/>
      <c r="F47" s="51">
        <f t="shared" si="0"/>
        <v>0</v>
      </c>
      <c r="G47" s="52">
        <f t="shared" si="1"/>
        <v>0</v>
      </c>
      <c r="H47" s="55">
        <f t="shared" si="2"/>
        <v>0</v>
      </c>
    </row>
    <row r="48" spans="1:8" s="54" customFormat="1" hidden="1">
      <c r="A48" s="48" t="str">
        <f>IF((LEN('Copy paste to Here'!G52))&gt;5,((CONCATENATE('Copy paste to Here'!G52," &amp; ",'Copy paste to Here'!D52,"  &amp;  ",'Copy paste to Here'!E52))),"Empty Cell")</f>
        <v>Empty Cell</v>
      </c>
      <c r="B48" s="49">
        <f>'Copy paste to Here'!C52</f>
        <v>0</v>
      </c>
      <c r="C48" s="50"/>
      <c r="D48" s="50"/>
      <c r="E48" s="51"/>
      <c r="F48" s="51">
        <f t="shared" si="0"/>
        <v>0</v>
      </c>
      <c r="G48" s="52">
        <f t="shared" si="1"/>
        <v>0</v>
      </c>
      <c r="H48" s="55">
        <f t="shared" si="2"/>
        <v>0</v>
      </c>
    </row>
    <row r="49" spans="1:8" s="54" customFormat="1" hidden="1">
      <c r="A49" s="48" t="str">
        <f>IF((LEN('Copy paste to Here'!G53))&gt;5,((CONCATENATE('Copy paste to Here'!G53," &amp; ",'Copy paste to Here'!D53,"  &amp;  ",'Copy paste to Here'!E53))),"Empty Cell")</f>
        <v>Empty Cell</v>
      </c>
      <c r="B49" s="49">
        <f>'Copy paste to Here'!C53</f>
        <v>0</v>
      </c>
      <c r="C49" s="50"/>
      <c r="D49" s="50"/>
      <c r="E49" s="51"/>
      <c r="F49" s="51">
        <f t="shared" si="0"/>
        <v>0</v>
      </c>
      <c r="G49" s="52">
        <f t="shared" si="1"/>
        <v>0</v>
      </c>
      <c r="H49" s="55">
        <f t="shared" si="2"/>
        <v>0</v>
      </c>
    </row>
    <row r="50" spans="1:8" s="54" customFormat="1" hidden="1">
      <c r="A50" s="48" t="str">
        <f>IF((LEN('Copy paste to Here'!G54))&gt;5,((CONCATENATE('Copy paste to Here'!G54," &amp; ",'Copy paste to Here'!D54,"  &amp;  ",'Copy paste to Here'!E54))),"Empty Cell")</f>
        <v>Empty Cell</v>
      </c>
      <c r="B50" s="49">
        <f>'Copy paste to Here'!C54</f>
        <v>0</v>
      </c>
      <c r="C50" s="50"/>
      <c r="D50" s="50"/>
      <c r="E50" s="51"/>
      <c r="F50" s="51">
        <f t="shared" si="0"/>
        <v>0</v>
      </c>
      <c r="G50" s="52">
        <f t="shared" si="1"/>
        <v>0</v>
      </c>
      <c r="H50" s="55">
        <f t="shared" si="2"/>
        <v>0</v>
      </c>
    </row>
    <row r="51" spans="1:8" s="54" customFormat="1" hidden="1">
      <c r="A51" s="48" t="str">
        <f>IF((LEN('Copy paste to Here'!G55))&gt;5,((CONCATENATE('Copy paste to Here'!G55," &amp; ",'Copy paste to Here'!D55,"  &amp;  ",'Copy paste to Here'!E55))),"Empty Cell")</f>
        <v>Empty Cell</v>
      </c>
      <c r="B51" s="49">
        <f>'Copy paste to Here'!C55</f>
        <v>0</v>
      </c>
      <c r="C51" s="50"/>
      <c r="D51" s="50"/>
      <c r="E51" s="51"/>
      <c r="F51" s="51">
        <f t="shared" si="0"/>
        <v>0</v>
      </c>
      <c r="G51" s="52">
        <f t="shared" si="1"/>
        <v>0</v>
      </c>
      <c r="H51" s="55">
        <f t="shared" si="2"/>
        <v>0</v>
      </c>
    </row>
    <row r="52" spans="1:8" s="54" customFormat="1" hidden="1">
      <c r="A52" s="48" t="str">
        <f>IF((LEN('Copy paste to Here'!G56))&gt;5,((CONCATENATE('Copy paste to Here'!G56," &amp; ",'Copy paste to Here'!D56,"  &amp;  ",'Copy paste to Here'!E56))),"Empty Cell")</f>
        <v>Empty Cell</v>
      </c>
      <c r="B52" s="49">
        <f>'Copy paste to Here'!C56</f>
        <v>0</v>
      </c>
      <c r="C52" s="50"/>
      <c r="D52" s="50"/>
      <c r="E52" s="51"/>
      <c r="F52" s="51">
        <f t="shared" si="0"/>
        <v>0</v>
      </c>
      <c r="G52" s="52">
        <f t="shared" si="1"/>
        <v>0</v>
      </c>
      <c r="H52" s="55">
        <f t="shared" si="2"/>
        <v>0</v>
      </c>
    </row>
    <row r="53" spans="1:8" s="54" customFormat="1" hidden="1">
      <c r="A53" s="48" t="str">
        <f>IF((LEN('Copy paste to Here'!G57))&gt;5,((CONCATENATE('Copy paste to Here'!G57," &amp; ",'Copy paste to Here'!D57,"  &amp;  ",'Copy paste to Here'!E57))),"Empty Cell")</f>
        <v>Empty Cell</v>
      </c>
      <c r="B53" s="49">
        <f>'Copy paste to Here'!C57</f>
        <v>0</v>
      </c>
      <c r="C53" s="50"/>
      <c r="D53" s="50"/>
      <c r="E53" s="51"/>
      <c r="F53" s="51">
        <f t="shared" si="0"/>
        <v>0</v>
      </c>
      <c r="G53" s="52">
        <f t="shared" si="1"/>
        <v>0</v>
      </c>
      <c r="H53" s="55">
        <f t="shared" si="2"/>
        <v>0</v>
      </c>
    </row>
    <row r="54" spans="1:8" s="54" customFormat="1" hidden="1">
      <c r="A54" s="48" t="str">
        <f>IF((LEN('Copy paste to Here'!G58))&gt;5,((CONCATENATE('Copy paste to Here'!G58," &amp; ",'Copy paste to Here'!D58,"  &amp;  ",'Copy paste to Here'!E58))),"Empty Cell")</f>
        <v>Empty Cell</v>
      </c>
      <c r="B54" s="49">
        <f>'Copy paste to Here'!C58</f>
        <v>0</v>
      </c>
      <c r="C54" s="50"/>
      <c r="D54" s="50"/>
      <c r="E54" s="51"/>
      <c r="F54" s="51">
        <f t="shared" si="0"/>
        <v>0</v>
      </c>
      <c r="G54" s="52">
        <f t="shared" si="1"/>
        <v>0</v>
      </c>
      <c r="H54" s="55">
        <f t="shared" si="2"/>
        <v>0</v>
      </c>
    </row>
    <row r="55" spans="1:8" s="54" customFormat="1" hidden="1">
      <c r="A55" s="48" t="str">
        <f>IF((LEN('Copy paste to Here'!G59))&gt;5,((CONCATENATE('Copy paste to Here'!G59," &amp; ",'Copy paste to Here'!D59,"  &amp;  ",'Copy paste to Here'!E59))),"Empty Cell")</f>
        <v>Empty Cell</v>
      </c>
      <c r="B55" s="49">
        <f>'Copy paste to Here'!C59</f>
        <v>0</v>
      </c>
      <c r="C55" s="50"/>
      <c r="D55" s="50"/>
      <c r="E55" s="51"/>
      <c r="F55" s="51">
        <f t="shared" si="0"/>
        <v>0</v>
      </c>
      <c r="G55" s="52">
        <f t="shared" si="1"/>
        <v>0</v>
      </c>
      <c r="H55" s="55">
        <f t="shared" si="2"/>
        <v>0</v>
      </c>
    </row>
    <row r="56" spans="1:8" s="54" customFormat="1" hidden="1">
      <c r="A56" s="48" t="str">
        <f>IF((LEN('Copy paste to Here'!G60))&gt;5,((CONCATENATE('Copy paste to Here'!G60," &amp; ",'Copy paste to Here'!D60,"  &amp;  ",'Copy paste to Here'!E60))),"Empty Cell")</f>
        <v>Empty Cell</v>
      </c>
      <c r="B56" s="49">
        <f>'Copy paste to Here'!C60</f>
        <v>0</v>
      </c>
      <c r="C56" s="50"/>
      <c r="D56" s="50"/>
      <c r="E56" s="51"/>
      <c r="F56" s="51">
        <f t="shared" si="0"/>
        <v>0</v>
      </c>
      <c r="G56" s="52">
        <f t="shared" si="1"/>
        <v>0</v>
      </c>
      <c r="H56" s="55">
        <f t="shared" si="2"/>
        <v>0</v>
      </c>
    </row>
    <row r="57" spans="1:8" s="54" customFormat="1" hidden="1">
      <c r="A57" s="48" t="str">
        <f>IF((LEN('Copy paste to Here'!G61))&gt;5,((CONCATENATE('Copy paste to Here'!G61," &amp; ",'Copy paste to Here'!D61,"  &amp;  ",'Copy paste to Here'!E61))),"Empty Cell")</f>
        <v>Empty Cell</v>
      </c>
      <c r="B57" s="49">
        <f>'Copy paste to Here'!C61</f>
        <v>0</v>
      </c>
      <c r="C57" s="50"/>
      <c r="D57" s="50"/>
      <c r="E57" s="51"/>
      <c r="F57" s="51">
        <f t="shared" si="0"/>
        <v>0</v>
      </c>
      <c r="G57" s="52">
        <f t="shared" si="1"/>
        <v>0</v>
      </c>
      <c r="H57" s="55">
        <f t="shared" si="2"/>
        <v>0</v>
      </c>
    </row>
    <row r="58" spans="1:8" s="54" customFormat="1" hidden="1">
      <c r="A58" s="48" t="str">
        <f>IF((LEN('Copy paste to Here'!G62))&gt;5,((CONCATENATE('Copy paste to Here'!G62," &amp; ",'Copy paste to Here'!D62,"  &amp;  ",'Copy paste to Here'!E62))),"Empty Cell")</f>
        <v>Empty Cell</v>
      </c>
      <c r="B58" s="49">
        <f>'Copy paste to Here'!C62</f>
        <v>0</v>
      </c>
      <c r="C58" s="50"/>
      <c r="D58" s="50"/>
      <c r="E58" s="51"/>
      <c r="F58" s="51">
        <f t="shared" si="0"/>
        <v>0</v>
      </c>
      <c r="G58" s="52">
        <f t="shared" si="1"/>
        <v>0</v>
      </c>
      <c r="H58" s="55">
        <f t="shared" si="2"/>
        <v>0</v>
      </c>
    </row>
    <row r="59" spans="1:8" s="54" customFormat="1" hidden="1">
      <c r="A59" s="48" t="str">
        <f>IF((LEN('Copy paste to Here'!G63))&gt;5,((CONCATENATE('Copy paste to Here'!G63," &amp; ",'Copy paste to Here'!D63,"  &amp;  ",'Copy paste to Here'!E63))),"Empty Cell")</f>
        <v>Empty Cell</v>
      </c>
      <c r="B59" s="49">
        <f>'Copy paste to Here'!C63</f>
        <v>0</v>
      </c>
      <c r="C59" s="50"/>
      <c r="D59" s="50"/>
      <c r="E59" s="51"/>
      <c r="F59" s="51">
        <f t="shared" si="0"/>
        <v>0</v>
      </c>
      <c r="G59" s="52">
        <f t="shared" si="1"/>
        <v>0</v>
      </c>
      <c r="H59" s="55">
        <f t="shared" si="2"/>
        <v>0</v>
      </c>
    </row>
    <row r="60" spans="1:8" s="54" customFormat="1" hidden="1">
      <c r="A60" s="48" t="str">
        <f>IF((LEN('Copy paste to Here'!G64))&gt;5,((CONCATENATE('Copy paste to Here'!G64," &amp; ",'Copy paste to Here'!D64,"  &amp;  ",'Copy paste to Here'!E64))),"Empty Cell")</f>
        <v>Empty Cell</v>
      </c>
      <c r="B60" s="49">
        <f>'Copy paste to Here'!C64</f>
        <v>0</v>
      </c>
      <c r="C60" s="50"/>
      <c r="D60" s="50"/>
      <c r="E60" s="51"/>
      <c r="F60" s="51">
        <f t="shared" si="0"/>
        <v>0</v>
      </c>
      <c r="G60" s="52">
        <f t="shared" si="1"/>
        <v>0</v>
      </c>
      <c r="H60" s="55">
        <f t="shared" si="2"/>
        <v>0</v>
      </c>
    </row>
    <row r="61" spans="1:8" s="54" customFormat="1" hidden="1">
      <c r="A61" s="48" t="str">
        <f>IF((LEN('Copy paste to Here'!G65))&gt;5,((CONCATENATE('Copy paste to Here'!G65," &amp; ",'Copy paste to Here'!D65,"  &amp;  ",'Copy paste to Here'!E65))),"Empty Cell")</f>
        <v>Empty Cell</v>
      </c>
      <c r="B61" s="49">
        <f>'Copy paste to Here'!C65</f>
        <v>0</v>
      </c>
      <c r="C61" s="50"/>
      <c r="D61" s="50"/>
      <c r="E61" s="51"/>
      <c r="F61" s="51">
        <f t="shared" si="0"/>
        <v>0</v>
      </c>
      <c r="G61" s="52">
        <f t="shared" si="1"/>
        <v>0</v>
      </c>
      <c r="H61" s="55">
        <f t="shared" si="2"/>
        <v>0</v>
      </c>
    </row>
    <row r="62" spans="1:8" s="54" customFormat="1" hidden="1">
      <c r="A62" s="48" t="str">
        <f>IF((LEN('Copy paste to Here'!G66))&gt;5,((CONCATENATE('Copy paste to Here'!G66," &amp; ",'Copy paste to Here'!D66,"  &amp;  ",'Copy paste to Here'!E66))),"Empty Cell")</f>
        <v>Empty Cell</v>
      </c>
      <c r="B62" s="49">
        <f>'Copy paste to Here'!C66</f>
        <v>0</v>
      </c>
      <c r="C62" s="50"/>
      <c r="D62" s="50"/>
      <c r="E62" s="51"/>
      <c r="F62" s="51">
        <f t="shared" si="0"/>
        <v>0</v>
      </c>
      <c r="G62" s="52">
        <f t="shared" si="1"/>
        <v>0</v>
      </c>
      <c r="H62" s="55">
        <f t="shared" si="2"/>
        <v>0</v>
      </c>
    </row>
    <row r="63" spans="1:8" s="54" customFormat="1" hidden="1">
      <c r="A63" s="48" t="str">
        <f>IF((LEN('Copy paste to Here'!G67))&gt;5,((CONCATENATE('Copy paste to Here'!G67," &amp; ",'Copy paste to Here'!D67,"  &amp;  ",'Copy paste to Here'!E67))),"Empty Cell")</f>
        <v>Empty Cell</v>
      </c>
      <c r="B63" s="49">
        <f>'Copy paste to Here'!C67</f>
        <v>0</v>
      </c>
      <c r="C63" s="50"/>
      <c r="D63" s="50"/>
      <c r="E63" s="51"/>
      <c r="F63" s="51">
        <f t="shared" si="0"/>
        <v>0</v>
      </c>
      <c r="G63" s="52">
        <f t="shared" si="1"/>
        <v>0</v>
      </c>
      <c r="H63" s="55">
        <f t="shared" si="2"/>
        <v>0</v>
      </c>
    </row>
    <row r="64" spans="1:8" s="54" customFormat="1" hidden="1">
      <c r="A64" s="48" t="str">
        <f>IF((LEN('Copy paste to Here'!G68))&gt;5,((CONCATENATE('Copy paste to Here'!G68," &amp; ",'Copy paste to Here'!D68,"  &amp;  ",'Copy paste to Here'!E68))),"Empty Cell")</f>
        <v>Empty Cell</v>
      </c>
      <c r="B64" s="49">
        <f>'Copy paste to Here'!C68</f>
        <v>0</v>
      </c>
      <c r="C64" s="50"/>
      <c r="D64" s="50"/>
      <c r="E64" s="51"/>
      <c r="F64" s="51">
        <f t="shared" si="0"/>
        <v>0</v>
      </c>
      <c r="G64" s="52">
        <f t="shared" si="1"/>
        <v>0</v>
      </c>
      <c r="H64" s="55">
        <f t="shared" si="2"/>
        <v>0</v>
      </c>
    </row>
    <row r="65" spans="1:8" s="54" customFormat="1" hidden="1">
      <c r="A65" s="48" t="str">
        <f>IF((LEN('Copy paste to Here'!G69))&gt;5,((CONCATENATE('Copy paste to Here'!G69," &amp; ",'Copy paste to Here'!D69,"  &amp;  ",'Copy paste to Here'!E69))),"Empty Cell")</f>
        <v>Empty Cell</v>
      </c>
      <c r="B65" s="49">
        <f>'Copy paste to Here'!C69</f>
        <v>0</v>
      </c>
      <c r="C65" s="50"/>
      <c r="D65" s="50"/>
      <c r="E65" s="51"/>
      <c r="F65" s="51">
        <f t="shared" si="0"/>
        <v>0</v>
      </c>
      <c r="G65" s="52">
        <f t="shared" si="1"/>
        <v>0</v>
      </c>
      <c r="H65" s="55">
        <f t="shared" si="2"/>
        <v>0</v>
      </c>
    </row>
    <row r="66" spans="1:8" s="54" customFormat="1" hidden="1">
      <c r="A66" s="48" t="str">
        <f>IF((LEN('Copy paste to Here'!G70))&gt;5,((CONCATENATE('Copy paste to Here'!G70," &amp; ",'Copy paste to Here'!D70,"  &amp;  ",'Copy paste to Here'!E70))),"Empty Cell")</f>
        <v>Empty Cell</v>
      </c>
      <c r="B66" s="49">
        <f>'Copy paste to Here'!C70</f>
        <v>0</v>
      </c>
      <c r="C66" s="50"/>
      <c r="D66" s="50"/>
      <c r="E66" s="51"/>
      <c r="F66" s="51">
        <f t="shared" si="0"/>
        <v>0</v>
      </c>
      <c r="G66" s="52">
        <f t="shared" si="1"/>
        <v>0</v>
      </c>
      <c r="H66" s="55">
        <f t="shared" si="2"/>
        <v>0</v>
      </c>
    </row>
    <row r="67" spans="1:8" s="54" customFormat="1" hidden="1">
      <c r="A67" s="48" t="str">
        <f>IF((LEN('Copy paste to Here'!G71))&gt;5,((CONCATENATE('Copy paste to Here'!G71," &amp; ",'Copy paste to Here'!D71,"  &amp;  ",'Copy paste to Here'!E71))),"Empty Cell")</f>
        <v>Empty Cell</v>
      </c>
      <c r="B67" s="49">
        <f>'Copy paste to Here'!C71</f>
        <v>0</v>
      </c>
      <c r="C67" s="50"/>
      <c r="D67" s="50"/>
      <c r="E67" s="51"/>
      <c r="F67" s="51">
        <f t="shared" si="0"/>
        <v>0</v>
      </c>
      <c r="G67" s="52">
        <f t="shared" si="1"/>
        <v>0</v>
      </c>
      <c r="H67" s="55">
        <f t="shared" si="2"/>
        <v>0</v>
      </c>
    </row>
    <row r="68" spans="1:8" s="54" customFormat="1" hidden="1">
      <c r="A68" s="48" t="str">
        <f>IF((LEN('Copy paste to Here'!G72))&gt;5,((CONCATENATE('Copy paste to Here'!G72," &amp; ",'Copy paste to Here'!D72,"  &amp;  ",'Copy paste to Here'!E72))),"Empty Cell")</f>
        <v>Empty Cell</v>
      </c>
      <c r="B68" s="49">
        <f>'Copy paste to Here'!C72</f>
        <v>0</v>
      </c>
      <c r="C68" s="50"/>
      <c r="D68" s="50"/>
      <c r="E68" s="51"/>
      <c r="F68" s="51">
        <f t="shared" si="0"/>
        <v>0</v>
      </c>
      <c r="G68" s="52">
        <f t="shared" si="1"/>
        <v>0</v>
      </c>
      <c r="H68" s="55">
        <f t="shared" si="2"/>
        <v>0</v>
      </c>
    </row>
    <row r="69" spans="1:8" s="54" customFormat="1" hidden="1">
      <c r="A69" s="48" t="str">
        <f>IF((LEN('Copy paste to Here'!G73))&gt;5,((CONCATENATE('Copy paste to Here'!G73," &amp; ",'Copy paste to Here'!D73,"  &amp;  ",'Copy paste to Here'!E73))),"Empty Cell")</f>
        <v>Empty Cell</v>
      </c>
      <c r="B69" s="49">
        <f>'Copy paste to Here'!C73</f>
        <v>0</v>
      </c>
      <c r="C69" s="50"/>
      <c r="D69" s="50"/>
      <c r="E69" s="51"/>
      <c r="F69" s="51">
        <f t="shared" si="0"/>
        <v>0</v>
      </c>
      <c r="G69" s="52">
        <f t="shared" si="1"/>
        <v>0</v>
      </c>
      <c r="H69" s="55">
        <f t="shared" si="2"/>
        <v>0</v>
      </c>
    </row>
    <row r="70" spans="1:8" s="54" customFormat="1" hidden="1">
      <c r="A70" s="48" t="str">
        <f>IF((LEN('Copy paste to Here'!G74))&gt;5,((CONCATENATE('Copy paste to Here'!G74," &amp; ",'Copy paste to Here'!D74,"  &amp;  ",'Copy paste to Here'!E74))),"Empty Cell")</f>
        <v>Empty Cell</v>
      </c>
      <c r="B70" s="49">
        <f>'Copy paste to Here'!C74</f>
        <v>0</v>
      </c>
      <c r="C70" s="50"/>
      <c r="D70" s="50"/>
      <c r="E70" s="51"/>
      <c r="F70" s="51">
        <f t="shared" si="0"/>
        <v>0</v>
      </c>
      <c r="G70" s="52">
        <f t="shared" si="1"/>
        <v>0</v>
      </c>
      <c r="H70" s="55">
        <f t="shared" si="2"/>
        <v>0</v>
      </c>
    </row>
    <row r="71" spans="1:8" s="54" customFormat="1" hidden="1">
      <c r="A71" s="48" t="str">
        <f>IF((LEN('Copy paste to Here'!G75))&gt;5,((CONCATENATE('Copy paste to Here'!G75," &amp; ",'Copy paste to Here'!D75,"  &amp;  ",'Copy paste to Here'!E75))),"Empty Cell")</f>
        <v>Empty Cell</v>
      </c>
      <c r="B71" s="49">
        <f>'Copy paste to Here'!C75</f>
        <v>0</v>
      </c>
      <c r="C71" s="50"/>
      <c r="D71" s="50"/>
      <c r="E71" s="51"/>
      <c r="F71" s="51">
        <f t="shared" si="0"/>
        <v>0</v>
      </c>
      <c r="G71" s="52">
        <f t="shared" si="1"/>
        <v>0</v>
      </c>
      <c r="H71" s="55">
        <f t="shared" si="2"/>
        <v>0</v>
      </c>
    </row>
    <row r="72" spans="1:8" s="54" customFormat="1" hidden="1">
      <c r="A72" s="48" t="str">
        <f>IF((LEN('Copy paste to Here'!G76))&gt;5,((CONCATENATE('Copy paste to Here'!G76," &amp; ",'Copy paste to Here'!D76,"  &amp;  ",'Copy paste to Here'!E76))),"Empty Cell")</f>
        <v>Empty Cell</v>
      </c>
      <c r="B72" s="49">
        <f>'Copy paste to Here'!C76</f>
        <v>0</v>
      </c>
      <c r="C72" s="50"/>
      <c r="D72" s="50"/>
      <c r="E72" s="51"/>
      <c r="F72" s="51">
        <f t="shared" si="0"/>
        <v>0</v>
      </c>
      <c r="G72" s="52">
        <f t="shared" si="1"/>
        <v>0</v>
      </c>
      <c r="H72" s="55">
        <f t="shared" si="2"/>
        <v>0</v>
      </c>
    </row>
    <row r="73" spans="1:8" s="54" customFormat="1" hidden="1">
      <c r="A73" s="48" t="str">
        <f>IF((LEN('Copy paste to Here'!G77))&gt;5,((CONCATENATE('Copy paste to Here'!G77," &amp; ",'Copy paste to Here'!D77,"  &amp;  ",'Copy paste to Here'!E77))),"Empty Cell")</f>
        <v>Empty Cell</v>
      </c>
      <c r="B73" s="49">
        <f>'Copy paste to Here'!C77</f>
        <v>0</v>
      </c>
      <c r="C73" s="50"/>
      <c r="D73" s="50"/>
      <c r="E73" s="51"/>
      <c r="F73" s="51">
        <f t="shared" si="0"/>
        <v>0</v>
      </c>
      <c r="G73" s="52">
        <f t="shared" si="1"/>
        <v>0</v>
      </c>
      <c r="H73" s="55">
        <f t="shared" si="2"/>
        <v>0</v>
      </c>
    </row>
    <row r="74" spans="1:8" s="54" customFormat="1" hidden="1">
      <c r="A74" s="48" t="str">
        <f>IF((LEN('Copy paste to Here'!G78))&gt;5,((CONCATENATE('Copy paste to Here'!G78," &amp; ",'Copy paste to Here'!D78,"  &amp;  ",'Copy paste to Here'!E78))),"Empty Cell")</f>
        <v>Empty Cell</v>
      </c>
      <c r="B74" s="49">
        <f>'Copy paste to Here'!C78</f>
        <v>0</v>
      </c>
      <c r="C74" s="50"/>
      <c r="D74" s="50"/>
      <c r="E74" s="51"/>
      <c r="F74" s="51">
        <f t="shared" si="0"/>
        <v>0</v>
      </c>
      <c r="G74" s="52">
        <f t="shared" si="1"/>
        <v>0</v>
      </c>
      <c r="H74" s="55">
        <f t="shared" si="2"/>
        <v>0</v>
      </c>
    </row>
    <row r="75" spans="1:8" s="54" customFormat="1" hidden="1">
      <c r="A75" s="48" t="str">
        <f>IF((LEN('Copy paste to Here'!G79))&gt;5,((CONCATENATE('Copy paste to Here'!G79," &amp; ",'Copy paste to Here'!D79,"  &amp;  ",'Copy paste to Here'!E79))),"Empty Cell")</f>
        <v>Empty Cell</v>
      </c>
      <c r="B75" s="49">
        <f>'Copy paste to Here'!C79</f>
        <v>0</v>
      </c>
      <c r="C75" s="50"/>
      <c r="D75" s="50"/>
      <c r="E75" s="51"/>
      <c r="F75" s="51">
        <f t="shared" si="0"/>
        <v>0</v>
      </c>
      <c r="G75" s="52">
        <f t="shared" si="1"/>
        <v>0</v>
      </c>
      <c r="H75" s="55">
        <f t="shared" si="2"/>
        <v>0</v>
      </c>
    </row>
    <row r="76" spans="1:8" s="54" customFormat="1" hidden="1">
      <c r="A76" s="48" t="str">
        <f>IF((LEN('Copy paste to Here'!G80))&gt;5,((CONCATENATE('Copy paste to Here'!G80," &amp; ",'Copy paste to Here'!D80,"  &amp;  ",'Copy paste to Here'!E80))),"Empty Cell")</f>
        <v>Empty Cell</v>
      </c>
      <c r="B76" s="49">
        <f>'Copy paste to Here'!C80</f>
        <v>0</v>
      </c>
      <c r="C76" s="50"/>
      <c r="D76" s="50"/>
      <c r="E76" s="51"/>
      <c r="F76" s="51">
        <f t="shared" si="0"/>
        <v>0</v>
      </c>
      <c r="G76" s="52">
        <f t="shared" si="1"/>
        <v>0</v>
      </c>
      <c r="H76" s="55">
        <f t="shared" si="2"/>
        <v>0</v>
      </c>
    </row>
    <row r="77" spans="1:8" s="54" customFormat="1" hidden="1">
      <c r="A77" s="48" t="str">
        <f>IF((LEN('Copy paste to Here'!G81))&gt;5,((CONCATENATE('Copy paste to Here'!G81," &amp; ",'Copy paste to Here'!D81,"  &amp;  ",'Copy paste to Here'!E81))),"Empty Cell")</f>
        <v>Empty Cell</v>
      </c>
      <c r="B77" s="49">
        <f>'Copy paste to Here'!C81</f>
        <v>0</v>
      </c>
      <c r="C77" s="50"/>
      <c r="D77" s="50"/>
      <c r="E77" s="51"/>
      <c r="F77" s="51">
        <f t="shared" si="0"/>
        <v>0</v>
      </c>
      <c r="G77" s="52">
        <f t="shared" si="1"/>
        <v>0</v>
      </c>
      <c r="H77" s="55">
        <f t="shared" si="2"/>
        <v>0</v>
      </c>
    </row>
    <row r="78" spans="1:8" s="54" customFormat="1" hidden="1">
      <c r="A78" s="48" t="str">
        <f>IF((LEN('Copy paste to Here'!G82))&gt;5,((CONCATENATE('Copy paste to Here'!G82," &amp; ",'Copy paste to Here'!D82,"  &amp;  ",'Copy paste to Here'!E82))),"Empty Cell")</f>
        <v>Empty Cell</v>
      </c>
      <c r="B78" s="49">
        <f>'Copy paste to Here'!C82</f>
        <v>0</v>
      </c>
      <c r="C78" s="50"/>
      <c r="D78" s="50"/>
      <c r="E78" s="51"/>
      <c r="F78" s="51">
        <f t="shared" si="0"/>
        <v>0</v>
      </c>
      <c r="G78" s="52">
        <f t="shared" si="1"/>
        <v>0</v>
      </c>
      <c r="H78" s="55">
        <f t="shared" si="2"/>
        <v>0</v>
      </c>
    </row>
    <row r="79" spans="1:8" s="54" customFormat="1" hidden="1">
      <c r="A79" s="48" t="str">
        <f>IF((LEN('Copy paste to Here'!G83))&gt;5,((CONCATENATE('Copy paste to Here'!G83," &amp; ",'Copy paste to Here'!D83,"  &amp;  ",'Copy paste to Here'!E83))),"Empty Cell")</f>
        <v>Empty Cell</v>
      </c>
      <c r="B79" s="49">
        <f>'Copy paste to Here'!C83</f>
        <v>0</v>
      </c>
      <c r="C79" s="50"/>
      <c r="D79" s="50"/>
      <c r="E79" s="51"/>
      <c r="F79" s="51">
        <f t="shared" si="0"/>
        <v>0</v>
      </c>
      <c r="G79" s="52">
        <f t="shared" si="1"/>
        <v>0</v>
      </c>
      <c r="H79" s="55">
        <f t="shared" si="2"/>
        <v>0</v>
      </c>
    </row>
    <row r="80" spans="1:8" s="54" customFormat="1" hidden="1">
      <c r="A80" s="48" t="str">
        <f>IF((LEN('Copy paste to Here'!G84))&gt;5,((CONCATENATE('Copy paste to Here'!G84," &amp; ",'Copy paste to Here'!D84,"  &amp;  ",'Copy paste to Here'!E84))),"Empty Cell")</f>
        <v>Empty Cell</v>
      </c>
      <c r="B80" s="49">
        <f>'Copy paste to Here'!C84</f>
        <v>0</v>
      </c>
      <c r="C80" s="50"/>
      <c r="D80" s="50"/>
      <c r="E80" s="51"/>
      <c r="F80" s="51">
        <f t="shared" si="0"/>
        <v>0</v>
      </c>
      <c r="G80" s="52">
        <f t="shared" si="1"/>
        <v>0</v>
      </c>
      <c r="H80" s="55">
        <f t="shared" si="2"/>
        <v>0</v>
      </c>
    </row>
    <row r="81" spans="1:8" s="54" customFormat="1" hidden="1">
      <c r="A81" s="48" t="str">
        <f>IF((LEN('Copy paste to Here'!G85))&gt;5,((CONCATENATE('Copy paste to Here'!G85," &amp; ",'Copy paste to Here'!D85,"  &amp;  ",'Copy paste to Here'!E85))),"Empty Cell")</f>
        <v>Empty Cell</v>
      </c>
      <c r="B81" s="49">
        <f>'Copy paste to Here'!C85</f>
        <v>0</v>
      </c>
      <c r="C81" s="50"/>
      <c r="D81" s="50"/>
      <c r="E81" s="51"/>
      <c r="F81" s="51">
        <f t="shared" si="0"/>
        <v>0</v>
      </c>
      <c r="G81" s="52">
        <f t="shared" si="1"/>
        <v>0</v>
      </c>
      <c r="H81" s="55">
        <f t="shared" si="2"/>
        <v>0</v>
      </c>
    </row>
    <row r="82" spans="1:8" s="54" customFormat="1" hidden="1">
      <c r="A82" s="48" t="str">
        <f>IF((LEN('Copy paste to Here'!G86))&gt;5,((CONCATENATE('Copy paste to Here'!G86," &amp; ",'Copy paste to Here'!D86,"  &amp;  ",'Copy paste to Here'!E86))),"Empty Cell")</f>
        <v>Empty Cell</v>
      </c>
      <c r="B82" s="49">
        <f>'Copy paste to Here'!C86</f>
        <v>0</v>
      </c>
      <c r="C82" s="50"/>
      <c r="D82" s="50"/>
      <c r="E82" s="51"/>
      <c r="F82" s="51">
        <f t="shared" si="0"/>
        <v>0</v>
      </c>
      <c r="G82" s="52">
        <f t="shared" si="1"/>
        <v>0</v>
      </c>
      <c r="H82" s="55">
        <f t="shared" si="2"/>
        <v>0</v>
      </c>
    </row>
    <row r="83" spans="1:8" s="54" customFormat="1" hidden="1">
      <c r="A83" s="48" t="str">
        <f>IF((LEN('Copy paste to Here'!G87))&gt;5,((CONCATENATE('Copy paste to Here'!G87," &amp; ",'Copy paste to Here'!D87,"  &amp;  ",'Copy paste to Here'!E87))),"Empty Cell")</f>
        <v>Empty Cell</v>
      </c>
      <c r="B83" s="49">
        <f>'Copy paste to Here'!C87</f>
        <v>0</v>
      </c>
      <c r="C83" s="50"/>
      <c r="D83" s="50"/>
      <c r="E83" s="51"/>
      <c r="F83" s="51">
        <f t="shared" ref="F83:F146" si="3">D83*E83</f>
        <v>0</v>
      </c>
      <c r="G83" s="52">
        <f t="shared" ref="G83:G146" si="4">E83*$E$14</f>
        <v>0</v>
      </c>
      <c r="H83" s="55">
        <f t="shared" ref="H83:H146" si="5">D83*G83</f>
        <v>0</v>
      </c>
    </row>
    <row r="84" spans="1:8" s="54" customFormat="1" hidden="1">
      <c r="A84" s="48" t="str">
        <f>IF((LEN('Copy paste to Here'!G88))&gt;5,((CONCATENATE('Copy paste to Here'!G88," &amp; ",'Copy paste to Here'!D88,"  &amp;  ",'Copy paste to Here'!E88))),"Empty Cell")</f>
        <v>Empty Cell</v>
      </c>
      <c r="B84" s="49">
        <f>'Copy paste to Here'!C88</f>
        <v>0</v>
      </c>
      <c r="C84" s="50"/>
      <c r="D84" s="50"/>
      <c r="E84" s="51"/>
      <c r="F84" s="51">
        <f t="shared" si="3"/>
        <v>0</v>
      </c>
      <c r="G84" s="52">
        <f t="shared" si="4"/>
        <v>0</v>
      </c>
      <c r="H84" s="55">
        <f t="shared" si="5"/>
        <v>0</v>
      </c>
    </row>
    <row r="85" spans="1:8" s="54" customFormat="1" hidden="1">
      <c r="A85" s="48" t="str">
        <f>IF((LEN('Copy paste to Here'!G89))&gt;5,((CONCATENATE('Copy paste to Here'!G89," &amp; ",'Copy paste to Here'!D89,"  &amp;  ",'Copy paste to Here'!E89))),"Empty Cell")</f>
        <v>Empty Cell</v>
      </c>
      <c r="B85" s="49">
        <f>'Copy paste to Here'!C89</f>
        <v>0</v>
      </c>
      <c r="C85" s="50"/>
      <c r="D85" s="50"/>
      <c r="E85" s="51"/>
      <c r="F85" s="51">
        <f t="shared" si="3"/>
        <v>0</v>
      </c>
      <c r="G85" s="52">
        <f t="shared" si="4"/>
        <v>0</v>
      </c>
      <c r="H85" s="55">
        <f t="shared" si="5"/>
        <v>0</v>
      </c>
    </row>
    <row r="86" spans="1:8" s="54" customFormat="1" hidden="1">
      <c r="A86" s="48" t="str">
        <f>IF((LEN('Copy paste to Here'!G90))&gt;5,((CONCATENATE('Copy paste to Here'!G90," &amp; ",'Copy paste to Here'!D90,"  &amp;  ",'Copy paste to Here'!E90))),"Empty Cell")</f>
        <v>Empty Cell</v>
      </c>
      <c r="B86" s="49">
        <f>'Copy paste to Here'!C90</f>
        <v>0</v>
      </c>
      <c r="C86" s="50"/>
      <c r="D86" s="50"/>
      <c r="E86" s="51"/>
      <c r="F86" s="51">
        <f t="shared" si="3"/>
        <v>0</v>
      </c>
      <c r="G86" s="52">
        <f t="shared" si="4"/>
        <v>0</v>
      </c>
      <c r="H86" s="55">
        <f t="shared" si="5"/>
        <v>0</v>
      </c>
    </row>
    <row r="87" spans="1:8" s="54" customFormat="1" hidden="1">
      <c r="A87" s="48" t="str">
        <f>IF((LEN('Copy paste to Here'!G91))&gt;5,((CONCATENATE('Copy paste to Here'!G91," &amp; ",'Copy paste to Here'!D91,"  &amp;  ",'Copy paste to Here'!E91))),"Empty Cell")</f>
        <v>Empty Cell</v>
      </c>
      <c r="B87" s="49">
        <f>'Copy paste to Here'!C91</f>
        <v>0</v>
      </c>
      <c r="C87" s="50"/>
      <c r="D87" s="50"/>
      <c r="E87" s="51"/>
      <c r="F87" s="51">
        <f t="shared" si="3"/>
        <v>0</v>
      </c>
      <c r="G87" s="52">
        <f t="shared" si="4"/>
        <v>0</v>
      </c>
      <c r="H87" s="55">
        <f t="shared" si="5"/>
        <v>0</v>
      </c>
    </row>
    <row r="88" spans="1:8" s="54" customFormat="1" hidden="1">
      <c r="A88" s="48" t="str">
        <f>IF((LEN('Copy paste to Here'!G92))&gt;5,((CONCATENATE('Copy paste to Here'!G92," &amp; ",'Copy paste to Here'!D92,"  &amp;  ",'Copy paste to Here'!E92))),"Empty Cell")</f>
        <v>Empty Cell</v>
      </c>
      <c r="B88" s="49">
        <f>'Copy paste to Here'!C92</f>
        <v>0</v>
      </c>
      <c r="C88" s="50"/>
      <c r="D88" s="50"/>
      <c r="E88" s="51"/>
      <c r="F88" s="51">
        <f t="shared" si="3"/>
        <v>0</v>
      </c>
      <c r="G88" s="52">
        <f t="shared" si="4"/>
        <v>0</v>
      </c>
      <c r="H88" s="55">
        <f t="shared" si="5"/>
        <v>0</v>
      </c>
    </row>
    <row r="89" spans="1:8" s="54" customFormat="1" hidden="1">
      <c r="A89" s="48" t="str">
        <f>IF((LEN('Copy paste to Here'!G93))&gt;5,((CONCATENATE('Copy paste to Here'!G93," &amp; ",'Copy paste to Here'!D93,"  &amp;  ",'Copy paste to Here'!E93))),"Empty Cell")</f>
        <v>Empty Cell</v>
      </c>
      <c r="B89" s="49">
        <f>'Copy paste to Here'!C93</f>
        <v>0</v>
      </c>
      <c r="C89" s="50"/>
      <c r="D89" s="50"/>
      <c r="E89" s="51"/>
      <c r="F89" s="51">
        <f t="shared" si="3"/>
        <v>0</v>
      </c>
      <c r="G89" s="52">
        <f t="shared" si="4"/>
        <v>0</v>
      </c>
      <c r="H89" s="55">
        <f t="shared" si="5"/>
        <v>0</v>
      </c>
    </row>
    <row r="90" spans="1:8" s="54" customFormat="1" hidden="1">
      <c r="A90" s="48" t="str">
        <f>IF((LEN('Copy paste to Here'!G94))&gt;5,((CONCATENATE('Copy paste to Here'!G94," &amp; ",'Copy paste to Here'!D94,"  &amp;  ",'Copy paste to Here'!E94))),"Empty Cell")</f>
        <v>Empty Cell</v>
      </c>
      <c r="B90" s="49">
        <f>'Copy paste to Here'!C94</f>
        <v>0</v>
      </c>
      <c r="C90" s="50"/>
      <c r="D90" s="50"/>
      <c r="E90" s="51"/>
      <c r="F90" s="51">
        <f t="shared" si="3"/>
        <v>0</v>
      </c>
      <c r="G90" s="52">
        <f t="shared" si="4"/>
        <v>0</v>
      </c>
      <c r="H90" s="55">
        <f t="shared" si="5"/>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3"/>
        <v>0</v>
      </c>
      <c r="G91" s="52">
        <f t="shared" si="4"/>
        <v>0</v>
      </c>
      <c r="H91" s="55">
        <f t="shared" si="5"/>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3"/>
        <v>0</v>
      </c>
      <c r="G92" s="52">
        <f t="shared" si="4"/>
        <v>0</v>
      </c>
      <c r="H92" s="55">
        <f t="shared" si="5"/>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3"/>
        <v>0</v>
      </c>
      <c r="G93" s="52">
        <f t="shared" si="4"/>
        <v>0</v>
      </c>
      <c r="H93" s="55">
        <f t="shared" si="5"/>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3"/>
        <v>0</v>
      </c>
      <c r="G94" s="52">
        <f t="shared" si="4"/>
        <v>0</v>
      </c>
      <c r="H94" s="55">
        <f t="shared" si="5"/>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3"/>
        <v>0</v>
      </c>
      <c r="G95" s="52">
        <f t="shared" si="4"/>
        <v>0</v>
      </c>
      <c r="H95" s="55">
        <f t="shared" si="5"/>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3"/>
        <v>0</v>
      </c>
      <c r="G96" s="52">
        <f t="shared" si="4"/>
        <v>0</v>
      </c>
      <c r="H96" s="55">
        <f t="shared" si="5"/>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3"/>
        <v>0</v>
      </c>
      <c r="G97" s="52">
        <f t="shared" si="4"/>
        <v>0</v>
      </c>
      <c r="H97" s="55">
        <f t="shared" si="5"/>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3"/>
        <v>0</v>
      </c>
      <c r="G98" s="52">
        <f t="shared" si="4"/>
        <v>0</v>
      </c>
      <c r="H98" s="55">
        <f t="shared" si="5"/>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3"/>
        <v>0</v>
      </c>
      <c r="G99" s="52">
        <f t="shared" si="4"/>
        <v>0</v>
      </c>
      <c r="H99" s="55">
        <f t="shared" si="5"/>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3"/>
        <v>0</v>
      </c>
      <c r="G100" s="52">
        <f t="shared" si="4"/>
        <v>0</v>
      </c>
      <c r="H100" s="55">
        <f t="shared" si="5"/>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3"/>
        <v>0</v>
      </c>
      <c r="G101" s="52">
        <f t="shared" si="4"/>
        <v>0</v>
      </c>
      <c r="H101" s="55">
        <f t="shared" si="5"/>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3"/>
        <v>0</v>
      </c>
      <c r="G102" s="52">
        <f t="shared" si="4"/>
        <v>0</v>
      </c>
      <c r="H102" s="55">
        <f t="shared" si="5"/>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3"/>
        <v>0</v>
      </c>
      <c r="G103" s="52">
        <f t="shared" si="4"/>
        <v>0</v>
      </c>
      <c r="H103" s="55">
        <f t="shared" si="5"/>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3"/>
        <v>0</v>
      </c>
      <c r="G104" s="52">
        <f t="shared" si="4"/>
        <v>0</v>
      </c>
      <c r="H104" s="55">
        <f t="shared" si="5"/>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3"/>
        <v>0</v>
      </c>
      <c r="G105" s="52">
        <f t="shared" si="4"/>
        <v>0</v>
      </c>
      <c r="H105" s="55">
        <f t="shared" si="5"/>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3"/>
        <v>0</v>
      </c>
      <c r="G106" s="52">
        <f t="shared" si="4"/>
        <v>0</v>
      </c>
      <c r="H106" s="55">
        <f t="shared" si="5"/>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3"/>
        <v>0</v>
      </c>
      <c r="G107" s="52">
        <f t="shared" si="4"/>
        <v>0</v>
      </c>
      <c r="H107" s="55">
        <f t="shared" si="5"/>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3"/>
        <v>0</v>
      </c>
      <c r="G108" s="52">
        <f t="shared" si="4"/>
        <v>0</v>
      </c>
      <c r="H108" s="55">
        <f t="shared" si="5"/>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3"/>
        <v>0</v>
      </c>
      <c r="G109" s="52">
        <f t="shared" si="4"/>
        <v>0</v>
      </c>
      <c r="H109" s="55">
        <f t="shared" si="5"/>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3"/>
        <v>0</v>
      </c>
      <c r="G110" s="52">
        <f t="shared" si="4"/>
        <v>0</v>
      </c>
      <c r="H110" s="55">
        <f t="shared" si="5"/>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3"/>
        <v>0</v>
      </c>
      <c r="G111" s="52">
        <f t="shared" si="4"/>
        <v>0</v>
      </c>
      <c r="H111" s="55">
        <f t="shared" si="5"/>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3"/>
        <v>0</v>
      </c>
      <c r="G112" s="52">
        <f t="shared" si="4"/>
        <v>0</v>
      </c>
      <c r="H112" s="55">
        <f t="shared" si="5"/>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3"/>
        <v>0</v>
      </c>
      <c r="G113" s="52">
        <f t="shared" si="4"/>
        <v>0</v>
      </c>
      <c r="H113" s="55">
        <f t="shared" si="5"/>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3"/>
        <v>0</v>
      </c>
      <c r="G114" s="52">
        <f t="shared" si="4"/>
        <v>0</v>
      </c>
      <c r="H114" s="55">
        <f t="shared" si="5"/>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3"/>
        <v>0</v>
      </c>
      <c r="G115" s="52">
        <f t="shared" si="4"/>
        <v>0</v>
      </c>
      <c r="H115" s="55">
        <f t="shared" si="5"/>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3"/>
        <v>0</v>
      </c>
      <c r="G116" s="52">
        <f t="shared" si="4"/>
        <v>0</v>
      </c>
      <c r="H116" s="55">
        <f t="shared" si="5"/>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3"/>
        <v>0</v>
      </c>
      <c r="G117" s="52">
        <f t="shared" si="4"/>
        <v>0</v>
      </c>
      <c r="H117" s="55">
        <f t="shared" si="5"/>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3"/>
        <v>0</v>
      </c>
      <c r="G118" s="52">
        <f t="shared" si="4"/>
        <v>0</v>
      </c>
      <c r="H118" s="55">
        <f t="shared" si="5"/>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3"/>
        <v>0</v>
      </c>
      <c r="G119" s="52">
        <f t="shared" si="4"/>
        <v>0</v>
      </c>
      <c r="H119" s="55">
        <f t="shared" si="5"/>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3"/>
        <v>0</v>
      </c>
      <c r="G120" s="52">
        <f t="shared" si="4"/>
        <v>0</v>
      </c>
      <c r="H120" s="55">
        <f t="shared" si="5"/>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3"/>
        <v>0</v>
      </c>
      <c r="G121" s="52">
        <f t="shared" si="4"/>
        <v>0</v>
      </c>
      <c r="H121" s="55">
        <f t="shared" si="5"/>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3"/>
        <v>0</v>
      </c>
      <c r="G122" s="52">
        <f t="shared" si="4"/>
        <v>0</v>
      </c>
      <c r="H122" s="55">
        <f t="shared" si="5"/>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3"/>
        <v>0</v>
      </c>
      <c r="G123" s="52">
        <f t="shared" si="4"/>
        <v>0</v>
      </c>
      <c r="H123" s="55">
        <f t="shared" si="5"/>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3"/>
        <v>0</v>
      </c>
      <c r="G124" s="52">
        <f t="shared" si="4"/>
        <v>0</v>
      </c>
      <c r="H124" s="55">
        <f t="shared" si="5"/>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3"/>
        <v>0</v>
      </c>
      <c r="G125" s="52">
        <f t="shared" si="4"/>
        <v>0</v>
      </c>
      <c r="H125" s="55">
        <f t="shared" si="5"/>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3"/>
        <v>0</v>
      </c>
      <c r="G126" s="52">
        <f t="shared" si="4"/>
        <v>0</v>
      </c>
      <c r="H126" s="55">
        <f t="shared" si="5"/>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3"/>
        <v>0</v>
      </c>
      <c r="G127" s="52">
        <f t="shared" si="4"/>
        <v>0</v>
      </c>
      <c r="H127" s="55">
        <f t="shared" si="5"/>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3"/>
        <v>0</v>
      </c>
      <c r="G128" s="52">
        <f t="shared" si="4"/>
        <v>0</v>
      </c>
      <c r="H128" s="55">
        <f t="shared" si="5"/>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3"/>
        <v>0</v>
      </c>
      <c r="G129" s="52">
        <f t="shared" si="4"/>
        <v>0</v>
      </c>
      <c r="H129" s="55">
        <f t="shared" si="5"/>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3"/>
        <v>0</v>
      </c>
      <c r="G130" s="52">
        <f t="shared" si="4"/>
        <v>0</v>
      </c>
      <c r="H130" s="55">
        <f t="shared" si="5"/>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50</v>
      </c>
      <c r="B1000" s="67"/>
      <c r="C1000" s="68"/>
      <c r="D1000" s="68"/>
      <c r="E1000" s="51"/>
      <c r="F1000" s="51">
        <f>SUM(F18:F999)</f>
        <v>284.45999999999998</v>
      </c>
      <c r="G1000" s="52"/>
      <c r="H1000" s="53">
        <f t="shared" ref="H1000:H1007" si="49">F1000*$E$14</f>
        <v>12334.185599999999</v>
      </c>
    </row>
    <row r="1001" spans="1:14" s="54" customFormat="1">
      <c r="A1001" s="48" t="str">
        <f>Invoice!J45</f>
        <v>Store Credit 25 USD due to Customer Review on 15-07-2024:</v>
      </c>
      <c r="B1001" s="67"/>
      <c r="C1001" s="68"/>
      <c r="D1001" s="68"/>
      <c r="E1001" s="126"/>
      <c r="F1001" s="51">
        <f>Invoice!K45</f>
        <v>-20.234999999999999</v>
      </c>
      <c r="G1001" s="52"/>
      <c r="H1001" s="53">
        <f t="shared" si="49"/>
        <v>-877.38959999999997</v>
      </c>
    </row>
    <row r="1002" spans="1:14" s="54" customFormat="1" outlineLevel="1">
      <c r="A1002" s="48" t="str">
        <f>Invoice!J46</f>
        <v>Free Shipping to the UK via DHL due to order over 350 USD:</v>
      </c>
      <c r="B1002" s="67"/>
      <c r="C1002" s="68"/>
      <c r="D1002" s="68"/>
      <c r="E1002" s="126"/>
      <c r="F1002" s="51">
        <f>Invoice!K47</f>
        <v>0</v>
      </c>
      <c r="G1002" s="52"/>
      <c r="H1002" s="53">
        <f t="shared" si="49"/>
        <v>0</v>
      </c>
      <c r="N1002" s="54" t="s">
        <v>77</v>
      </c>
    </row>
    <row r="1003" spans="1:14" s="54" customFormat="1">
      <c r="A1003" s="48" t="s">
        <v>68</v>
      </c>
      <c r="B1003" s="67"/>
      <c r="C1003" s="68"/>
      <c r="D1003" s="68"/>
      <c r="E1003" s="59"/>
      <c r="F1003" s="51">
        <f>SUM(F1000:F1002)</f>
        <v>264.22499999999997</v>
      </c>
      <c r="G1003" s="52"/>
      <c r="H1003" s="53">
        <f t="shared" si="49"/>
        <v>11456.795999999998</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51</v>
      </c>
      <c r="H1009" s="127">
        <f>(SUM(H18:H999))</f>
        <v>12334.185600000001</v>
      </c>
    </row>
    <row r="1010" spans="1:8" s="15" customFormat="1">
      <c r="A1010" s="16"/>
      <c r="E1010" s="15" t="s">
        <v>52</v>
      </c>
      <c r="H1010" s="128">
        <f>(SUMIF($A$1000:$A$1008,"Total:",$H$1000:$H$1008))</f>
        <v>11456.795999999998</v>
      </c>
    </row>
    <row r="1011" spans="1:8" s="15" customFormat="1">
      <c r="E1011" s="15" t="s">
        <v>53</v>
      </c>
      <c r="H1011" s="129">
        <f>H1013-H1012</f>
        <v>10707.289999999999</v>
      </c>
    </row>
    <row r="1012" spans="1:8" s="15" customFormat="1">
      <c r="E1012" s="15" t="s">
        <v>54</v>
      </c>
      <c r="H1012" s="129">
        <f>ROUND((H1013*7)/107,2)</f>
        <v>749.51</v>
      </c>
    </row>
    <row r="1013" spans="1:8" s="15" customFormat="1">
      <c r="E1013" s="16" t="s">
        <v>55</v>
      </c>
      <c r="H1013" s="130">
        <f>ROUND((SUMIF($A$1000:$A$1008,"Total:",$H$1000:$H$1008)),2)</f>
        <v>11456.8</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5"/>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76"/>
      <c r="B1271" s="76"/>
      <c r="C1271" s="76"/>
      <c r="D1271" s="76"/>
      <c r="E1271" s="76"/>
      <c r="F1271" s="76"/>
      <c r="G1271" s="76"/>
      <c r="H1271" s="76"/>
    </row>
    <row r="1272" spans="1:8" s="15" customFormat="1">
      <c r="A1272" s="76"/>
      <c r="B1272" s="76"/>
      <c r="C1272" s="76"/>
      <c r="D1272" s="76"/>
      <c r="E1272" s="76"/>
      <c r="F1272" s="76"/>
      <c r="G1272" s="76"/>
      <c r="H1272" s="76"/>
    </row>
    <row r="1273" spans="1:8" s="15" customFormat="1">
      <c r="A1273" s="76"/>
      <c r="B1273" s="76"/>
      <c r="C1273" s="76"/>
      <c r="D1273" s="76"/>
      <c r="E1273" s="76"/>
      <c r="F1273" s="76"/>
      <c r="G1273" s="76"/>
      <c r="H1273" s="76"/>
    </row>
    <row r="1274" spans="1:8" s="15" customFormat="1">
      <c r="A1274" s="76"/>
      <c r="B1274" s="76"/>
      <c r="C1274" s="76"/>
      <c r="D1274" s="76"/>
      <c r="E1274" s="76"/>
      <c r="F1274" s="76"/>
      <c r="G1274" s="76"/>
      <c r="H1274" s="76"/>
    </row>
    <row r="1275" spans="1:8" s="15" customFormat="1">
      <c r="A1275" s="76"/>
      <c r="B1275" s="76"/>
      <c r="C1275" s="76"/>
      <c r="D1275" s="76"/>
      <c r="E1275" s="76"/>
      <c r="F1275" s="76"/>
      <c r="G1275" s="76"/>
      <c r="H1275" s="76"/>
    </row>
    <row r="1276" spans="1:8" s="15" customFormat="1">
      <c r="A1276" s="76"/>
      <c r="B1276" s="76"/>
      <c r="C1276" s="76"/>
      <c r="D1276" s="76"/>
      <c r="E1276" s="76"/>
      <c r="F1276" s="76"/>
      <c r="G1276" s="76"/>
      <c r="H1276" s="76"/>
    </row>
    <row r="1277" spans="1:8" s="15" customFormat="1">
      <c r="A1277" s="76"/>
      <c r="B1277" s="76"/>
      <c r="C1277" s="76"/>
      <c r="D1277" s="76"/>
      <c r="E1277" s="76"/>
      <c r="F1277" s="76"/>
      <c r="G1277" s="76"/>
      <c r="H1277" s="76"/>
    </row>
    <row r="1278" spans="1:8" s="15" customFormat="1">
      <c r="A1278" s="76"/>
      <c r="B1278" s="76"/>
      <c r="C1278" s="76"/>
      <c r="D1278" s="76"/>
      <c r="E1278" s="76"/>
      <c r="F1278" s="76"/>
      <c r="G1278" s="76"/>
      <c r="H1278" s="76"/>
    </row>
    <row r="1279" spans="1:8" s="15" customFormat="1">
      <c r="A1279" s="76"/>
      <c r="B1279" s="76"/>
      <c r="C1279" s="76"/>
      <c r="D1279" s="76"/>
      <c r="E1279" s="76"/>
      <c r="F1279" s="76"/>
      <c r="G1279" s="76"/>
      <c r="H1279" s="76"/>
    </row>
    <row r="1280" spans="1:8" s="15" customFormat="1">
      <c r="A1280" s="76"/>
      <c r="B1280" s="76"/>
      <c r="C1280" s="76"/>
      <c r="D1280" s="76"/>
      <c r="E1280" s="76"/>
      <c r="F1280" s="76"/>
      <c r="G1280" s="76"/>
      <c r="H1280" s="76"/>
    </row>
    <row r="1281" spans="1:8" s="15" customFormat="1">
      <c r="A1281" s="76"/>
      <c r="B1281" s="76"/>
      <c r="C1281" s="76"/>
      <c r="D1281" s="76"/>
      <c r="E1281" s="76"/>
      <c r="F1281" s="76"/>
      <c r="G1281" s="76"/>
      <c r="H1281" s="76"/>
    </row>
    <row r="1282" spans="1:8" s="15" customFormat="1">
      <c r="A1282" s="76"/>
      <c r="B1282" s="76"/>
      <c r="C1282" s="76"/>
      <c r="D1282" s="76"/>
      <c r="E1282" s="76"/>
      <c r="F1282" s="76"/>
      <c r="G1282" s="76"/>
      <c r="H1282" s="76"/>
    </row>
    <row r="1283" spans="1:8" s="15" customFormat="1">
      <c r="A1283" s="76"/>
      <c r="B1283" s="76"/>
      <c r="C1283" s="76"/>
      <c r="D1283" s="76"/>
      <c r="E1283" s="76"/>
      <c r="F1283" s="76"/>
      <c r="G1283" s="76"/>
      <c r="H1283" s="76"/>
    </row>
    <row r="1284" spans="1:8" s="15" customFormat="1">
      <c r="A1284" s="76"/>
      <c r="B1284" s="76"/>
      <c r="C1284" s="76"/>
      <c r="D1284" s="76"/>
      <c r="E1284" s="76"/>
      <c r="F1284" s="76"/>
      <c r="G1284" s="76"/>
      <c r="H1284" s="76"/>
    </row>
    <row r="1285" spans="1:8" s="15" customFormat="1">
      <c r="A1285" s="76"/>
      <c r="B1285" s="76"/>
      <c r="C1285" s="76"/>
      <c r="D1285" s="76"/>
      <c r="E1285" s="76"/>
      <c r="F1285" s="76"/>
      <c r="G1285" s="76"/>
      <c r="H1285" s="76"/>
    </row>
    <row r="1286" spans="1:8" s="15" customFormat="1">
      <c r="A1286" s="76"/>
      <c r="B1286" s="76"/>
      <c r="C1286" s="76"/>
      <c r="D1286" s="76"/>
      <c r="E1286" s="76"/>
      <c r="F1286" s="76"/>
      <c r="G1286" s="76"/>
      <c r="H1286" s="76"/>
    </row>
    <row r="1287" spans="1:8" s="15" customFormat="1">
      <c r="A1287" s="76"/>
      <c r="B1287" s="76"/>
      <c r="C1287" s="76"/>
      <c r="D1287" s="76"/>
      <c r="E1287" s="76"/>
      <c r="F1287" s="76"/>
      <c r="G1287" s="76"/>
      <c r="H1287" s="76"/>
    </row>
    <row r="1288" spans="1:8" s="15" customFormat="1">
      <c r="A1288" s="76"/>
      <c r="B1288" s="76"/>
      <c r="C1288" s="76"/>
      <c r="D1288" s="76"/>
      <c r="E1288" s="76"/>
      <c r="F1288" s="76"/>
      <c r="G1288" s="76"/>
      <c r="H1288" s="76"/>
    </row>
    <row r="1289" spans="1:8" s="15" customFormat="1">
      <c r="A1289" s="76"/>
      <c r="B1289" s="76"/>
      <c r="C1289" s="76"/>
      <c r="D1289" s="76"/>
      <c r="E1289" s="76"/>
      <c r="F1289" s="76"/>
      <c r="G1289" s="76"/>
      <c r="H1289" s="76"/>
    </row>
    <row r="1290" spans="1:8" s="15" customFormat="1">
      <c r="A1290" s="76"/>
      <c r="B1290" s="76"/>
      <c r="C1290" s="76"/>
      <c r="D1290" s="76"/>
      <c r="E1290" s="76"/>
      <c r="F1290" s="76"/>
      <c r="G1290" s="76"/>
      <c r="H1290" s="76"/>
    </row>
    <row r="1291" spans="1:8" s="15" customFormat="1">
      <c r="A1291" s="76"/>
      <c r="B1291" s="76"/>
      <c r="C1291" s="76"/>
      <c r="D1291" s="76"/>
      <c r="E1291" s="76"/>
      <c r="F1291" s="76"/>
      <c r="G1291" s="76"/>
      <c r="H1291" s="76"/>
    </row>
    <row r="1292" spans="1:8" s="15" customFormat="1">
      <c r="A1292" s="76"/>
      <c r="B1292" s="76"/>
      <c r="C1292" s="76"/>
      <c r="D1292" s="76"/>
      <c r="E1292" s="76"/>
      <c r="F1292" s="76"/>
      <c r="G1292" s="76"/>
      <c r="H1292" s="76"/>
    </row>
    <row r="1293" spans="1:8" s="15" customFormat="1">
      <c r="A1293" s="76"/>
      <c r="B1293" s="76"/>
      <c r="C1293" s="76"/>
      <c r="D1293" s="76"/>
      <c r="E1293" s="76"/>
      <c r="F1293" s="76"/>
      <c r="G1293" s="76"/>
      <c r="H1293" s="76"/>
    </row>
    <row r="1294" spans="1:8" s="15" customFormat="1">
      <c r="A1294" s="76"/>
      <c r="B1294" s="76"/>
      <c r="C1294" s="76"/>
      <c r="D1294" s="76"/>
      <c r="E1294" s="76"/>
      <c r="F1294" s="76"/>
      <c r="G1294" s="76"/>
      <c r="H1294" s="76"/>
    </row>
    <row r="1295" spans="1:8" s="15" customFormat="1">
      <c r="A1295" s="76"/>
      <c r="B1295" s="76"/>
      <c r="C1295" s="76"/>
      <c r="D1295" s="76"/>
      <c r="E1295" s="76"/>
      <c r="F1295" s="76"/>
      <c r="G1295" s="76"/>
      <c r="H1295" s="76"/>
    </row>
    <row r="1296" spans="1:8" s="15" customFormat="1">
      <c r="A1296" s="76"/>
      <c r="B1296" s="76"/>
      <c r="C1296" s="76"/>
      <c r="D1296" s="76"/>
      <c r="E1296" s="76"/>
      <c r="F1296" s="76"/>
      <c r="G1296" s="76"/>
      <c r="H1296" s="76"/>
    </row>
    <row r="1297" spans="1:8" s="15" customFormat="1">
      <c r="A1297" s="76"/>
      <c r="B1297" s="76"/>
      <c r="C1297" s="76"/>
      <c r="D1297" s="76"/>
      <c r="E1297" s="76"/>
      <c r="F1297" s="76"/>
      <c r="G1297" s="76"/>
      <c r="H1297" s="76"/>
    </row>
    <row r="1298" spans="1:8" s="15" customFormat="1">
      <c r="A1298" s="76"/>
      <c r="B1298" s="76"/>
      <c r="C1298" s="76"/>
      <c r="D1298" s="76"/>
      <c r="E1298" s="76"/>
      <c r="F1298" s="76"/>
      <c r="G1298" s="76"/>
      <c r="H1298" s="76"/>
    </row>
    <row r="1299" spans="1:8" s="15" customFormat="1">
      <c r="A1299" s="76"/>
      <c r="B1299" s="76"/>
      <c r="C1299" s="76"/>
      <c r="D1299" s="76"/>
      <c r="E1299" s="76"/>
      <c r="F1299" s="76"/>
      <c r="G1299" s="76"/>
      <c r="H1299" s="76"/>
    </row>
    <row r="1300" spans="1:8" s="15" customFormat="1">
      <c r="A1300" s="76"/>
      <c r="B1300" s="76"/>
      <c r="C1300" s="76"/>
      <c r="D1300" s="76"/>
      <c r="E1300" s="76"/>
      <c r="F1300" s="76"/>
      <c r="G1300" s="76"/>
      <c r="H1300" s="76"/>
    </row>
    <row r="1301" spans="1:8" s="15" customFormat="1">
      <c r="A1301" s="76"/>
      <c r="B1301" s="76"/>
      <c r="C1301" s="76"/>
      <c r="D1301" s="76"/>
      <c r="E1301" s="76"/>
      <c r="F1301" s="76"/>
      <c r="G1301" s="76"/>
      <c r="H1301" s="76"/>
    </row>
    <row r="1302" spans="1:8" s="15" customFormat="1">
      <c r="A1302" s="76"/>
      <c r="B1302" s="76"/>
      <c r="C1302" s="76"/>
      <c r="D1302" s="76"/>
      <c r="E1302" s="76"/>
      <c r="F1302" s="76"/>
      <c r="G1302" s="76"/>
      <c r="H1302" s="76"/>
    </row>
    <row r="1303" spans="1:8" s="15" customFormat="1">
      <c r="A1303" s="76"/>
      <c r="B1303" s="76"/>
      <c r="C1303" s="76"/>
      <c r="D1303" s="76"/>
      <c r="E1303" s="76"/>
      <c r="F1303" s="76"/>
      <c r="G1303" s="76"/>
      <c r="H1303" s="76"/>
    </row>
    <row r="1304" spans="1:8" s="15" customFormat="1">
      <c r="A1304" s="76"/>
      <c r="B1304" s="76"/>
      <c r="C1304" s="76"/>
      <c r="D1304" s="76"/>
      <c r="E1304" s="76"/>
      <c r="F1304" s="76"/>
      <c r="G1304" s="76"/>
      <c r="H1304" s="76"/>
    </row>
    <row r="1305" spans="1:8" s="15" customFormat="1">
      <c r="A1305" s="76"/>
      <c r="B1305" s="76"/>
      <c r="C1305" s="76"/>
      <c r="D1305" s="76"/>
      <c r="E1305" s="76"/>
      <c r="F1305" s="76"/>
      <c r="G1305" s="76"/>
      <c r="H1305" s="76"/>
    </row>
    <row r="1306" spans="1:8" s="15" customFormat="1">
      <c r="A1306" s="76"/>
      <c r="B1306" s="76"/>
      <c r="C1306" s="76"/>
      <c r="D1306" s="76"/>
      <c r="E1306" s="76"/>
      <c r="F1306" s="76"/>
      <c r="G1306" s="76"/>
      <c r="H1306" s="76"/>
    </row>
    <row r="1307" spans="1:8" s="15" customFormat="1">
      <c r="A1307" s="76"/>
      <c r="B1307" s="76"/>
      <c r="C1307" s="76"/>
      <c r="D1307" s="76"/>
      <c r="E1307" s="76"/>
      <c r="F1307" s="76"/>
      <c r="G1307" s="76"/>
      <c r="H1307" s="76"/>
    </row>
    <row r="1308" spans="1:8" s="15" customFormat="1">
      <c r="A1308" s="76"/>
      <c r="B1308" s="76"/>
      <c r="C1308" s="76"/>
      <c r="D1308" s="76"/>
      <c r="E1308" s="76"/>
      <c r="F1308" s="76"/>
      <c r="G1308" s="76"/>
      <c r="H1308" s="76"/>
    </row>
    <row r="1309" spans="1:8" s="15" customFormat="1">
      <c r="A1309" s="76"/>
      <c r="B1309" s="76"/>
      <c r="C1309" s="76"/>
      <c r="D1309" s="76"/>
      <c r="E1309" s="76"/>
      <c r="F1309" s="76"/>
      <c r="G1309" s="76"/>
      <c r="H1309" s="76"/>
    </row>
    <row r="1310" spans="1:8" s="15" customFormat="1">
      <c r="A1310" s="76"/>
      <c r="B1310" s="76"/>
      <c r="C1310" s="76"/>
      <c r="D1310" s="76"/>
      <c r="E1310" s="76"/>
      <c r="F1310" s="76"/>
      <c r="G1310" s="76"/>
      <c r="H1310" s="76"/>
    </row>
    <row r="1311" spans="1:8" s="15" customFormat="1">
      <c r="A1311" s="76"/>
      <c r="B1311" s="76"/>
      <c r="C1311" s="76"/>
      <c r="D1311" s="76"/>
      <c r="E1311" s="76"/>
      <c r="F1311" s="76"/>
      <c r="G1311" s="76"/>
      <c r="H1311" s="76"/>
    </row>
    <row r="1312" spans="1:8" s="15" customFormat="1">
      <c r="A1312" s="76"/>
      <c r="B1312" s="76"/>
      <c r="C1312" s="76"/>
      <c r="D1312" s="76"/>
      <c r="E1312" s="76"/>
      <c r="F1312" s="76"/>
      <c r="G1312" s="76"/>
      <c r="H1312" s="76"/>
    </row>
    <row r="1313" spans="1:8" s="15" customFormat="1">
      <c r="A1313" s="76"/>
      <c r="B1313" s="76"/>
      <c r="C1313" s="76"/>
      <c r="D1313" s="76"/>
      <c r="E1313" s="76"/>
      <c r="F1313" s="76"/>
      <c r="G1313" s="76"/>
      <c r="H1313" s="76"/>
    </row>
    <row r="1314" spans="1:8" s="15" customFormat="1">
      <c r="A1314" s="76"/>
      <c r="B1314" s="76"/>
      <c r="C1314" s="76"/>
      <c r="D1314" s="76"/>
      <c r="E1314" s="76"/>
      <c r="F1314" s="76"/>
      <c r="G1314" s="76"/>
      <c r="H1314" s="76"/>
    </row>
    <row r="1315" spans="1:8" s="15" customFormat="1">
      <c r="A1315" s="76"/>
      <c r="B1315" s="76"/>
      <c r="C1315" s="76"/>
      <c r="D1315" s="76"/>
      <c r="E1315" s="76"/>
      <c r="F1315" s="76"/>
      <c r="G1315" s="76"/>
      <c r="H1315" s="76"/>
    </row>
    <row r="1316" spans="1:8" s="15" customFormat="1">
      <c r="A1316" s="76"/>
      <c r="B1316" s="76"/>
      <c r="C1316" s="76"/>
      <c r="D1316" s="76"/>
      <c r="E1316" s="76"/>
      <c r="F1316" s="76"/>
      <c r="G1316" s="76"/>
      <c r="H1316" s="76"/>
    </row>
    <row r="1317" spans="1:8" s="15" customFormat="1">
      <c r="A1317" s="76"/>
      <c r="B1317" s="76"/>
      <c r="C1317" s="76"/>
      <c r="D1317" s="76"/>
      <c r="E1317" s="76"/>
      <c r="F1317" s="76"/>
      <c r="G1317" s="76"/>
      <c r="H1317" s="76"/>
    </row>
    <row r="1318" spans="1:8" s="15" customFormat="1">
      <c r="A1318" s="76"/>
      <c r="B1318" s="76"/>
      <c r="C1318" s="76"/>
      <c r="D1318" s="76"/>
      <c r="E1318" s="76"/>
      <c r="F1318" s="76"/>
      <c r="G1318" s="76"/>
      <c r="H1318" s="76"/>
    </row>
    <row r="1319" spans="1:8" s="15" customFormat="1">
      <c r="A1319" s="76"/>
      <c r="B1319" s="76"/>
      <c r="C1319" s="76"/>
      <c r="D1319" s="76"/>
      <c r="E1319" s="76"/>
      <c r="F1319" s="76"/>
      <c r="G1319" s="76"/>
      <c r="H1319" s="76"/>
    </row>
    <row r="1320" spans="1:8" s="15" customFormat="1">
      <c r="A1320" s="76"/>
      <c r="B1320" s="76"/>
      <c r="C1320" s="76"/>
      <c r="D1320" s="76"/>
      <c r="E1320" s="76"/>
      <c r="F1320" s="76"/>
      <c r="G1320" s="76"/>
      <c r="H1320" s="76"/>
    </row>
    <row r="1321" spans="1:8" s="15" customFormat="1">
      <c r="A1321" s="76"/>
      <c r="B1321" s="76"/>
      <c r="C1321" s="76"/>
      <c r="D1321" s="76"/>
      <c r="E1321" s="76"/>
      <c r="F1321" s="76"/>
      <c r="G1321" s="76"/>
      <c r="H1321" s="76"/>
    </row>
    <row r="1322" spans="1:8" s="15" customFormat="1">
      <c r="A1322" s="76"/>
      <c r="B1322" s="76"/>
      <c r="C1322" s="76"/>
      <c r="D1322" s="76"/>
      <c r="E1322" s="76"/>
      <c r="F1322" s="76"/>
      <c r="G1322" s="76"/>
      <c r="H1322" s="76"/>
    </row>
    <row r="1323" spans="1:8" s="15" customFormat="1">
      <c r="A1323" s="76"/>
      <c r="B1323" s="76"/>
      <c r="C1323" s="76"/>
      <c r="D1323" s="76"/>
      <c r="E1323" s="76"/>
      <c r="F1323" s="76"/>
      <c r="G1323" s="76"/>
      <c r="H1323" s="76"/>
    </row>
    <row r="1324" spans="1:8" s="15" customFormat="1">
      <c r="A1324" s="76"/>
      <c r="B1324" s="76"/>
      <c r="C1324" s="76"/>
      <c r="D1324" s="76"/>
      <c r="E1324" s="76"/>
      <c r="F1324" s="76"/>
      <c r="G1324" s="76"/>
      <c r="H1324" s="76"/>
    </row>
    <row r="1325" spans="1:8" s="15" customFormat="1">
      <c r="A1325" s="76"/>
      <c r="B1325" s="76"/>
      <c r="C1325" s="76"/>
      <c r="D1325" s="76"/>
      <c r="E1325" s="76"/>
      <c r="F1325" s="76"/>
      <c r="G1325" s="76"/>
      <c r="H1325" s="76"/>
    </row>
    <row r="1326" spans="1:8" s="15" customFormat="1">
      <c r="A1326" s="76"/>
      <c r="B1326" s="76"/>
      <c r="C1326" s="76"/>
      <c r="D1326" s="76"/>
      <c r="E1326" s="76"/>
      <c r="F1326" s="76"/>
      <c r="G1326" s="76"/>
      <c r="H1326" s="76"/>
    </row>
    <row r="1327" spans="1:8" s="15" customFormat="1">
      <c r="A1327" s="76"/>
      <c r="B1327" s="76"/>
      <c r="C1327" s="76"/>
      <c r="D1327" s="76"/>
      <c r="E1327" s="76"/>
      <c r="F1327" s="76"/>
      <c r="G1327" s="76"/>
      <c r="H1327" s="76"/>
    </row>
    <row r="1328" spans="1:8" s="15" customFormat="1">
      <c r="A1328" s="76"/>
      <c r="B1328" s="76"/>
      <c r="C1328" s="76"/>
      <c r="D1328" s="76"/>
      <c r="E1328" s="76"/>
      <c r="F1328" s="76"/>
      <c r="G1328" s="76"/>
      <c r="H1328" s="76"/>
    </row>
    <row r="1329" spans="1:8" s="15" customFormat="1">
      <c r="A1329" s="76"/>
      <c r="B1329" s="76"/>
      <c r="C1329" s="76"/>
      <c r="D1329" s="76"/>
      <c r="E1329" s="76"/>
      <c r="F1329" s="76"/>
      <c r="G1329" s="76"/>
      <c r="H1329" s="76"/>
    </row>
    <row r="1330" spans="1:8" s="15" customFormat="1">
      <c r="A1330" s="76"/>
      <c r="B1330" s="76"/>
      <c r="C1330" s="76"/>
      <c r="D1330" s="76"/>
      <c r="E1330" s="76"/>
      <c r="F1330" s="76"/>
      <c r="G1330" s="76"/>
      <c r="H1330" s="76"/>
    </row>
    <row r="1331" spans="1:8" s="15" customFormat="1">
      <c r="A1331" s="76"/>
      <c r="B1331" s="76"/>
      <c r="C1331" s="76"/>
      <c r="D1331" s="76"/>
      <c r="E1331" s="76"/>
      <c r="F1331" s="76"/>
      <c r="G1331" s="76"/>
      <c r="H1331" s="76"/>
    </row>
    <row r="1332" spans="1:8" s="15" customFormat="1">
      <c r="A1332" s="76"/>
      <c r="B1332" s="76"/>
      <c r="C1332" s="76"/>
      <c r="D1332" s="76"/>
      <c r="E1332" s="76"/>
      <c r="F1332" s="76"/>
      <c r="G1332" s="76"/>
      <c r="H1332" s="76"/>
    </row>
    <row r="1333" spans="1:8" s="15" customFormat="1">
      <c r="A1333" s="76"/>
      <c r="B1333" s="76"/>
      <c r="C1333" s="76"/>
      <c r="D1333" s="76"/>
      <c r="E1333" s="76"/>
      <c r="F1333" s="76"/>
      <c r="G1333" s="76"/>
      <c r="H1333" s="76"/>
    </row>
    <row r="1334" spans="1:8" s="15" customFormat="1">
      <c r="A1334" s="76"/>
      <c r="B1334" s="76"/>
      <c r="C1334" s="76"/>
      <c r="D1334" s="76"/>
      <c r="E1334" s="76"/>
      <c r="F1334" s="76"/>
      <c r="G1334" s="76"/>
      <c r="H1334" s="76"/>
    </row>
    <row r="1335" spans="1:8" s="15" customFormat="1">
      <c r="A1335" s="76"/>
      <c r="B1335" s="76"/>
      <c r="C1335" s="76"/>
      <c r="D1335" s="76"/>
      <c r="E1335" s="76"/>
      <c r="F1335" s="76"/>
      <c r="G1335" s="76"/>
      <c r="H1335" s="76"/>
    </row>
    <row r="1336" spans="1:8" s="15" customFormat="1">
      <c r="A1336" s="76"/>
      <c r="B1336" s="76"/>
      <c r="C1336" s="76"/>
      <c r="D1336" s="76"/>
      <c r="E1336" s="76"/>
      <c r="F1336" s="76"/>
      <c r="G1336" s="76"/>
      <c r="H1336" s="76"/>
    </row>
    <row r="1337" spans="1:8" s="15" customFormat="1">
      <c r="A1337" s="76"/>
      <c r="B1337" s="76"/>
      <c r="C1337" s="76"/>
      <c r="D1337" s="76"/>
      <c r="E1337" s="76"/>
      <c r="F1337" s="76"/>
      <c r="G1337" s="76"/>
      <c r="H1337" s="76"/>
    </row>
    <row r="1338" spans="1:8" s="15" customFormat="1">
      <c r="A1338" s="76"/>
      <c r="B1338" s="76"/>
      <c r="C1338" s="76"/>
      <c r="D1338" s="76"/>
      <c r="E1338" s="76"/>
      <c r="F1338" s="76"/>
      <c r="G1338" s="76"/>
      <c r="H1338" s="76"/>
    </row>
    <row r="1339" spans="1:8" s="15" customFormat="1">
      <c r="A1339" s="76"/>
      <c r="B1339" s="76"/>
      <c r="C1339" s="76"/>
      <c r="D1339" s="76"/>
      <c r="E1339" s="76"/>
      <c r="F1339" s="76"/>
      <c r="G1339" s="76"/>
      <c r="H1339" s="76"/>
    </row>
    <row r="1340" spans="1:8" s="15" customFormat="1">
      <c r="A1340" s="76"/>
      <c r="B1340" s="76"/>
      <c r="C1340" s="76"/>
      <c r="D1340" s="76"/>
      <c r="E1340" s="76"/>
      <c r="F1340" s="76"/>
      <c r="G1340" s="76"/>
      <c r="H1340" s="76"/>
    </row>
    <row r="1341" spans="1:8" s="15" customFormat="1">
      <c r="A1341" s="76"/>
      <c r="B1341" s="76"/>
      <c r="C1341" s="76"/>
      <c r="D1341" s="76"/>
      <c r="E1341" s="76"/>
      <c r="F1341" s="76"/>
      <c r="G1341" s="76"/>
      <c r="H1341" s="76"/>
    </row>
    <row r="1342" spans="1:8" s="15" customFormat="1">
      <c r="A1342" s="76"/>
      <c r="B1342" s="76"/>
      <c r="C1342" s="76"/>
      <c r="D1342" s="76"/>
      <c r="E1342" s="76"/>
      <c r="F1342" s="76"/>
      <c r="G1342" s="76"/>
      <c r="H1342" s="76"/>
    </row>
    <row r="1343" spans="1:8" s="15" customFormat="1">
      <c r="A1343" s="76"/>
      <c r="B1343" s="76"/>
      <c r="C1343" s="76"/>
      <c r="D1343" s="76"/>
      <c r="E1343" s="76"/>
      <c r="F1343" s="76"/>
      <c r="G1343" s="76"/>
      <c r="H1343" s="76"/>
    </row>
    <row r="1344" spans="1:8" s="15" customFormat="1">
      <c r="A1344" s="76"/>
      <c r="B1344" s="76"/>
      <c r="C1344" s="76"/>
      <c r="D1344" s="76"/>
      <c r="E1344" s="76"/>
      <c r="F1344" s="76"/>
      <c r="G1344" s="76"/>
      <c r="H1344" s="76"/>
    </row>
    <row r="1345" spans="1:8" s="15" customFormat="1">
      <c r="A1345" s="76"/>
      <c r="B1345" s="76"/>
      <c r="C1345" s="76"/>
      <c r="D1345" s="76"/>
      <c r="E1345" s="76"/>
      <c r="F1345" s="76"/>
      <c r="G1345" s="76"/>
      <c r="H1345" s="76"/>
    </row>
    <row r="1346" spans="1:8" s="15" customFormat="1">
      <c r="A1346" s="76"/>
      <c r="B1346" s="76"/>
      <c r="C1346" s="76"/>
      <c r="D1346" s="76"/>
      <c r="E1346" s="76"/>
      <c r="F1346" s="76"/>
      <c r="G1346" s="76"/>
      <c r="H1346" s="76"/>
    </row>
    <row r="1347" spans="1:8" s="15" customFormat="1">
      <c r="A1347" s="76"/>
      <c r="B1347" s="76"/>
      <c r="C1347" s="76"/>
      <c r="D1347" s="76"/>
      <c r="E1347" s="76"/>
      <c r="F1347" s="76"/>
      <c r="G1347" s="76"/>
      <c r="H1347" s="76"/>
    </row>
    <row r="1348" spans="1:8" s="15" customFormat="1" ht="13.5" customHeight="1">
      <c r="A1348" s="76"/>
      <c r="B1348" s="76"/>
      <c r="C1348" s="76"/>
      <c r="D1348" s="76"/>
      <c r="E1348" s="76"/>
      <c r="F1348" s="76"/>
      <c r="G1348" s="76"/>
      <c r="H1348" s="76"/>
    </row>
    <row r="1349" spans="1:8" s="15" customFormat="1">
      <c r="A1349" s="76"/>
      <c r="B1349" s="76"/>
      <c r="C1349" s="76"/>
      <c r="D1349" s="76"/>
      <c r="E1349" s="76"/>
      <c r="F1349" s="76"/>
      <c r="G1349" s="76"/>
      <c r="H1349" s="76"/>
    </row>
  </sheetData>
  <conditionalFormatting sqref="A18:A998">
    <cfRule type="containsText" dxfId="4" priority="131" stopIfTrue="1" operator="containsText" text="Empty Cell">
      <formula>NOT(ISERROR(SEARCH("Empty Cell",A18)))</formula>
    </cfRule>
  </conditionalFormatting>
  <conditionalFormatting sqref="C18:D77 B27 C79:D999">
    <cfRule type="cellIs" dxfId="3" priority="133"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130" stopIfTrue="1" operator="equal">
      <formula>0</formula>
    </cfRule>
  </conditionalFormatting>
  <conditionalFormatting sqref="F10:F15 B18:H77 D79:H1001 B79:C1007 D1002 F1002:H1002 D1003:H1007">
    <cfRule type="cellIs" dxfId="0" priority="132"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21"/>
  <sheetViews>
    <sheetView workbookViewId="0">
      <selection activeCell="F16" sqref="F16"/>
    </sheetView>
  </sheetViews>
  <sheetFormatPr defaultRowHeight="15"/>
  <cols>
    <col min="1" max="1" width="15.140625" bestFit="1" customWidth="1"/>
    <col min="2" max="2" width="17.5703125" bestFit="1" customWidth="1"/>
  </cols>
  <sheetData>
    <row r="1" spans="1:2">
      <c r="A1" s="2" t="s">
        <v>154</v>
      </c>
      <c r="B1" s="2" t="s">
        <v>109</v>
      </c>
    </row>
    <row r="2" spans="1:2">
      <c r="A2" s="2" t="s">
        <v>155</v>
      </c>
      <c r="B2" s="2" t="s">
        <v>113</v>
      </c>
    </row>
    <row r="3" spans="1:2">
      <c r="A3" s="2" t="s">
        <v>156</v>
      </c>
      <c r="B3" s="2" t="s">
        <v>117</v>
      </c>
    </row>
    <row r="4" spans="1:2">
      <c r="A4" s="2" t="s">
        <v>157</v>
      </c>
      <c r="B4" s="2" t="s">
        <v>120</v>
      </c>
    </row>
    <row r="5" spans="1:2">
      <c r="A5" s="2" t="s">
        <v>158</v>
      </c>
      <c r="B5" s="2" t="s">
        <v>122</v>
      </c>
    </row>
    <row r="6" spans="1:2">
      <c r="A6" s="2" t="s">
        <v>159</v>
      </c>
      <c r="B6" s="2" t="s">
        <v>124</v>
      </c>
    </row>
    <row r="7" spans="1:2">
      <c r="A7" s="2" t="s">
        <v>125</v>
      </c>
      <c r="B7" s="2" t="s">
        <v>126</v>
      </c>
    </row>
    <row r="8" spans="1:2">
      <c r="A8" s="2" t="s">
        <v>160</v>
      </c>
      <c r="B8" s="2" t="s">
        <v>129</v>
      </c>
    </row>
    <row r="9" spans="1:2">
      <c r="A9" s="2" t="s">
        <v>161</v>
      </c>
      <c r="B9" s="2" t="s">
        <v>131</v>
      </c>
    </row>
    <row r="10" spans="1:2">
      <c r="A10" s="2" t="s">
        <v>162</v>
      </c>
      <c r="B10" s="2" t="s">
        <v>133</v>
      </c>
    </row>
    <row r="11" spans="1:2">
      <c r="A11" s="2" t="s">
        <v>163</v>
      </c>
      <c r="B11" s="2" t="s">
        <v>135</v>
      </c>
    </row>
    <row r="12" spans="1:2">
      <c r="A12" s="2" t="s">
        <v>164</v>
      </c>
      <c r="B12" s="2" t="s">
        <v>137</v>
      </c>
    </row>
    <row r="13" spans="1:2">
      <c r="A13" s="2" t="s">
        <v>165</v>
      </c>
      <c r="B13" s="2" t="s">
        <v>139</v>
      </c>
    </row>
    <row r="14" spans="1:2">
      <c r="A14" s="2" t="s">
        <v>166</v>
      </c>
      <c r="B14" s="2" t="s">
        <v>140</v>
      </c>
    </row>
    <row r="15" spans="1:2">
      <c r="A15" s="2" t="s">
        <v>167</v>
      </c>
      <c r="B15" s="2" t="s">
        <v>141</v>
      </c>
    </row>
    <row r="16" spans="1:2">
      <c r="A16" s="2" t="s">
        <v>168</v>
      </c>
      <c r="B16" s="2" t="s">
        <v>142</v>
      </c>
    </row>
    <row r="17" spans="1:2">
      <c r="A17" s="2" t="s">
        <v>169</v>
      </c>
      <c r="B17" s="2" t="s">
        <v>143</v>
      </c>
    </row>
    <row r="18" spans="1:2">
      <c r="A18" s="2" t="s">
        <v>170</v>
      </c>
      <c r="B18" s="2" t="s">
        <v>146</v>
      </c>
    </row>
    <row r="19" spans="1:2">
      <c r="A19" s="2" t="s">
        <v>171</v>
      </c>
      <c r="B19" s="2" t="s">
        <v>148</v>
      </c>
    </row>
    <row r="20" spans="1:2">
      <c r="A20" s="2" t="s">
        <v>172</v>
      </c>
      <c r="B20" s="2" t="s">
        <v>150</v>
      </c>
    </row>
    <row r="21" spans="1:2">
      <c r="A21" s="2" t="s">
        <v>173</v>
      </c>
      <c r="B21" s="2" t="s">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Control</vt:lpstr>
      <vt:lpstr>Invoice</vt:lpstr>
      <vt:lpstr>Copy paste to Here</vt:lpstr>
      <vt:lpstr>Shipping Invoice</vt:lpstr>
      <vt:lpstr>Tax Invoice</vt:lpstr>
      <vt:lpstr>Old Code</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2024-10-30T09:01:52Z</cp:lastPrinted>
  <dcterms:created xsi:type="dcterms:W3CDTF">2009-06-02T18:56:54Z</dcterms:created>
  <dcterms:modified xsi:type="dcterms:W3CDTF">2024-10-30T09:01:55Z</dcterms:modified>
</cp:coreProperties>
</file>