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4915F6F-0262-4063-A14F-0461F0DA6B60}" xr6:coauthVersionLast="47" xr6:coauthVersionMax="47" xr10:uidLastSave="{00000000-0000-0000-0000-000000000000}"/>
  <bookViews>
    <workbookView xWindow="28680" yWindow="-120" windowWidth="29040" windowHeight="15840" firstSheet="2" activeTab="2" xr2:uid="{00000000-000D-0000-FFFF-FFFF00000000}"/>
  </bookViews>
  <sheets>
    <sheet name="Control" sheetId="1" state="hidden" r:id="rId1"/>
    <sheet name="Copy paste to Here" sheetId="5" state="hidden" r:id="rId2"/>
    <sheet name="Invoice" sheetId="2"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2">Invoice!$A$1:$K$60</definedName>
    <definedName name="_xlnm.Print_Area" localSheetId="3">'Shipping Invoice'!$A$1:$L$53</definedName>
    <definedName name="_xlnm.Print_Area" localSheetId="4">'Tax Invoice'!$A$1:$H$1013</definedName>
    <definedName name="_xlnm.Print_Titles" localSheetId="2">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50" i="7"/>
  <c r="K51" i="7" l="1"/>
  <c r="E44" i="6"/>
  <c r="E43" i="6"/>
  <c r="E42" i="6"/>
  <c r="E41" i="6"/>
  <c r="E40" i="6"/>
  <c r="E37" i="6"/>
  <c r="E35" i="6"/>
  <c r="E34" i="6"/>
  <c r="E33" i="6"/>
  <c r="E32" i="6"/>
  <c r="E30" i="6"/>
  <c r="E29" i="6"/>
  <c r="E28" i="6"/>
  <c r="E27" i="6"/>
  <c r="E26" i="6"/>
  <c r="E25" i="6"/>
  <c r="E24" i="6"/>
  <c r="E21" i="6"/>
  <c r="E19" i="6"/>
  <c r="E18" i="6"/>
  <c r="K14" i="7"/>
  <c r="K17" i="7"/>
  <c r="K10" i="7"/>
  <c r="B47" i="7"/>
  <c r="I47" i="7"/>
  <c r="I46" i="7"/>
  <c r="I45" i="7"/>
  <c r="I44" i="7"/>
  <c r="B43" i="7"/>
  <c r="I43" i="7"/>
  <c r="I39" i="7"/>
  <c r="B38" i="7"/>
  <c r="I38" i="7"/>
  <c r="I37" i="7"/>
  <c r="I36" i="7"/>
  <c r="B35" i="7"/>
  <c r="I34" i="7"/>
  <c r="B33" i="7"/>
  <c r="K33" i="7" s="1"/>
  <c r="I33" i="7"/>
  <c r="I32" i="7"/>
  <c r="I31" i="7"/>
  <c r="I30" i="7"/>
  <c r="I26" i="7"/>
  <c r="B25" i="7"/>
  <c r="I25" i="7"/>
  <c r="I24" i="7"/>
  <c r="I23" i="7"/>
  <c r="I42" i="7"/>
  <c r="N1" i="6"/>
  <c r="E31" i="6" s="1"/>
  <c r="F1002" i="6"/>
  <c r="F1001" i="6"/>
  <c r="D44" i="6"/>
  <c r="B48" i="7" s="1"/>
  <c r="D43" i="6"/>
  <c r="D42" i="6"/>
  <c r="B46" i="7" s="1"/>
  <c r="K46" i="7" s="1"/>
  <c r="D41" i="6"/>
  <c r="B45" i="7" s="1"/>
  <c r="D40" i="6"/>
  <c r="B44" i="7" s="1"/>
  <c r="D39" i="6"/>
  <c r="D38" i="6"/>
  <c r="B42" i="7" s="1"/>
  <c r="D37" i="6"/>
  <c r="B41" i="7" s="1"/>
  <c r="D36" i="6"/>
  <c r="B40" i="7" s="1"/>
  <c r="D35" i="6"/>
  <c r="B39" i="7" s="1"/>
  <c r="D34" i="6"/>
  <c r="D33" i="6"/>
  <c r="B37" i="7" s="1"/>
  <c r="D32" i="6"/>
  <c r="B36" i="7" s="1"/>
  <c r="D31" i="6"/>
  <c r="D30" i="6"/>
  <c r="B34" i="7" s="1"/>
  <c r="D29" i="6"/>
  <c r="D28" i="6"/>
  <c r="B32" i="7" s="1"/>
  <c r="D27" i="6"/>
  <c r="B31" i="7" s="1"/>
  <c r="D26" i="6"/>
  <c r="B30" i="7" s="1"/>
  <c r="K30" i="7" s="1"/>
  <c r="D25" i="6"/>
  <c r="B29" i="7" s="1"/>
  <c r="D24" i="6"/>
  <c r="B28" i="7" s="1"/>
  <c r="D23" i="6"/>
  <c r="B27" i="7" s="1"/>
  <c r="D22" i="6"/>
  <c r="B26" i="7" s="1"/>
  <c r="K26" i="7" s="1"/>
  <c r="D21" i="6"/>
  <c r="D20" i="6"/>
  <c r="B24" i="7" s="1"/>
  <c r="D19" i="6"/>
  <c r="B23" i="7" s="1"/>
  <c r="D18" i="6"/>
  <c r="B22" i="7" s="1"/>
  <c r="I48" i="5"/>
  <c r="I47" i="5"/>
  <c r="I46" i="5"/>
  <c r="I45" i="5"/>
  <c r="I44" i="5"/>
  <c r="I43" i="5"/>
  <c r="I42" i="5"/>
  <c r="I41" i="5"/>
  <c r="I40" i="5"/>
  <c r="I39" i="5"/>
  <c r="I38" i="5"/>
  <c r="I37" i="5"/>
  <c r="I36" i="5"/>
  <c r="I35" i="5"/>
  <c r="I34" i="5"/>
  <c r="I33" i="5"/>
  <c r="I32" i="5"/>
  <c r="I31" i="5"/>
  <c r="I30" i="5"/>
  <c r="I29" i="5"/>
  <c r="I28" i="5"/>
  <c r="I27" i="5"/>
  <c r="I26" i="5"/>
  <c r="I25" i="5"/>
  <c r="I24" i="5"/>
  <c r="I23" i="5"/>
  <c r="I22" i="5"/>
  <c r="J48" i="2"/>
  <c r="J47" i="2"/>
  <c r="J46" i="2"/>
  <c r="J45" i="2"/>
  <c r="J44" i="2"/>
  <c r="J43" i="2"/>
  <c r="J42" i="2"/>
  <c r="J41" i="2"/>
  <c r="J40" i="2"/>
  <c r="J39" i="2"/>
  <c r="J38" i="2"/>
  <c r="J37" i="2"/>
  <c r="J36" i="2"/>
  <c r="J35" i="2"/>
  <c r="J34" i="2"/>
  <c r="J33" i="2"/>
  <c r="J32" i="2"/>
  <c r="J31" i="2"/>
  <c r="J30" i="2"/>
  <c r="J49" i="2" s="1"/>
  <c r="J29" i="2"/>
  <c r="J28" i="2"/>
  <c r="J27" i="2"/>
  <c r="J26" i="2"/>
  <c r="J25" i="2"/>
  <c r="J24" i="2"/>
  <c r="J23" i="2"/>
  <c r="J22" i="2"/>
  <c r="A1007" i="6"/>
  <c r="A1006" i="6"/>
  <c r="A1005" i="6"/>
  <c r="F1004" i="6"/>
  <c r="A1004" i="6"/>
  <c r="A1003" i="6"/>
  <c r="A1002" i="6"/>
  <c r="K43" i="7" l="1"/>
  <c r="K31" i="7"/>
  <c r="K32" i="7"/>
  <c r="K39" i="7"/>
  <c r="K23" i="7"/>
  <c r="K34" i="7"/>
  <c r="K36" i="7"/>
  <c r="I35" i="7"/>
  <c r="K47" i="7"/>
  <c r="K37" i="7"/>
  <c r="I22" i="7"/>
  <c r="K22" i="7" s="1"/>
  <c r="K35" i="7"/>
  <c r="I48" i="7"/>
  <c r="K48" i="7" s="1"/>
  <c r="K24" i="7"/>
  <c r="K41" i="7"/>
  <c r="K25" i="7"/>
  <c r="K38" i="7"/>
  <c r="K42" i="7"/>
  <c r="I27" i="7"/>
  <c r="K27" i="7" s="1"/>
  <c r="I40" i="7"/>
  <c r="K40" i="7" s="1"/>
  <c r="K44" i="7"/>
  <c r="I28" i="7"/>
  <c r="K28" i="7" s="1"/>
  <c r="I41" i="7"/>
  <c r="K45" i="7"/>
  <c r="I29" i="7"/>
  <c r="K29" i="7" s="1"/>
  <c r="E20" i="6"/>
  <c r="E36" i="6"/>
  <c r="E22" i="6"/>
  <c r="E38" i="6"/>
  <c r="E23" i="6"/>
  <c r="E39" i="6"/>
  <c r="J52" i="2"/>
  <c r="M11" i="6"/>
  <c r="I56" i="2" s="1"/>
  <c r="K49" i="7" l="1"/>
  <c r="K5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5" i="2" s="1"/>
  <c r="I59" i="2" s="1"/>
  <c r="I57" i="2" l="1"/>
  <c r="I60" i="2"/>
  <c r="I5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<sst xmlns="http://schemas.openxmlformats.org/spreadsheetml/2006/main" count="2251" uniqueCount="787">
  <si>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</si>
  <si>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</si>
  <si>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</si>
  <si>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</si>
  <si>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</si>
  <si>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</si>
  <si>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</si>
  <si>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</si>
  <si>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</si>
  <si>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</si>
  <si>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</si>
  <si>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</si>
  <si>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</si>
  <si>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</si>
  <si>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</si>
  <si>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</si>
  <si>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</si>
  <si>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</si>
  <si>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</si>
  <si>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</si>
  <si>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</si>
  <si>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</si>
  <si>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</si>
  <si>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</si>
  <si>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</si>
  <si>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</si>
  <si>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</si>
  <si>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</si>
  <si>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</si>
  <si>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</si>
  <si>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</si>
  <si>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</si>
  <si>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</si>
  <si>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</si>
  <si>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</si>
  <si>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</si>
  <si>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</si>
  <si>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</si>
  <si>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</si>
  <si>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</si>
  <si>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</si>
  <si>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</si>
  <si>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</si>
  <si>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</si>
  <si>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</si>
  <si>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</si>
  <si>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</si>
  <si>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</si>
  <si>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</si>
  <si>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</si>
  <si>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</si>
  <si>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</si>
  <si>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</si>
  <si>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</si>
  <si>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</si>
  <si>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</si>
  <si>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</si>
  <si>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</si>
  <si>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</si>
  <si>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</si>
  <si>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</si>
  <si>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</si>
  <si>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</si>
  <si>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</si>
  <si>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</si>
  <si>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</si>
  <si>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</si>
  <si>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</si>
  <si>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</si>
  <si>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</si>
  <si>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</si>
  <si>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</si>
  <si>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</si>
  <si>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</si>
  <si>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</si>
  <si>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</si>
  <si>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</si>
  <si>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</si>
  <si>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</si>
  <si>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</si>
  <si>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</si>
  <si>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</si>
  <si>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</si>
  <si>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</si>
  <si>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</si>
  <si>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</si>
  <si>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</si>
  <si>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</si>
  <si>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</si>
  <si>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</si>
  <si>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</si>
  <si>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</si>
  <si>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</si>
  <si>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</si>
  <si>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</si>
  <si>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</si>
  <si>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</si>
  <si>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</si>
  <si>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</si>
  <si>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</si>
  <si>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</si>
  <si>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</si>
  <si>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</si>
  <si>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</si>
  <si>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</si>
  <si>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</si>
  <si>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</si>
  <si>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</si>
  <si>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</si>
  <si>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</si>
  <si>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</si>
  <si>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</si>
  <si>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</si>
  <si>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</si>
  <si>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</si>
  <si>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</si>
  <si>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</si>
  <si>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</si>
  <si>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</si>
  <si>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</si>
  <si>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</si>
  <si>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</si>
  <si>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</si>
  <si>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</si>
  <si>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</si>
  <si>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</si>
  <si>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</si>
  <si>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</si>
  <si>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</si>
  <si>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</si>
  <si>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</si>
  <si>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</si>
  <si>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</si>
  <si>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</si>
  <si>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</si>
  <si>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</si>
  <si>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</si>
  <si>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</si>
  <si>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</si>
  <si>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</si>
  <si>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</si>
  <si>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</si>
  <si>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</si>
  <si>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</si>
  <si>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</si>
  <si>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</si>
  <si>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</si>
  <si>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</si>
  <si>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</si>
  <si>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</si>
  <si>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</si>
  <si>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</si>
  <si>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</si>
  <si>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</si>
  <si>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</si>
  <si>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</si>
  <si>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</si>
  <si>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</si>
  <si>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</si>
  <si>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</si>
  <si>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</si>
  <si>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</si>
  <si>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</si>
  <si>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</si>
  <si>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</si>
  <si>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</si>
  <si>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</si>
  <si>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</si>
  <si>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</si>
  <si>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</si>
  <si>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</si>
  <si>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</si>
  <si>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</si>
  <si>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</si>
  <si>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</si>
  <si>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</si>
  <si>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</si>
  <si>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</si>
  <si>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</si>
  <si>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</si>
  <si>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</si>
  <si>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</si>
  <si>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</si>
  <si>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</si>
  <si>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</si>
  <si>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</si>
  <si>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</si>
  <si>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</si>
  <si>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</si>
  <si>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</si>
  <si>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</si>
  <si>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</si>
  <si>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</si>
  <si>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</si>
  <si>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</si>
  <si>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</si>
  <si>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</si>
  <si>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</si>
  <si>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</si>
  <si>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</si>
  <si>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</si>
  <si>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</si>
  <si>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</si>
  <si>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</si>
  <si>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</si>
  <si>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</si>
  <si>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</si>
  <si>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</si>
  <si>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</si>
  <si>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</si>
  <si>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</si>
  <si>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</si>
  <si>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</si>
  <si>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</si>
  <si>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</si>
  <si>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</si>
  <si>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</si>
  <si>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</si>
  <si>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</si>
  <si>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</si>
  <si>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</si>
  <si>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</si>
  <si>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</si>
  <si>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</si>
  <si>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</si>
  <si>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</si>
  <si>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</si>
  <si>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</si>
  <si>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</si>
  <si>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</si>
  <si>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</si>
  <si>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</si>
  <si>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</si>
  <si>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</si>
  <si>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</si>
  <si>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</si>
  <si>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</si>
  <si>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</si>
  <si>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</si>
  <si>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</si>
  <si>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</si>
  <si>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</si>
  <si>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</si>
  <si>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</si>
  <si>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</si>
  <si>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</si>
  <si>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</si>
  <si>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</si>
  <si>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</si>
  <si>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</si>
  <si>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</si>
  <si>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</si>
  <si>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</si>
  <si>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</si>
  <si>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</si>
  <si>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</si>
  <si>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</si>
  <si>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</si>
  <si>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</si>
  <si>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</si>
  <si>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</si>
  <si>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</si>
  <si>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</si>
  <si>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</si>
  <si>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</si>
  <si>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</si>
  <si>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</si>
  <si>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</si>
  <si>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</si>
  <si>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</si>
  <si>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</si>
  <si>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</si>
  <si>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</si>
  <si>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</si>
  <si>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</si>
  <si>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</si>
  <si>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</si>
  <si>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</si>
  <si>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</si>
  <si>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</si>
  <si>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</si>
  <si>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</si>
  <si>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</si>
  <si>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</si>
  <si>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</si>
  <si>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</si>
  <si>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</si>
  <si>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</si>
  <si>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</si>
  <si>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</si>
  <si>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</si>
  <si>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</si>
  <si>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</si>
  <si>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</si>
  <si>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</si>
  <si>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</si>
  <si>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</si>
  <si>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</si>
  <si>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</si>
  <si>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</si>
  <si>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</si>
  <si>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</si>
  <si>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</si>
  <si>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</si>
  <si>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</si>
  <si>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</si>
  <si>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</si>
  <si>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</si>
  <si>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</si>
  <si>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</si>
  <si>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</si>
  <si>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</si>
  <si>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</si>
  <si>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</si>
  <si>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</si>
  <si>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</si>
  <si>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</si>
  <si>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</si>
  <si>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</si>
  <si>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</si>
  <si>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</si>
  <si>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</si>
  <si>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</si>
  <si>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</si>
  <si>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</si>
  <si>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</si>
  <si>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</si>
  <si>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</si>
  <si>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</si>
  <si>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</si>
  <si>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</si>
  <si>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</si>
  <si>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</si>
  <si>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</si>
  <si>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</si>
  <si>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</si>
  <si>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</si>
  <si>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</si>
  <si>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</si>
  <si>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</si>
  <si>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</si>
  <si>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</si>
  <si>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</si>
  <si>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</si>
  <si>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</si>
  <si>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</si>
  <si>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</si>
  <si>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</si>
  <si>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</si>
  <si>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</si>
  <si>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</si>
  <si>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</si>
  <si>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</si>
  <si>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</si>
  <si>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</si>
  <si>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</si>
  <si>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</si>
  <si>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</si>
  <si>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</si>
  <si>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</si>
  <si>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</si>
  <si>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</si>
  <si>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</si>
  <si>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</si>
  <si>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</si>
  <si>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</si>
  <si>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</si>
  <si>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</si>
  <si>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</si>
  <si>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</si>
  <si>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</si>
  <si>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</si>
  <si>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</si>
  <si>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</si>
  <si>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</si>
  <si>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</si>
  <si>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</si>
  <si>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</si>
  <si>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</si>
  <si>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</si>
  <si>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</si>
  <si>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</si>
  <si>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</si>
  <si>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</si>
  <si>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</si>
  <si>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</si>
  <si>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</si>
  <si>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</si>
  <si>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</si>
  <si>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</si>
  <si>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</si>
  <si>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</si>
  <si>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</si>
  <si>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</si>
  <si>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</si>
  <si>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</si>
  <si>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</si>
  <si>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</si>
  <si>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</si>
  <si>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</si>
  <si>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</si>
  <si>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</si>
  <si>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</si>
  <si>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</si>
  <si>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</si>
  <si>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</si>
  <si>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</si>
  <si>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</si>
  <si>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</si>
  <si>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</si>
  <si>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</si>
  <si>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</si>
  <si>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</si>
  <si>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</si>
  <si>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</si>
  <si>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</si>
  <si>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</si>
  <si>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</si>
  <si>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</si>
  <si>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</si>
  <si>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</si>
  <si>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</si>
  <si>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</si>
  <si>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</si>
  <si>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</si>
  <si>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</si>
  <si>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</si>
  <si>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</si>
  <si>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</si>
  <si>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</si>
  <si>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</si>
  <si>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</si>
  <si>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</si>
  <si>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</si>
  <si>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</si>
  <si>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</si>
  <si>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</si>
  <si>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</si>
  <si>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</si>
  <si>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</si>
  <si>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</si>
  <si>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</si>
  <si>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</si>
  <si>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</si>
  <si>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</si>
  <si>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</si>
  <si>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</si>
  <si>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</si>
  <si>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</si>
  <si>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</si>
  <si>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</si>
  <si>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</si>
  <si>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</si>
  <si>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</si>
  <si>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</si>
  <si>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</si>
  <si>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</si>
  <si>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</si>
  <si>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</si>
  <si>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</si>
  <si>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</si>
  <si>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</si>
  <si>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</si>
  <si>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</si>
  <si>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</si>
  <si>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</si>
  <si>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</si>
  <si>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</si>
  <si>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</si>
  <si>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</si>
  <si>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</si>
  <si>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</si>
  <si>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</si>
  <si>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</si>
  <si>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</si>
  <si>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</si>
  <si>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</si>
  <si>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</si>
  <si>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</si>
  <si>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</si>
  <si>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</si>
  <si>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</si>
  <si>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</si>
  <si>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</si>
  <si>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</si>
  <si>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</si>
  <si>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</si>
  <si>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</si>
  <si>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</si>
  <si>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</si>
  <si>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</si>
  <si>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</si>
  <si>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</si>
  <si>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</si>
  <si>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</si>
  <si>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</si>
  <si>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</si>
  <si>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</si>
  <si>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</si>
  <si>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</si>
  <si>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</si>
  <si>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</si>
  <si>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</si>
  <si>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</si>
  <si>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</si>
  <si>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</si>
  <si>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</si>
  <si>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</si>
  <si>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</si>
  <si>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</si>
  <si>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</si>
  <si>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</si>
  <si>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</si>
  <si>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</si>
  <si>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</si>
  <si>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</si>
  <si>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</si>
  <si>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</si>
  <si>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</si>
  <si>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</si>
  <si>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</si>
  <si>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</si>
  <si>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</si>
  <si>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</si>
  <si>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</si>
  <si>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</si>
  <si>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</si>
  <si>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</si>
  <si>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</si>
  <si>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</si>
  <si>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</si>
  <si>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</si>
  <si>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</si>
  <si>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</si>
  <si>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</si>
  <si>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</si>
  <si>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</si>
  <si>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</si>
  <si>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</si>
  <si>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</si>
  <si>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</si>
  <si>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</si>
  <si>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</si>
  <si>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</si>
  <si>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</si>
  <si>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</si>
  <si>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</si>
  <si>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</si>
  <si>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</si>
  <si>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</si>
  <si>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</si>
  <si>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</si>
  <si>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</si>
  <si>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</si>
  <si>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</si>
  <si>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</si>
  <si>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</si>
  <si>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</si>
  <si>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</si>
  <si>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</si>
  <si>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</si>
  <si>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</si>
  <si>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</si>
  <si>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</si>
  <si>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</si>
  <si>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</si>
  <si>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</si>
  <si>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</si>
  <si>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</si>
  <si>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</si>
  <si>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</si>
  <si>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</si>
  <si>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</si>
  <si>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</si>
  <si>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</si>
  <si>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</si>
  <si>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</si>
  <si>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</si>
  <si>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</si>
  <si>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</si>
  <si>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</si>
  <si>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</si>
  <si>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</si>
  <si>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</si>
  <si>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</si>
  <si>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</si>
  <si>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</si>
  <si>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</si>
  <si>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</si>
  <si>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</si>
  <si>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</si>
  <si>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</si>
  <si>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</si>
  <si>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</si>
  <si>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</si>
  <si>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</si>
  <si>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</si>
  <si>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</si>
  <si>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</si>
  <si>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</si>
  <si>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</si>
  <si>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</si>
  <si>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</si>
  <si>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</si>
  <si>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</si>
  <si>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</si>
  <si>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</si>
  <si>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</si>
  <si>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</si>
  <si>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</si>
  <si>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</si>
  <si>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</si>
  <si>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</si>
  <si>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</si>
  <si>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</si>
  <si>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</si>
  <si>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</si>
  <si>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</si>
  <si>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</si>
  <si>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</si>
  <si>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</si>
  <si>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</si>
  <si>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</si>
  <si>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</si>
  <si>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</si>
  <si>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</si>
  <si>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</si>
  <si>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</si>
  <si>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</si>
  <si>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</si>
  <si>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</si>
  <si>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</si>
  <si>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</si>
  <si>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</si>
  <si>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</si>
  <si>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</si>
  <si>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</si>
  <si>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</si>
  <si>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</si>
  <si>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</si>
  <si>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</si>
  <si>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</si>
  <si>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</si>
  <si>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</si>
  <si>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</si>
  <si>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</si>
  <si>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</si>
  <si>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</si>
  <si>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</si>
  <si>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</si>
  <si>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</si>
  <si>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</si>
  <si>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</si>
  <si>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</si>
  <si>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</si>
  <si>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</si>
  <si>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</si>
  <si>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</si>
  <si>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</si>
  <si>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</si>
  <si>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</si>
  <si>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</si>
  <si>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</si>
  <si>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</si>
  <si>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</si>
  <si>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</si>
  <si>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</si>
  <si>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</si>
  <si>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</si>
  <si>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</si>
  <si>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</si>
  <si>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</si>
  <si>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</si>
  <si>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</si>
  <si>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</si>
  <si>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</si>
  <si>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</si>
  <si>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</si>
  <si>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</si>
  <si>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</si>
  <si>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</si>
  <si>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</si>
  <si>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</si>
  <si>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</si>
  <si>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</si>
  <si>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</si>
  <si>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</si>
  <si>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</si>
  <si>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</si>
  <si>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</si>
  <si>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</si>
  <si>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</si>
  <si>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</si>
  <si>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</si>
  <si>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</si>
  <si>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</si>
  <si>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</si>
  <si>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</si>
  <si>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</si>
  <si>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</si>
  <si>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</si>
  <si>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</si>
  <si>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</si>
  <si>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</si>
  <si>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</si>
  <si>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</si>
  <si>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</si>
  <si>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</si>
  <si>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</si>
  <si>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</si>
  <si>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</si>
  <si>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</si>
  <si>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</si>
  <si>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</si>
  <si>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</si>
  <si>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</si>
  <si>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BLK103</t>
  </si>
  <si>
    <t>Bulk body jewelry: 100 pcs. assortment of 14g (1.6mm) surgical steel tongue barbells with two 5mm balls</t>
  </si>
  <si>
    <t>Valentink di Valentina Esposito</t>
  </si>
  <si>
    <t>Valentina Esposito</t>
  </si>
  <si>
    <t>Corso Vittorio Emanuele 78</t>
  </si>
  <si>
    <t>03011 Alatri, FR</t>
  </si>
  <si>
    <t>Italy</t>
  </si>
  <si>
    <t>Via Vecchia Fiura 47</t>
  </si>
  <si>
    <t>Tel: +39 3923385172</t>
  </si>
  <si>
    <t>Email: Nntins26@gmail.com</t>
  </si>
  <si>
    <t>Surgical steel nipple barbell, 14g (1.6mm) with two 3mm balls</t>
  </si>
  <si>
    <t>BNRDZ8</t>
  </si>
  <si>
    <t>Surgical steel casting belly banana, 14g (1.6mm) with 8mm prong set cubic zirconia (CZ) stone</t>
  </si>
  <si>
    <t>BRLBC3</t>
  </si>
  <si>
    <t>BRNSC18C</t>
  </si>
  <si>
    <t>Board with 120 pcs. of 316L steel nose screws, 18g (1mm) with 2mm round crystal tops in clear color</t>
  </si>
  <si>
    <t>DACB117</t>
  </si>
  <si>
    <t>LBB25</t>
  </si>
  <si>
    <t>Surgical steel labret, 16g (1.2mm) with a 2.5mm ball</t>
  </si>
  <si>
    <t>LBIRC</t>
  </si>
  <si>
    <t>Length: 8mm with 2mm top part</t>
  </si>
  <si>
    <t>Surgical steel internally threaded labret, 16g (1.2mm) with bezel set jewel flat head sized 1.5mm to 4mm for triple tragus piercings</t>
  </si>
  <si>
    <t>MCD398</t>
  </si>
  <si>
    <t>MCD585</t>
  </si>
  <si>
    <t>MSD638</t>
  </si>
  <si>
    <t>Surgical steel belly banana, 14g (1.6mm) with a 8mm and 5mm bezel plain steel ball and a dangling curved feather</t>
  </si>
  <si>
    <t>MSD697</t>
  </si>
  <si>
    <t>Surgical steel belly banana, 14g (1.6mm) with a 5 &amp; 8mm plain steel ball and dangling tree of life design(dangling is made from silver plated brass)</t>
  </si>
  <si>
    <t>MSD699</t>
  </si>
  <si>
    <t>Surgical steel belly banana, 14g (1.6mm) with a 5 &amp; 8mm plain steel ball and dangling plain anchor with rope design(dangling is made from silver plated brass)</t>
  </si>
  <si>
    <t>NPSH8</t>
  </si>
  <si>
    <t>316L steel nipple barbell, 14g (1.6mm) with a 5mm cone and casted arrow end</t>
  </si>
  <si>
    <t>SR148</t>
  </si>
  <si>
    <t>Ring Size: 8</t>
  </si>
  <si>
    <t>High polished stainless steel engravable thin band ring</t>
  </si>
  <si>
    <t>Ring Size: 9</t>
  </si>
  <si>
    <t>Ring Size: 10</t>
  </si>
  <si>
    <t>UCBB3</t>
  </si>
  <si>
    <t>High polished titanium G23 circular barbell, 1.6mm (14g) with two 3mm balls</t>
  </si>
  <si>
    <t>LBIRC2</t>
  </si>
  <si>
    <t>Two Hundred Three and 96 cents EUR</t>
  </si>
  <si>
    <t>Display board with 24 pcs of 316L steel labrets, 16g (1.2mm) with 3mm bezel set jewel balls - length from 5/16'' (8mm)</t>
  </si>
  <si>
    <t>Small display with 24 pcs. of surgical steel tragus barbell, 16g (1.2mm with 3mm flat top with ferido glued crystals with resin cover and a lower 3mm ball - length 1/4'' - 5/16'' (6mm - 8mm)</t>
  </si>
  <si>
    <t>Surgical steel belly banana, 14g (1.6mm) with an 8mm bezel set jewel ball and a dangling star with a single crystal in the center - length 3/8'' (10mm)</t>
  </si>
  <si>
    <t>Surgical steel belly banana, 14g (1.6mm) with a lower butterfly design with two tear drop shaped acrylic crystals (these crystals are not real crystals) - length 3/8'' (10mm)</t>
  </si>
  <si>
    <t>Exchange Rate EUR-THB</t>
  </si>
  <si>
    <t>Leo</t>
  </si>
  <si>
    <t xml:space="preserve">VAT: 03099980603 </t>
  </si>
  <si>
    <t xml:space="preserve">Shipping cost to Italy via DHL: </t>
  </si>
  <si>
    <t>Stainless steel  jewelry - Steel Belly Banana, Steel Circular Barbell, Steel Labret and other items as invoice attached</t>
  </si>
  <si>
    <t>Steel nipple barbell, 14g (1.6mm) with two 3mm balls</t>
  </si>
  <si>
    <t>Bulk body jewelry: 100 pcs. assortment of 14g (1.6mm) steel tongue barbells with two 5mm balls</t>
  </si>
  <si>
    <t>Steel casting belly banana, 14g (1.6mm) with 8mm prong set cubic zirconia (CZ) stone</t>
  </si>
  <si>
    <t>Display board with 24 pcs of steel labrets, 16g (1.2mm) with 3mm bezel set jewel balls - length from 5/16'' (8mm)</t>
  </si>
  <si>
    <t>Board with 120 pcs. of Steel nose screws, 18g (1mm) with 2mm round crystal tops in clear color</t>
  </si>
  <si>
    <t>Small display with 24 pcs. of Steel tragus barbell, 16g (1.2mm with 3mm flat top with ferido glued crystals with resin cover and a lower 3mm ball - length 1/4'' - 5/16'' (6mm - 8mm)</t>
  </si>
  <si>
    <t>Steel labret, 16g (1.2mm) with a 2.5mm ball</t>
  </si>
  <si>
    <t>Steel labret, 16g (1.2mm) with 3mm bezel set half jewel ball</t>
  </si>
  <si>
    <t>Steel internally threaded labret, 16g (1.2mm) with bezel set jewel flat head sized 1.5mm to 4mm for triple tragus piercings</t>
  </si>
  <si>
    <t>Steel belly banana, 14g (1.6mm) with an 8mm bezel set jewel ball and a dangling star with a single crystal in the center - length 3/8'' (10mm)</t>
  </si>
  <si>
    <t xml:space="preserve">Steel belly banana, 14g (1.6mm) with a lower butterfly design </t>
  </si>
  <si>
    <t>Steel belly banana, 14g (1.6mm) with a 8mm and 5mm bezel plain steel ball and a dangling curved feather</t>
  </si>
  <si>
    <t>Steel belly banana, 14g (1.6mm) with a 5 &amp; 8mm plain steel ball and dangling tree of life design</t>
  </si>
  <si>
    <t>Steel belly banana, 14g (1.6mm) with a 5 &amp; 8mm plain steel ball and dangling plain anchor with rope design</t>
  </si>
  <si>
    <t>Steel engravable thin band ring</t>
  </si>
  <si>
    <t>Steel circular barbell, 1.6mm (14g) with two 3mm balls</t>
  </si>
  <si>
    <t>Steel nipple barbell, 14g (1.6mm) with a 5mm cone</t>
  </si>
  <si>
    <t>Seventy Five and 89 cents EUR</t>
  </si>
  <si>
    <t>PRODUCT OF THAILAND</t>
  </si>
  <si>
    <t>HTS - A7117.19.9000: Imitation jewelry of base metal</t>
  </si>
  <si>
    <t>Shipping cost to Italy via DHL: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</si>
</sst>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cellStyleXfs>
  <cellXfs count="16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wrapText="1"/>
    </xf>
    <xf numFmtId="0" fontId="21" fillId="2" borderId="13" xfId="2" applyFont="1" applyFill="1" applyBorder="1"/>
    <xf numFmtId="0" fontId="4" fillId="2" borderId="14" xfId="2" applyFont="1" applyFill="1" applyBorder="1"/>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1">
    <cellStyle name="Comma 2" xfId="7" xr:uid="{4DDEC288-D739-4B58-97B3-9AAEF25B1879}"/>
    <cellStyle name="Comma 2 2" xfId="4430" xr:uid="{E7A8B6A5-664E-45FE-9FCC-6F45C660BD82}"/>
    <cellStyle name="Comma 2 2 2" xfId="4755" xr:uid="{C6916B6A-45FA-418B-AA05-F73044F526F5}"/>
    <cellStyle name="Comma 2 2 2 2" xfId="5326" xr:uid="{C80C44FC-6E30-4C89-BC19-2E72069C8564}"/>
    <cellStyle name="Comma 2 2 3" xfId="4591" xr:uid="{075C825F-6B02-4A9A-82DA-AC9E9509D5A0}"/>
    <cellStyle name="Comma 2 2 4" xfId="5346" xr:uid="{67079C6C-72F9-4E89-BD38-21D20C2C1ACD}"/>
    <cellStyle name="Comma 3" xfId="4318" xr:uid="{631F13F9-84F8-4160-B29A-7C7152439AE5}"/>
    <cellStyle name="Comma 3 2" xfId="4432" xr:uid="{4A83A1EA-8E59-4306-9F7F-42163B342486}"/>
    <cellStyle name="Comma 3 2 2" xfId="4756" xr:uid="{FA0A0704-D9AF-4F91-8EBA-3FF7CD838A64}"/>
    <cellStyle name="Comma 3 2 2 2" xfId="5327" xr:uid="{301B9AD0-7B54-4F96-9565-66AE97F19594}"/>
    <cellStyle name="Comma 3 2 3" xfId="5325" xr:uid="{189C2D29-5F8C-425B-A727-51EC15F445D8}"/>
    <cellStyle name="Comma 3 2 4" xfId="5347" xr:uid="{F8A3D706-48C6-4A4F-8652-F21D01FF2B97}"/>
    <cellStyle name="Currency 10" xfId="8" xr:uid="{F705EE64-C7CE-4DBD-8A32-B1208EA15EFA}"/>
    <cellStyle name="Currency 10 2" xfId="9" xr:uid="{462F880B-0A35-4C8B-AFFF-7A9AA14FC7E5}"/>
    <cellStyle name="Currency 10 2 2" xfId="203" xr:uid="{9ED78F4C-B511-4C71-8F08-C76C62204A16}"/>
    <cellStyle name="Currency 10 2 2 2" xfId="4616" xr:uid="{8220FD42-77B0-46E4-B4C0-3C5F5977D136}"/>
    <cellStyle name="Currency 10 2 3" xfId="4511" xr:uid="{E1C06577-AC64-4A8E-B10B-87C96C8722DB}"/>
    <cellStyle name="Currency 10 3" xfId="10" xr:uid="{267B26AB-6206-4EDC-930E-880D67DF0506}"/>
    <cellStyle name="Currency 10 3 2" xfId="204" xr:uid="{A14F4E50-EB63-452D-B926-464401E8B10B}"/>
    <cellStyle name="Currency 10 3 2 2" xfId="4617" xr:uid="{1A3319AB-F430-4E0A-96F9-0313BE5D95D4}"/>
    <cellStyle name="Currency 10 3 3" xfId="4512" xr:uid="{8B613A22-C71E-46B1-B4D8-49722CE01CC0}"/>
    <cellStyle name="Currency 10 4" xfId="205" xr:uid="{2B1DA411-B319-4181-9648-87D572B81574}"/>
    <cellStyle name="Currency 10 4 2" xfId="4618" xr:uid="{42A3D705-B0C1-41C5-BD8F-E8A9944953C4}"/>
    <cellStyle name="Currency 10 5" xfId="4437" xr:uid="{75A2E36B-B06F-4AB6-90CE-E5B782A8BCF1}"/>
    <cellStyle name="Currency 10 6" xfId="4510" xr:uid="{DE7512E2-2773-4490-8819-E044FD0B9613}"/>
    <cellStyle name="Currency 11" xfId="11" xr:uid="{064E4948-CFF0-4DAD-AF6F-2252AEC7B407}"/>
    <cellStyle name="Currency 11 2" xfId="12" xr:uid="{DB4CE2CA-CE8F-4B3D-9519-063613FDAFFC}"/>
    <cellStyle name="Currency 11 2 2" xfId="206" xr:uid="{35DB0137-E15F-4CAF-A134-C7F7D7ECFED6}"/>
    <cellStyle name="Currency 11 2 2 2" xfId="4619" xr:uid="{4FD00F83-F430-4573-838F-DC952CB9C828}"/>
    <cellStyle name="Currency 11 2 3" xfId="4514" xr:uid="{DF7E39EB-0760-4D94-AD68-19376491F053}"/>
    <cellStyle name="Currency 11 3" xfId="13" xr:uid="{8B6D9829-2A7A-429D-B0C3-8840AE781190}"/>
    <cellStyle name="Currency 11 3 2" xfId="207" xr:uid="{DC3C0055-C528-42F2-9852-DFFDCDF5B780}"/>
    <cellStyle name="Currency 11 3 2 2" xfId="4620" xr:uid="{34BBAD6E-31F5-481E-974F-5504BEF7CAA9}"/>
    <cellStyle name="Currency 11 3 3" xfId="4515" xr:uid="{8AB89EE1-A47A-4A4B-BDF5-87ADE546DC7D}"/>
    <cellStyle name="Currency 11 4" xfId="208" xr:uid="{57B648A6-1401-409F-B39E-70C2BA836D10}"/>
    <cellStyle name="Currency 11 4 2" xfId="4621" xr:uid="{4006B799-B3CC-4154-8DF3-4A381EA022E7}"/>
    <cellStyle name="Currency 11 5" xfId="4319" xr:uid="{B1AB8A38-9B38-4C20-A40F-A321C7D05DD2}"/>
    <cellStyle name="Currency 11 5 2" xfId="4438" xr:uid="{887F832D-5908-4F64-9B52-218096DA04FF}"/>
    <cellStyle name="Currency 11 5 3" xfId="4720" xr:uid="{5560998C-7AE6-4B06-BFE1-6F03E5CE29F8}"/>
    <cellStyle name="Currency 11 5 3 2" xfId="5315" xr:uid="{9F388C98-C447-4B39-8B68-435D67FD1294}"/>
    <cellStyle name="Currency 11 5 3 3" xfId="4757" xr:uid="{A33BCD3D-6992-4CFF-BBA8-32EB56FD388A}"/>
    <cellStyle name="Currency 11 5 4" xfId="4697" xr:uid="{907E131D-1883-4ADA-B20E-615955002732}"/>
    <cellStyle name="Currency 11 6" xfId="4513" xr:uid="{F5B9DCD6-C684-4EDD-BDE2-CCF1CC3DF14E}"/>
    <cellStyle name="Currency 12" xfId="14" xr:uid="{5079B784-2182-4735-888F-70C32D0367C6}"/>
    <cellStyle name="Currency 12 2" xfId="15" xr:uid="{5B6E6EE1-D085-4265-9E83-D7558BBE917A}"/>
    <cellStyle name="Currency 12 2 2" xfId="209" xr:uid="{4B271452-907F-43DD-9F37-6E7101A44D70}"/>
    <cellStyle name="Currency 12 2 2 2" xfId="4622" xr:uid="{726BE829-1BDF-4482-90C2-4DE5B2C000DA}"/>
    <cellStyle name="Currency 12 2 3" xfId="4517" xr:uid="{AE454114-BA68-497B-822B-4105F1FDEC69}"/>
    <cellStyle name="Currency 12 3" xfId="210" xr:uid="{10A96CA7-A33A-4027-9F35-99DCEEBC3821}"/>
    <cellStyle name="Currency 12 3 2" xfId="4623" xr:uid="{CC3D66DA-C1D0-4026-B563-143B328C02B5}"/>
    <cellStyle name="Currency 12 4" xfId="4516" xr:uid="{D314D047-A466-4C81-AE97-6D48CDAD2B55}"/>
    <cellStyle name="Currency 13" xfId="16" xr:uid="{C55817A6-CC32-40B2-A757-E099FF52FE00}"/>
    <cellStyle name="Currency 13 2" xfId="4321" xr:uid="{A0B2C066-2BC4-427F-80C4-75D1B9D9920B}"/>
    <cellStyle name="Currency 13 3" xfId="4322" xr:uid="{FEE309EB-8161-46FC-AC20-CF1821ABEE20}"/>
    <cellStyle name="Currency 13 3 2" xfId="4759" xr:uid="{A3BAF81E-6C9D-4848-82DB-8561CCCE76E2}"/>
    <cellStyle name="Currency 13 4" xfId="4320" xr:uid="{EF48EC74-37EE-43AD-B5B1-F5E915028F02}"/>
    <cellStyle name="Currency 13 5" xfId="4758" xr:uid="{31B83661-3EC7-4146-AC0D-4070FC5658D8}"/>
    <cellStyle name="Currency 14" xfId="17" xr:uid="{5513BB18-D27A-476A-9112-017EC24BEA8A}"/>
    <cellStyle name="Currency 14 2" xfId="211" xr:uid="{198E2412-E1F3-4860-B8EB-635FB9EA3706}"/>
    <cellStyle name="Currency 14 2 2" xfId="4624" xr:uid="{82DE0F14-7AA5-4C53-ABCB-80E23F348B17}"/>
    <cellStyle name="Currency 14 3" xfId="4518" xr:uid="{7E6D8D4F-A8C1-43FB-8F61-E496F2056694}"/>
    <cellStyle name="Currency 15" xfId="4414" xr:uid="{76E8EDDE-6C45-4478-B9A0-7AA9D0C9BADC}"/>
    <cellStyle name="Currency 15 2" xfId="5352" xr:uid="{2A034FF9-EAE6-4F0A-BBFC-6EFA93E6FB35}"/>
    <cellStyle name="Currency 17" xfId="4323" xr:uid="{EA7CA098-71FC-4832-9250-D168E3CE05D1}"/>
    <cellStyle name="Currency 2" xfId="18" xr:uid="{60130E27-8C9A-46AA-803E-6DF3269D261C}"/>
    <cellStyle name="Currency 2 2" xfId="19" xr:uid="{8E3461DF-D124-4F7E-B1BE-51114E71CF49}"/>
    <cellStyle name="Currency 2 2 2" xfId="20" xr:uid="{E0B7890E-C26D-4CA3-B087-C0229424B0C5}"/>
    <cellStyle name="Currency 2 2 2 2" xfId="21" xr:uid="{1B1DE944-737E-47BD-8E7A-AF58524A23C3}"/>
    <cellStyle name="Currency 2 2 2 2 2" xfId="4760" xr:uid="{2E6F0A80-EAA1-41C4-A11E-9DE9A592E828}"/>
    <cellStyle name="Currency 2 2 2 3" xfId="22" xr:uid="{7B8A7D3D-36A2-4D7F-BEC4-6EBA12ADF5D1}"/>
    <cellStyle name="Currency 2 2 2 3 2" xfId="212" xr:uid="{8FA27A16-E95B-4469-B682-5CAD94180A1E}"/>
    <cellStyle name="Currency 2 2 2 3 2 2" xfId="4625" xr:uid="{429A59B2-4260-429C-9C2A-46162FB6A03D}"/>
    <cellStyle name="Currency 2 2 2 3 3" xfId="4521" xr:uid="{72C1B26B-283C-49F8-A2D4-28F9AA2B7FFB}"/>
    <cellStyle name="Currency 2 2 2 4" xfId="213" xr:uid="{8E722A27-890F-45E9-8AE0-96AAB13315DD}"/>
    <cellStyle name="Currency 2 2 2 4 2" xfId="4626" xr:uid="{776AE836-56D1-4913-B0BA-0D04791CF891}"/>
    <cellStyle name="Currency 2 2 2 5" xfId="4520" xr:uid="{5ED4D56B-7EDA-4B33-9083-E74A56AE9FF3}"/>
    <cellStyle name="Currency 2 2 3" xfId="214" xr:uid="{BC202EAC-9A3B-40CD-9DBE-A95927EAF7B8}"/>
    <cellStyle name="Currency 2 2 3 2" xfId="4627" xr:uid="{0ED08906-6F7A-40B5-A2D3-6F8202046A62}"/>
    <cellStyle name="Currency 2 2 4" xfId="4519" xr:uid="{67237C28-D92D-42F3-A484-A8A0D0F9E63F}"/>
    <cellStyle name="Currency 2 3" xfId="23" xr:uid="{AF9F4933-48AE-4C99-A1D3-2E10AC867AB1}"/>
    <cellStyle name="Currency 2 3 2" xfId="215" xr:uid="{F4C30713-28A4-4726-BD1E-BCDB27A944DD}"/>
    <cellStyle name="Currency 2 3 2 2" xfId="4628" xr:uid="{AB25DCC7-8A73-44CB-9DFB-EDC5E1F4473A}"/>
    <cellStyle name="Currency 2 3 3" xfId="4522" xr:uid="{AE208E05-24B8-4223-A57C-1A088D6D038C}"/>
    <cellStyle name="Currency 2 4" xfId="216" xr:uid="{AAF4D924-EBA0-46A8-AD8C-030CBDF8DE25}"/>
    <cellStyle name="Currency 2 4 2" xfId="217" xr:uid="{7E0B22E6-27F3-446B-B6BF-2CBDB4377FC9}"/>
    <cellStyle name="Currency 2 5" xfId="218" xr:uid="{07762B2E-138A-4F1F-862E-CCF30C693AF1}"/>
    <cellStyle name="Currency 2 5 2" xfId="219" xr:uid="{0F0981B7-0B7B-444B-9F6E-8979CEDDF117}"/>
    <cellStyle name="Currency 2 6" xfId="220" xr:uid="{5769F8A1-8189-435C-A1B2-8E1C264FCCEF}"/>
    <cellStyle name="Currency 3" xfId="24" xr:uid="{DFB49E94-5966-4EBA-B0EE-D33CC2145C58}"/>
    <cellStyle name="Currency 3 2" xfId="25" xr:uid="{0839DAD0-D89A-4607-B346-C3A13A72FBEE}"/>
    <cellStyle name="Currency 3 2 2" xfId="221" xr:uid="{6C8EDF3F-C3ED-4AFD-BDB1-4C3CE62FB828}"/>
    <cellStyle name="Currency 3 2 2 2" xfId="4629" xr:uid="{F8FE3A8C-8BD4-4DB8-A83B-DC1C869E2378}"/>
    <cellStyle name="Currency 3 2 3" xfId="4524" xr:uid="{B86C8ACE-1623-413D-A972-605D70E7B660}"/>
    <cellStyle name="Currency 3 3" xfId="26" xr:uid="{5A9842FE-B7DF-4DBF-8D59-05C100039E8C}"/>
    <cellStyle name="Currency 3 3 2" xfId="222" xr:uid="{3CE94BAB-A84E-40D2-988C-51AAF6A5223E}"/>
    <cellStyle name="Currency 3 3 2 2" xfId="4630" xr:uid="{D70A046E-4C42-4ABA-958C-066F3E7CB926}"/>
    <cellStyle name="Currency 3 3 3" xfId="4525" xr:uid="{6F7C17C7-DC13-4395-8705-C35573C21203}"/>
    <cellStyle name="Currency 3 4" xfId="27" xr:uid="{DF89CE4D-D557-485A-9460-1A05480D63A3}"/>
    <cellStyle name="Currency 3 4 2" xfId="223" xr:uid="{819DF8BD-DDFE-4B84-B68C-B95E952A8869}"/>
    <cellStyle name="Currency 3 4 2 2" xfId="4631" xr:uid="{75171692-9A68-4C1B-9592-CD9219905B77}"/>
    <cellStyle name="Currency 3 4 3" xfId="4526" xr:uid="{87676D65-9EBB-4F47-BA45-2049281F6EA9}"/>
    <cellStyle name="Currency 3 5" xfId="224" xr:uid="{C6610C0A-9DF5-43FA-AA56-C09591BD0BE4}"/>
    <cellStyle name="Currency 3 5 2" xfId="4632" xr:uid="{3B2F69CA-82D7-4A6C-9374-B819F061CA7C}"/>
    <cellStyle name="Currency 3 6" xfId="4523" xr:uid="{A04F0AD9-B9F2-4DCB-B3A6-4FA5B2DF80B7}"/>
    <cellStyle name="Currency 4" xfId="28" xr:uid="{C696B42B-0FFB-4611-922A-9285A19D7C1B}"/>
    <cellStyle name="Currency 4 2" xfId="29" xr:uid="{EECFA091-A9C6-4283-B6AA-767C0443E16A}"/>
    <cellStyle name="Currency 4 2 2" xfId="225" xr:uid="{F0ADE482-05D3-4FAA-A33F-D991D94B2766}"/>
    <cellStyle name="Currency 4 2 2 2" xfId="4633" xr:uid="{25BE4656-B59A-464C-8610-FAA9890F3470}"/>
    <cellStyle name="Currency 4 2 3" xfId="4528" xr:uid="{91E60431-A6B4-413F-A62A-328480D4A4E8}"/>
    <cellStyle name="Currency 4 3" xfId="30" xr:uid="{3C5CB3DB-2291-4F33-8A2A-628D7659C61B}"/>
    <cellStyle name="Currency 4 3 2" xfId="226" xr:uid="{21D86E75-3989-409F-A0BC-8DFE4C8D2241}"/>
    <cellStyle name="Currency 4 3 2 2" xfId="4634" xr:uid="{989B964D-DF31-4262-B97D-15D9FAD763B4}"/>
    <cellStyle name="Currency 4 3 3" xfId="4529" xr:uid="{4F6686CF-9875-4D44-9083-5BD567B17C20}"/>
    <cellStyle name="Currency 4 4" xfId="227" xr:uid="{A2A23CE3-27AC-43B4-AAF9-68F840B18FA4}"/>
    <cellStyle name="Currency 4 4 2" xfId="4635" xr:uid="{4C4121E7-91E6-4898-9E25-846076370F52}"/>
    <cellStyle name="Currency 4 5" xfId="4324" xr:uid="{2AE7514E-C754-4F23-95FC-78EF3D0E6EAC}"/>
    <cellStyle name="Currency 4 5 2" xfId="4439" xr:uid="{34013F61-C428-4D05-84AE-7654E3D67790}"/>
    <cellStyle name="Currency 4 5 3" xfId="4721" xr:uid="{A248BAC3-1282-4D2E-A65B-36EDB2243734}"/>
    <cellStyle name="Currency 4 5 3 2" xfId="5316" xr:uid="{379EDFDB-9E83-4219-B904-54BA43F48455}"/>
    <cellStyle name="Currency 4 5 3 3" xfId="4761" xr:uid="{0A7F1A63-5C3B-4E60-8C91-6659C28FE5DF}"/>
    <cellStyle name="Currency 4 5 4" xfId="4698" xr:uid="{8F09871C-3364-4571-BD49-35CD5C6085ED}"/>
    <cellStyle name="Currency 4 6" xfId="4527" xr:uid="{44514A9A-71CB-4277-8A83-B6E306E12E84}"/>
    <cellStyle name="Currency 5" xfId="31" xr:uid="{D612AE49-F7DF-4C7F-8D64-5D0E34ECCFCC}"/>
    <cellStyle name="Currency 5 2" xfId="32" xr:uid="{FE1835D1-6F1C-409B-B166-D976569104EF}"/>
    <cellStyle name="Currency 5 2 2" xfId="228" xr:uid="{AD1278F5-B77A-4205-A5CC-57450B043366}"/>
    <cellStyle name="Currency 5 2 2 2" xfId="4636" xr:uid="{D144C363-3569-4481-8AAA-298EB199CCED}"/>
    <cellStyle name="Currency 5 2 3" xfId="4530" xr:uid="{E609B067-E2F5-4F40-865A-87EE13B7295A}"/>
    <cellStyle name="Currency 5 3" xfId="4325" xr:uid="{8A86EFE0-7DCE-4327-B20E-D88DFC1E0958}"/>
    <cellStyle name="Currency 5 3 2" xfId="4440" xr:uid="{02AAE3F4-04DF-48CB-B4B5-AF50E0A3091C}"/>
    <cellStyle name="Currency 5 3 2 2" xfId="5306" xr:uid="{5515F1B5-1DDA-42D0-8F3D-44B3F0717AC7}"/>
    <cellStyle name="Currency 5 3 2 3" xfId="4763" xr:uid="{FC816B0E-F179-445E-A483-BF5FA106D71B}"/>
    <cellStyle name="Currency 5 4" xfId="4762" xr:uid="{0DD72F6D-D617-4ECA-88B7-66F641326EE5}"/>
    <cellStyle name="Currency 6" xfId="33" xr:uid="{0E893BC0-1CC4-482C-ABB2-3C7251BD8AB2}"/>
    <cellStyle name="Currency 6 2" xfId="229" xr:uid="{C0BBD903-D2AA-4EC8-8171-253FEC0628F1}"/>
    <cellStyle name="Currency 6 2 2" xfId="4637" xr:uid="{9137A783-D730-491C-8A30-6F3F5A12E6B2}"/>
    <cellStyle name="Currency 6 3" xfId="4326" xr:uid="{4855747E-383E-40FD-92D5-BE6B1A475E4D}"/>
    <cellStyle name="Currency 6 3 2" xfId="4441" xr:uid="{1EAE2D94-EBCF-4833-B92D-78FE7D3D260B}"/>
    <cellStyle name="Currency 6 3 3" xfId="4722" xr:uid="{C430C661-1367-4ABE-BEA6-4DB83BA61FF2}"/>
    <cellStyle name="Currency 6 3 3 2" xfId="5317" xr:uid="{3ADDF3D7-B7B1-4F67-9346-F873752A3750}"/>
    <cellStyle name="Currency 6 3 3 3" xfId="4764" xr:uid="{D251F3CA-D3B1-4AE6-B77D-99BFEB91B384}"/>
    <cellStyle name="Currency 6 3 4" xfId="4699" xr:uid="{AF0D92FC-EBBC-4B05-A7BA-8B3FD56F5AB9}"/>
    <cellStyle name="Currency 6 4" xfId="4531" xr:uid="{E10432AC-D5AB-4102-8011-DCC0DBD17EFA}"/>
    <cellStyle name="Currency 7" xfId="34" xr:uid="{36967344-C94A-455E-94AC-B144E5C940DA}"/>
    <cellStyle name="Currency 7 2" xfId="35" xr:uid="{D0B31BC5-1579-409D-B1D5-21939BDA3470}"/>
    <cellStyle name="Currency 7 2 2" xfId="250" xr:uid="{C999B388-090A-41E6-A2AB-9A51C22A063B}"/>
    <cellStyle name="Currency 7 2 2 2" xfId="4638" xr:uid="{2CA9B586-B09B-455C-9425-67B5B9129F6C}"/>
    <cellStyle name="Currency 7 2 3" xfId="4533" xr:uid="{FA7D50BE-952B-454F-B338-0C6D39B72EEA}"/>
    <cellStyle name="Currency 7 3" xfId="230" xr:uid="{05869BCB-143F-4B96-A6D9-38149A49945E}"/>
    <cellStyle name="Currency 7 3 2" xfId="4639" xr:uid="{FC65D1F8-F47B-4069-A2B5-77E04334128C}"/>
    <cellStyle name="Currency 7 4" xfId="4442" xr:uid="{6AD79C32-2398-469D-B769-7ECCCE2C1976}"/>
    <cellStyle name="Currency 7 5" xfId="4532" xr:uid="{D9367AE1-4A04-4956-A29C-90EC185D9A94}"/>
    <cellStyle name="Currency 8" xfId="36" xr:uid="{1D8BC039-93E1-46DA-9B26-BC96FFA7B660}"/>
    <cellStyle name="Currency 8 2" xfId="37" xr:uid="{DFFFCD42-416F-4552-B476-EA7D3A05F5BF}"/>
    <cellStyle name="Currency 8 2 2" xfId="231" xr:uid="{624002D1-5874-4B51-A813-1F0135F985F8}"/>
    <cellStyle name="Currency 8 2 2 2" xfId="4640" xr:uid="{7D7569D5-B25D-4A68-B9F6-58E23A600692}"/>
    <cellStyle name="Currency 8 2 3" xfId="4535" xr:uid="{E36AA3C3-A14B-43A4-B192-17266CA32B7C}"/>
    <cellStyle name="Currency 8 3" xfId="38" xr:uid="{2B9A13D9-716B-4864-83AC-04B582EBB9A8}"/>
    <cellStyle name="Currency 8 3 2" xfId="232" xr:uid="{3269A65C-2E59-4EF3-BBCE-DB2505B3226B}"/>
    <cellStyle name="Currency 8 3 2 2" xfId="4641" xr:uid="{A23EFB0B-934F-41C0-86D2-0914BDBCADC8}"/>
    <cellStyle name="Currency 8 3 3" xfId="4536" xr:uid="{15252623-E9BA-4AD6-99F2-6745A60F9532}"/>
    <cellStyle name="Currency 8 4" xfId="39" xr:uid="{A9FC0C2C-DC85-45DD-9329-18EE9FFE2B47}"/>
    <cellStyle name="Currency 8 4 2" xfId="233" xr:uid="{5FA6EA3F-88A5-4A7B-A2AB-20E17B3D721F}"/>
    <cellStyle name="Currency 8 4 2 2" xfId="4642" xr:uid="{DBCFBC64-A412-4F4D-B3FF-5B81D514B8D7}"/>
    <cellStyle name="Currency 8 4 3" xfId="4537" xr:uid="{705614AF-2CB3-4B46-B0BD-4177680ECE84}"/>
    <cellStyle name="Currency 8 5" xfId="234" xr:uid="{E2DFB937-2542-4F02-8EE3-1808BEAECFB7}"/>
    <cellStyle name="Currency 8 5 2" xfId="4643" xr:uid="{C8DE1200-FC5B-4DFD-AE41-E397E69BC6D2}"/>
    <cellStyle name="Currency 8 6" xfId="4443" xr:uid="{C61E76F1-6BB1-456E-B23F-EB8A965E59A9}"/>
    <cellStyle name="Currency 8 7" xfId="4534" xr:uid="{E8579F51-800E-4264-BD0F-5C53A00545BC}"/>
    <cellStyle name="Currency 9" xfId="40" xr:uid="{513CD363-9D9A-4F0B-8EDE-3583617043D4}"/>
    <cellStyle name="Currency 9 2" xfId="41" xr:uid="{68B7901A-FEFF-47FE-8512-02FDA4388C43}"/>
    <cellStyle name="Currency 9 2 2" xfId="235" xr:uid="{EC3AAB32-8AD3-4999-897D-15A7BC16E28B}"/>
    <cellStyle name="Currency 9 2 2 2" xfId="4644" xr:uid="{1967B4F1-0891-4441-8381-11CDB896758B}"/>
    <cellStyle name="Currency 9 2 3" xfId="4539" xr:uid="{D3E4CBB9-4C0F-4F04-8727-F39E07E3D439}"/>
    <cellStyle name="Currency 9 3" xfId="42" xr:uid="{D1CFE871-4804-48A5-A4AE-7F83608EF831}"/>
    <cellStyle name="Currency 9 3 2" xfId="236" xr:uid="{C54DC46E-9012-4B69-A18C-19AC5854D5CF}"/>
    <cellStyle name="Currency 9 3 2 2" xfId="4645" xr:uid="{6F60CB2A-C3C5-4BFA-AA2C-5FA447DA515A}"/>
    <cellStyle name="Currency 9 3 3" xfId="4540" xr:uid="{D6B9E7C0-5F6A-40DF-BBBE-D3E11B52877B}"/>
    <cellStyle name="Currency 9 4" xfId="237" xr:uid="{2BCD75DC-FB2B-49EA-BD90-8BECF8BE9955}"/>
    <cellStyle name="Currency 9 4 2" xfId="4646" xr:uid="{0A76CE6F-0F4A-492C-B5B8-683757DEBB1B}"/>
    <cellStyle name="Currency 9 5" xfId="4327" xr:uid="{7EF4EDBE-4BF4-469D-A5E0-76241A090B9A}"/>
    <cellStyle name="Currency 9 5 2" xfId="4444" xr:uid="{C4D2F1E7-1FD8-4775-B9FD-AA579B9C6085}"/>
    <cellStyle name="Currency 9 5 3" xfId="4723" xr:uid="{691F5BB0-ED9A-4ADB-9818-00367960C4E0}"/>
    <cellStyle name="Currency 9 5 4" xfId="4700" xr:uid="{587C16CC-AE48-4230-A8B2-7063D6204A91}"/>
    <cellStyle name="Currency 9 6" xfId="4538" xr:uid="{CB0727CE-087A-4F21-8F64-3DF1464B7F1D}"/>
    <cellStyle name="Hyperlink 2" xfId="6" xr:uid="{6CFFD761-E1C4-4FFC-9C82-FDD569F38491}"/>
    <cellStyle name="Hyperlink 2 2" xfId="5356" xr:uid="{6D4E6D39-6794-449A-8D14-18B9E7C9C535}"/>
    <cellStyle name="Hyperlink 3" xfId="43" xr:uid="{1A562A0B-803B-4690-BE5D-18A2C4D11804}"/>
    <cellStyle name="Hyperlink 3 2" xfId="4415" xr:uid="{3D99BD4B-E9B3-4F90-AA0F-3AE0C5BA9CDC}"/>
    <cellStyle name="Hyperlink 3 3" xfId="4328" xr:uid="{EDC3BD26-3177-4FEF-B47B-C46BA511668A}"/>
    <cellStyle name="Hyperlink 4" xfId="4329" xr:uid="{397705F2-17BF-48A8-940E-40D71CB65B35}"/>
    <cellStyle name="Hyperlink 4 2" xfId="5350" xr:uid="{A5C4AF10-DE6D-49AB-B6A7-B772838964C7}"/>
    <cellStyle name="Normal" xfId="0" builtinId="0"/>
    <cellStyle name="Normal 10" xfId="44" xr:uid="{66BF3F7F-605C-459D-B1D1-2BEA98DC79E3}"/>
    <cellStyle name="Normal 10 10" xfId="903" xr:uid="{3138AA68-FDAF-4BF7-92B2-5C0140AA48E9}"/>
    <cellStyle name="Normal 10 10 2" xfId="2508" xr:uid="{911BD4D2-F1AF-4F57-8B18-391F651F2AF4}"/>
    <cellStyle name="Normal 10 10 2 2" xfId="4331" xr:uid="{65F3B0AE-BC96-4A1B-A33C-7F0845862579}"/>
    <cellStyle name="Normal 10 10 2 3" xfId="4675" xr:uid="{5B718EFB-F69A-433C-AFAE-C7A21D136C1B}"/>
    <cellStyle name="Normal 10 10 3" xfId="2509" xr:uid="{BD46F427-077A-41F9-9B2E-2C3923314897}"/>
    <cellStyle name="Normal 10 10 4" xfId="2510" xr:uid="{4A88CBDD-69A7-42A5-8594-6143B53226AB}"/>
    <cellStyle name="Normal 10 11" xfId="2511" xr:uid="{D7E44102-0C62-4259-BCAB-7CE1CD4D2062}"/>
    <cellStyle name="Normal 10 11 2" xfId="2512" xr:uid="{E7E2E64B-0B76-4BE6-A9AE-96A923DA5D4F}"/>
    <cellStyle name="Normal 10 11 3" xfId="2513" xr:uid="{D5070203-BF08-436F-AF45-B03049FF91F4}"/>
    <cellStyle name="Normal 10 11 4" xfId="2514" xr:uid="{3F26FEA0-0C41-47A6-806D-8EC8DA9B1599}"/>
    <cellStyle name="Normal 10 12" xfId="2515" xr:uid="{854D7684-D2BE-444F-B4C8-5A2D13B485A3}"/>
    <cellStyle name="Normal 10 12 2" xfId="2516" xr:uid="{37D46F8B-5A69-4576-A114-2EDA004A3B82}"/>
    <cellStyle name="Normal 10 13" xfId="2517" xr:uid="{C5194A05-D700-405C-BA84-2715F77E1EAA}"/>
    <cellStyle name="Normal 10 14" xfId="2518" xr:uid="{BE1E73E6-5B85-4E51-8148-A41EE709E5D2}"/>
    <cellStyle name="Normal 10 15" xfId="2519" xr:uid="{CCCDC0E2-E8F4-46A9-B53E-00D1552E1A8E}"/>
    <cellStyle name="Normal 10 2" xfId="97" xr:uid="{7D129928-FA8C-40AE-A933-5757C6635B4A}"/>
    <cellStyle name="Normal 10 2 10" xfId="2520" xr:uid="{0435F15A-D5DC-407D-82C3-B848EAD25D95}"/>
    <cellStyle name="Normal 10 2 11" xfId="2521" xr:uid="{D72B7EAA-3286-4D9C-B2F6-B28A9678A5F0}"/>
    <cellStyle name="Normal 10 2 2" xfId="96" xr:uid="{B5C43E3F-A5B2-4A37-9155-95DCF3687D3F}"/>
    <cellStyle name="Normal 10 2 2 2" xfId="95" xr:uid="{5C357C73-9EF1-488C-8FA4-D5038D1AFC9A}"/>
    <cellStyle name="Normal 10 2 2 2 2" xfId="238" xr:uid="{D017A1B8-A9E6-404F-9814-513089A0E64F}"/>
    <cellStyle name="Normal 10 2 2 2 2 2" xfId="454" xr:uid="{C8A27DA9-6F59-470C-BDBF-6333567A938F}"/>
    <cellStyle name="Normal 10 2 2 2 2 2 2" xfId="455" xr:uid="{7E034059-CE7A-4D69-A982-AE118A63EFBD}"/>
    <cellStyle name="Normal 10 2 2 2 2 2 2 2" xfId="904" xr:uid="{A5A038C7-8AA9-4829-B692-65A5C907B79B}"/>
    <cellStyle name="Normal 10 2 2 2 2 2 2 2 2" xfId="905" xr:uid="{8CD33498-FDC9-47C9-869C-7B42318E6095}"/>
    <cellStyle name="Normal 10 2 2 2 2 2 2 3" xfId="906" xr:uid="{9DF15A68-365C-43F1-92F2-84CAB560D5C5}"/>
    <cellStyle name="Normal 10 2 2 2 2 2 3" xfId="907" xr:uid="{02FBD7D5-47A2-4568-BB74-666BDD96C858}"/>
    <cellStyle name="Normal 10 2 2 2 2 2 3 2" xfId="908" xr:uid="{987E28C1-FC13-445F-8E4B-EED1043FB67A}"/>
    <cellStyle name="Normal 10 2 2 2 2 2 4" xfId="909" xr:uid="{26E6F035-D9A7-4D34-9984-35E5C055CE83}"/>
    <cellStyle name="Normal 10 2 2 2 2 3" xfId="456" xr:uid="{CFCF44C4-52E3-483E-BDCA-A85D7A327395}"/>
    <cellStyle name="Normal 10 2 2 2 2 3 2" xfId="910" xr:uid="{04920F79-8B82-463C-9AA8-D604F9A53FAA}"/>
    <cellStyle name="Normal 10 2 2 2 2 3 2 2" xfId="911" xr:uid="{D28B7F0E-DFCA-4479-98D5-3C291491F688}"/>
    <cellStyle name="Normal 10 2 2 2 2 3 3" xfId="912" xr:uid="{739926F6-29F3-4FBA-992D-708D8B5B8716}"/>
    <cellStyle name="Normal 10 2 2 2 2 3 4" xfId="2522" xr:uid="{8C2814DA-BD23-497D-978F-68C6E664F732}"/>
    <cellStyle name="Normal 10 2 2 2 2 4" xfId="913" xr:uid="{DD359521-DB19-4454-BB60-1F2C5AF9C470}"/>
    <cellStyle name="Normal 10 2 2 2 2 4 2" xfId="914" xr:uid="{247708C2-3158-494A-BDD9-62D6C2108EC0}"/>
    <cellStyle name="Normal 10 2 2 2 2 5" xfId="915" xr:uid="{68C1F716-1456-4A7A-9C0B-0E9F640AE3C8}"/>
    <cellStyle name="Normal 10 2 2 2 2 6" xfId="2523" xr:uid="{F598BF28-4F2D-4290-ADC8-EBDC2AE45187}"/>
    <cellStyle name="Normal 10 2 2 2 3" xfId="239" xr:uid="{05032B29-4632-415E-BB14-ECDD6095EEB0}"/>
    <cellStyle name="Normal 10 2 2 2 3 2" xfId="457" xr:uid="{56270A76-5C50-4382-963A-8E970B33FC8B}"/>
    <cellStyle name="Normal 10 2 2 2 3 2 2" xfId="458" xr:uid="{5469F7F4-D539-4DD7-969F-F732BB38C50E}"/>
    <cellStyle name="Normal 10 2 2 2 3 2 2 2" xfId="916" xr:uid="{A3E04EC0-CB1F-424A-90A4-53A362DD30D5}"/>
    <cellStyle name="Normal 10 2 2 2 3 2 2 2 2" xfId="917" xr:uid="{211D19A4-D819-4BCB-8979-959C9E59088A}"/>
    <cellStyle name="Normal 10 2 2 2 3 2 2 3" xfId="918" xr:uid="{979A0F72-3A2D-4994-BF83-58EF3E2B77DC}"/>
    <cellStyle name="Normal 10 2 2 2 3 2 3" xfId="919" xr:uid="{BDE6CAE7-2931-4227-AC82-0B9A49BB01AC}"/>
    <cellStyle name="Normal 10 2 2 2 3 2 3 2" xfId="920" xr:uid="{5F8D4AE1-75CE-44BE-A3CF-5EA03CAC93AA}"/>
    <cellStyle name="Normal 10 2 2 2 3 2 4" xfId="921" xr:uid="{3BED4C88-E657-4200-AEFE-3D8A6357C575}"/>
    <cellStyle name="Normal 10 2 2 2 3 3" xfId="459" xr:uid="{4347AB13-B98B-4E08-BD29-ADA9B49EF512}"/>
    <cellStyle name="Normal 10 2 2 2 3 3 2" xfId="922" xr:uid="{D9C291BF-F905-4E34-9F64-39181B2F10D6}"/>
    <cellStyle name="Normal 10 2 2 2 3 3 2 2" xfId="923" xr:uid="{02FA9188-1748-42FE-8588-9AE9D867857C}"/>
    <cellStyle name="Normal 10 2 2 2 3 3 3" xfId="924" xr:uid="{DBDE69B5-F105-41A1-8DA8-9FD949F14532}"/>
    <cellStyle name="Normal 10 2 2 2 3 4" xfId="925" xr:uid="{730B6621-E9F7-4137-8163-29824AD9C01B}"/>
    <cellStyle name="Normal 10 2 2 2 3 4 2" xfId="926" xr:uid="{A363D949-C327-4181-A03C-0BBC3C46EEFA}"/>
    <cellStyle name="Normal 10 2 2 2 3 5" xfId="927" xr:uid="{AF9AB5B1-1AD9-4585-BB88-CDB96E1E6AB8}"/>
    <cellStyle name="Normal 10 2 2 2 4" xfId="460" xr:uid="{2157B9A9-BA9F-4F5B-8FFB-7494BF15EB09}"/>
    <cellStyle name="Normal 10 2 2 2 4 2" xfId="461" xr:uid="{AACC9AF8-BC51-45E1-9B3D-D0B9D9E27F4F}"/>
    <cellStyle name="Normal 10 2 2 2 4 2 2" xfId="928" xr:uid="{23F2806F-5CD7-42D5-8FA8-C8ED6A33E04E}"/>
    <cellStyle name="Normal 10 2 2 2 4 2 2 2" xfId="929" xr:uid="{98623CB4-253E-4E02-B828-01B2C56112F7}"/>
    <cellStyle name="Normal 10 2 2 2 4 2 3" xfId="930" xr:uid="{E7C174A2-9A0B-4BAF-A27E-E82CCA531243}"/>
    <cellStyle name="Normal 10 2 2 2 4 3" xfId="931" xr:uid="{B0D357C7-2FFB-4247-9B4A-8305261EF6EA}"/>
    <cellStyle name="Normal 10 2 2 2 4 3 2" xfId="932" xr:uid="{FB35AD1E-98A2-400D-B6E2-5ACA6CFF6617}"/>
    <cellStyle name="Normal 10 2 2 2 4 4" xfId="933" xr:uid="{1FA77B15-6283-44AE-A3A7-3B1D9F74C249}"/>
    <cellStyle name="Normal 10 2 2 2 5" xfId="462" xr:uid="{3E0417E9-D194-402D-B83F-3FA2742C7611}"/>
    <cellStyle name="Normal 10 2 2 2 5 2" xfId="934" xr:uid="{EB716948-D2E5-4962-8382-102BF32177D0}"/>
    <cellStyle name="Normal 10 2 2 2 5 2 2" xfId="935" xr:uid="{BEF71285-698A-4213-9EF5-C18F5D8D0D76}"/>
    <cellStyle name="Normal 10 2 2 2 5 3" xfId="936" xr:uid="{CE4DF333-F363-4377-8DD2-976CAE4C62DC}"/>
    <cellStyle name="Normal 10 2 2 2 5 4" xfId="2524" xr:uid="{1C6F7F16-8452-4544-9E0C-D8E89DD05167}"/>
    <cellStyle name="Normal 10 2 2 2 6" xfId="937" xr:uid="{0A85BCA7-2984-44BB-A4C2-8096EDFB5A59}"/>
    <cellStyle name="Normal 10 2 2 2 6 2" xfId="938" xr:uid="{91B450E3-B90E-4D7C-BC31-4FBCACCF2C8D}"/>
    <cellStyle name="Normal 10 2 2 2 7" xfId="939" xr:uid="{E7219E4C-03A3-4C2B-99D5-A80838310EAC}"/>
    <cellStyle name="Normal 10 2 2 2 8" xfId="2525" xr:uid="{7AEFED3E-7999-4E4C-8431-6273DD357AB3}"/>
    <cellStyle name="Normal 10 2 2 3" xfId="240" xr:uid="{C2B808F2-BC91-4319-8EA2-B04E0B354E50}"/>
    <cellStyle name="Normal 10 2 2 3 2" xfId="463" xr:uid="{B60229B1-D58F-4835-84ED-4BD6C0E2BBE1}"/>
    <cellStyle name="Normal 10 2 2 3 2 2" xfId="464" xr:uid="{8E0FBF6E-9704-4E11-842C-99986BA095E4}"/>
    <cellStyle name="Normal 10 2 2 3 2 2 2" xfId="940" xr:uid="{D3F23251-F523-470E-B8A9-105595555631}"/>
    <cellStyle name="Normal 10 2 2 3 2 2 2 2" xfId="941" xr:uid="{F475EC9F-E6CB-4F60-AF40-E22D8BB2D23B}"/>
    <cellStyle name="Normal 10 2 2 3 2 2 3" xfId="942" xr:uid="{1ECAB89D-4E94-4E66-AEB0-A23292B186E8}"/>
    <cellStyle name="Normal 10 2 2 3 2 3" xfId="943" xr:uid="{942E5866-D869-4615-B712-FF49ECC6F68D}"/>
    <cellStyle name="Normal 10 2 2 3 2 3 2" xfId="944" xr:uid="{757F80CF-87BE-4AF3-AACF-C8D44A4893A9}"/>
    <cellStyle name="Normal 10 2 2 3 2 4" xfId="945" xr:uid="{6EA01B1A-01B2-4CAA-B225-0DB03CC3EF9F}"/>
    <cellStyle name="Normal 10 2 2 3 3" xfId="465" xr:uid="{3DE2FF5B-2B59-4B23-BA6D-120C1B8FD53C}"/>
    <cellStyle name="Normal 10 2 2 3 3 2" xfId="946" xr:uid="{8B3ACF87-DF98-4D1C-A58F-7303C5088055}"/>
    <cellStyle name="Normal 10 2 2 3 3 2 2" xfId="947" xr:uid="{14843A3B-112E-4511-AD92-BC5733A01C82}"/>
    <cellStyle name="Normal 10 2 2 3 3 3" xfId="948" xr:uid="{DCB53A77-64B8-49B6-89A5-812998C3A4D3}"/>
    <cellStyle name="Normal 10 2 2 3 3 4" xfId="2526" xr:uid="{A9CDCB79-609B-4097-86B7-049647723962}"/>
    <cellStyle name="Normal 10 2 2 3 4" xfId="949" xr:uid="{599CC07F-6F34-483C-8F69-D7C14A15C1B6}"/>
    <cellStyle name="Normal 10 2 2 3 4 2" xfId="950" xr:uid="{79FA47D4-0708-47B1-BA8D-D0152BFEAFE0}"/>
    <cellStyle name="Normal 10 2 2 3 5" xfId="951" xr:uid="{55F97E90-A6EA-4123-9700-1B68A543AC32}"/>
    <cellStyle name="Normal 10 2 2 3 6" xfId="2527" xr:uid="{058B2E94-1944-4E81-9954-FCA34567A36B}"/>
    <cellStyle name="Normal 10 2 2 4" xfId="241" xr:uid="{817F23BF-24BB-4B30-AD39-F702A59980FE}"/>
    <cellStyle name="Normal 10 2 2 4 2" xfId="466" xr:uid="{5975E4AB-CEC7-4BB1-B173-59DE1163E7AF}"/>
    <cellStyle name="Normal 10 2 2 4 2 2" xfId="467" xr:uid="{BA1EE4D3-EAE7-4D90-9827-17712880BB4C}"/>
    <cellStyle name="Normal 10 2 2 4 2 2 2" xfId="952" xr:uid="{24AAD4AF-955F-45C6-87BF-2FB81D75F160}"/>
    <cellStyle name="Normal 10 2 2 4 2 2 2 2" xfId="953" xr:uid="{6BF0E840-3872-413B-9AF6-6B698D3A2822}"/>
    <cellStyle name="Normal 10 2 2 4 2 2 3" xfId="954" xr:uid="{C9230B16-847B-4CF5-A177-B8F7F9EECD6E}"/>
    <cellStyle name="Normal 10 2 2 4 2 3" xfId="955" xr:uid="{147C0BCA-B856-46F4-8682-283AFF7DECBB}"/>
    <cellStyle name="Normal 10 2 2 4 2 3 2" xfId="956" xr:uid="{729CCC07-89D0-4A99-8B89-BFDE02088507}"/>
    <cellStyle name="Normal 10 2 2 4 2 4" xfId="957" xr:uid="{4B4164A7-0912-41AA-AEF3-F43964C2BEAF}"/>
    <cellStyle name="Normal 10 2 2 4 3" xfId="468" xr:uid="{A2DABC85-7BB2-4E7F-9BD4-8CB82E4A4FF0}"/>
    <cellStyle name="Normal 10 2 2 4 3 2" xfId="958" xr:uid="{6C3F0718-9697-42C8-845F-9245BF877C61}"/>
    <cellStyle name="Normal 10 2 2 4 3 2 2" xfId="959" xr:uid="{346FE7DF-4FED-426E-B2D9-8CBCF3F15869}"/>
    <cellStyle name="Normal 10 2 2 4 3 3" xfId="960" xr:uid="{2395DD7D-4588-473A-9D70-929169FC691B}"/>
    <cellStyle name="Normal 10 2 2 4 4" xfId="961" xr:uid="{1F6C0470-8BD1-40E1-8E30-E04CF1F3E5D6}"/>
    <cellStyle name="Normal 10 2 2 4 4 2" xfId="962" xr:uid="{9351929F-08BF-4B1C-9DA6-C169939EFDE5}"/>
    <cellStyle name="Normal 10 2 2 4 5" xfId="963" xr:uid="{3D437348-96CE-4F1A-8E4E-C4CE838BB0A6}"/>
    <cellStyle name="Normal 10 2 2 5" xfId="242" xr:uid="{84DAF6A4-CD41-44C3-BC9C-375467481263}"/>
    <cellStyle name="Normal 10 2 2 5 2" xfId="469" xr:uid="{F431DBDD-69B7-43C7-A22C-3275456CCA82}"/>
    <cellStyle name="Normal 10 2 2 5 2 2" xfId="964" xr:uid="{0DF4E860-0E13-422E-8EB5-7ACD3F4F5AF3}"/>
    <cellStyle name="Normal 10 2 2 5 2 2 2" xfId="965" xr:uid="{641FF772-6EC3-403D-BF0C-3B853E9FC2D0}"/>
    <cellStyle name="Normal 10 2 2 5 2 3" xfId="966" xr:uid="{AA8FC997-1954-422F-BEFE-416E9A4A31C4}"/>
    <cellStyle name="Normal 10 2 2 5 3" xfId="967" xr:uid="{B23A4A87-C56E-4D65-957E-F6B8EECFFF09}"/>
    <cellStyle name="Normal 10 2 2 5 3 2" xfId="968" xr:uid="{FA99AA9D-6E3C-486A-9A69-420A52E37F38}"/>
    <cellStyle name="Normal 10 2 2 5 4" xfId="969" xr:uid="{68595F58-A405-4D59-9F3F-31CE06D91D1F}"/>
    <cellStyle name="Normal 10 2 2 6" xfId="470" xr:uid="{46C3EEDD-D06E-4B1B-B9C8-4A0A2D55BDF4}"/>
    <cellStyle name="Normal 10 2 2 6 2" xfId="970" xr:uid="{63E0438E-BCA1-44B9-95B2-B4C6E0B382F8}"/>
    <cellStyle name="Normal 10 2 2 6 2 2" xfId="971" xr:uid="{15EFA388-F22D-4AF1-930C-CAD367FDCFF8}"/>
    <cellStyle name="Normal 10 2 2 6 2 3" xfId="4333" xr:uid="{4CA58A85-2310-448D-8AC9-D8E529FF18AD}"/>
    <cellStyle name="Normal 10 2 2 6 3" xfId="972" xr:uid="{3807F149-8174-4933-A114-273B8BFB64FA}"/>
    <cellStyle name="Normal 10 2 2 6 4" xfId="2528" xr:uid="{53BCFE89-6217-4221-9A4D-7804B2B72F54}"/>
    <cellStyle name="Normal 10 2 2 6 4 2" xfId="4564" xr:uid="{A39B52AF-A717-4009-AE4D-44624B500B53}"/>
    <cellStyle name="Normal 10 2 2 6 4 3" xfId="4676" xr:uid="{88424BB0-A37E-40A2-81E4-A88C118083DA}"/>
    <cellStyle name="Normal 10 2 2 6 4 4" xfId="4602" xr:uid="{FC7617C8-7203-4CBC-BB03-5998CBF5E5C7}"/>
    <cellStyle name="Normal 10 2 2 7" xfId="973" xr:uid="{12413743-BA85-4EB4-8092-78E15695192E}"/>
    <cellStyle name="Normal 10 2 2 7 2" xfId="974" xr:uid="{0AFDCE45-0266-4A05-B1F8-CC4D83978652}"/>
    <cellStyle name="Normal 10 2 2 8" xfId="975" xr:uid="{18CCDD4D-72C9-499E-A47A-6C2507790E24}"/>
    <cellStyle name="Normal 10 2 2 9" xfId="2529" xr:uid="{FD4E426D-5640-4722-8C9D-1AC5972F9B43}"/>
    <cellStyle name="Normal 10 2 3" xfId="94" xr:uid="{CF7F15A3-F82C-45D7-B9A2-25FD1B2F5EAC}"/>
    <cellStyle name="Normal 10 2 3 2" xfId="93" xr:uid="{8D72B1D6-9DFD-4F2D-9CD4-2358217737B0}"/>
    <cellStyle name="Normal 10 2 3 2 2" xfId="471" xr:uid="{4E2731FA-3CBD-4C3C-8B87-AEAB15AC415C}"/>
    <cellStyle name="Normal 10 2 3 2 2 2" xfId="472" xr:uid="{269C9BEA-BA46-41EF-93DE-21A3AD3BA9F5}"/>
    <cellStyle name="Normal 10 2 3 2 2 2 2" xfId="976" xr:uid="{94AE9366-92A6-415B-A376-AD2409D0F02E}"/>
    <cellStyle name="Normal 10 2 3 2 2 2 2 2" xfId="977" xr:uid="{15341845-3746-4B44-A5C3-039DFACD1EAC}"/>
    <cellStyle name="Normal 10 2 3 2 2 2 3" xfId="978" xr:uid="{88349C01-A198-4FB5-9F22-B81F52E0C9B5}"/>
    <cellStyle name="Normal 10 2 3 2 2 3" xfId="979" xr:uid="{A56A81C1-5E73-4B4D-ACAA-84AA077FADF6}"/>
    <cellStyle name="Normal 10 2 3 2 2 3 2" xfId="980" xr:uid="{42F3DE42-1543-41D2-BFC0-50EEFD2BF41D}"/>
    <cellStyle name="Normal 10 2 3 2 2 4" xfId="981" xr:uid="{82FB7A57-3C55-4BC8-B334-EB0D50852D17}"/>
    <cellStyle name="Normal 10 2 3 2 3" xfId="473" xr:uid="{DC472ED3-0279-4394-BB34-B41559A92638}"/>
    <cellStyle name="Normal 10 2 3 2 3 2" xfId="982" xr:uid="{26C6A142-B51A-4050-AA24-3BC026CC7063}"/>
    <cellStyle name="Normal 10 2 3 2 3 2 2" xfId="983" xr:uid="{61D64844-54A1-4894-904C-A32B1F27B446}"/>
    <cellStyle name="Normal 10 2 3 2 3 3" xfId="984" xr:uid="{E3E15D9E-363A-4BC4-8B69-8094948AE1CF}"/>
    <cellStyle name="Normal 10 2 3 2 3 4" xfId="2530" xr:uid="{A44FC835-68C1-4025-A7F3-566C5661522F}"/>
    <cellStyle name="Normal 10 2 3 2 4" xfId="985" xr:uid="{8FC52C29-AFC7-48C3-ACB1-25283329264A}"/>
    <cellStyle name="Normal 10 2 3 2 4 2" xfId="986" xr:uid="{2BBAC539-FACF-41D2-A0B6-3892C2C01C8D}"/>
    <cellStyle name="Normal 10 2 3 2 5" xfId="987" xr:uid="{E7A9A4B0-7B3A-4398-BB4B-F40461656CDD}"/>
    <cellStyle name="Normal 10 2 3 2 6" xfId="2531" xr:uid="{271F51EB-E25B-4738-AABF-1E8900867D9E}"/>
    <cellStyle name="Normal 10 2 3 3" xfId="243" xr:uid="{ABE028F3-87C6-4EBC-86EA-AB3D445C9EA8}"/>
    <cellStyle name="Normal 10 2 3 3 2" xfId="474" xr:uid="{8758EDBF-FC6E-4D0C-A8F6-3478BF62C9E6}"/>
    <cellStyle name="Normal 10 2 3 3 2 2" xfId="475" xr:uid="{57A5C182-812E-4D75-B6FF-D5E2163D1601}"/>
    <cellStyle name="Normal 10 2 3 3 2 2 2" xfId="988" xr:uid="{0F1C3230-8610-4A5C-844D-9FDFB11C2EF4}"/>
    <cellStyle name="Normal 10 2 3 3 2 2 2 2" xfId="989" xr:uid="{1CAE0B72-ABF2-448B-AC79-92D49B79F3FE}"/>
    <cellStyle name="Normal 10 2 3 3 2 2 3" xfId="990" xr:uid="{5DBBA2F0-874C-4515-A559-9CF8B7CBD66D}"/>
    <cellStyle name="Normal 10 2 3 3 2 3" xfId="991" xr:uid="{629BD74E-56D6-4A69-BC05-83A9E9C9D67D}"/>
    <cellStyle name="Normal 10 2 3 3 2 3 2" xfId="992" xr:uid="{61D4BC90-B4C5-4CF7-A02C-C5318AA456AE}"/>
    <cellStyle name="Normal 10 2 3 3 2 4" xfId="993" xr:uid="{24557674-2C61-4E66-9B8E-09A9A1578AA0}"/>
    <cellStyle name="Normal 10 2 3 3 3" xfId="476" xr:uid="{C30B75DF-86C6-418D-8E9D-368AD6AA317E}"/>
    <cellStyle name="Normal 10 2 3 3 3 2" xfId="994" xr:uid="{274590F2-8D46-4090-90FA-3B825453B5F2}"/>
    <cellStyle name="Normal 10 2 3 3 3 2 2" xfId="995" xr:uid="{C2B54B4E-E511-4F9B-B51A-88F136B7BFE7}"/>
    <cellStyle name="Normal 10 2 3 3 3 3" xfId="996" xr:uid="{B2003D9F-42EA-4DA6-BA31-C4F9B3C42F89}"/>
    <cellStyle name="Normal 10 2 3 3 4" xfId="997" xr:uid="{110D673D-9555-4A74-9C45-A00BC23CA6C4}"/>
    <cellStyle name="Normal 10 2 3 3 4 2" xfId="998" xr:uid="{B3CD4B9C-DF2D-41D4-ABD1-69F36E50F577}"/>
    <cellStyle name="Normal 10 2 3 3 5" xfId="999" xr:uid="{0CC08C32-6310-45EE-BA8A-7B15DF6CA724}"/>
    <cellStyle name="Normal 10 2 3 4" xfId="244" xr:uid="{A76146F6-CB30-44FF-9C35-287ACD9B10B9}"/>
    <cellStyle name="Normal 10 2 3 4 2" xfId="477" xr:uid="{1470E374-36AB-4D7E-B134-63A349C21A32}"/>
    <cellStyle name="Normal 10 2 3 4 2 2" xfId="1000" xr:uid="{0AFEC222-0F83-4CF3-9668-55020E301530}"/>
    <cellStyle name="Normal 10 2 3 4 2 2 2" xfId="1001" xr:uid="{CF174A06-0EBD-471A-90AF-27C9EC80FC8C}"/>
    <cellStyle name="Normal 10 2 3 4 2 3" xfId="1002" xr:uid="{8495CA6E-B3D8-456B-8D33-64B8A0ABE418}"/>
    <cellStyle name="Normal 10 2 3 4 3" xfId="1003" xr:uid="{24CB1B07-6647-4DF1-91BB-65C375F66BBE}"/>
    <cellStyle name="Normal 10 2 3 4 3 2" xfId="1004" xr:uid="{50D91B89-79F0-43AC-9902-F2C254F8C341}"/>
    <cellStyle name="Normal 10 2 3 4 4" xfId="1005" xr:uid="{A20859A5-669B-4E52-80A9-AFF597AB3D87}"/>
    <cellStyle name="Normal 10 2 3 5" xfId="478" xr:uid="{FEF925E6-38AC-4702-ABF5-F7BC3B5792E7}"/>
    <cellStyle name="Normal 10 2 3 5 2" xfId="1006" xr:uid="{CF35A6F2-DB91-4288-9167-E3C11EE6A2A9}"/>
    <cellStyle name="Normal 10 2 3 5 2 2" xfId="1007" xr:uid="{EC391BD0-D243-423B-BC33-9DF71AD5335D}"/>
    <cellStyle name="Normal 10 2 3 5 2 3" xfId="4334" xr:uid="{B2525D03-4A78-4032-AED2-97501670BB55}"/>
    <cellStyle name="Normal 10 2 3 5 3" xfId="1008" xr:uid="{E80D9A40-0267-4C7F-B0B7-9189FE4DC550}"/>
    <cellStyle name="Normal 10 2 3 5 4" xfId="2532" xr:uid="{895764C2-7BFF-4B9C-A2B0-62A0955EFD8C}"/>
    <cellStyle name="Normal 10 2 3 5 4 2" xfId="4565" xr:uid="{C55FDC45-E109-4328-AF20-940ECF284A24}"/>
    <cellStyle name="Normal 10 2 3 5 4 3" xfId="4677" xr:uid="{CD2DAE43-E349-4E44-ACB0-A6930CC34883}"/>
    <cellStyle name="Normal 10 2 3 5 4 4" xfId="4603" xr:uid="{A5870DB8-AEF8-4B4C-9252-E61394DF5338}"/>
    <cellStyle name="Normal 10 2 3 6" xfId="1009" xr:uid="{EA7F691B-6F33-4C29-A0D9-4EFD3FE2B288}"/>
    <cellStyle name="Normal 10 2 3 6 2" xfId="1010" xr:uid="{3BABD073-55F7-4D24-9C5E-ECB85F36550F}"/>
    <cellStyle name="Normal 10 2 3 7" xfId="1011" xr:uid="{56615274-962B-47E3-85A7-17239F9C9C7D}"/>
    <cellStyle name="Normal 10 2 3 8" xfId="2533" xr:uid="{85F9ECC4-0ACF-4E7F-A1FE-ECBED3CAB543}"/>
    <cellStyle name="Normal 10 2 4" xfId="92" xr:uid="{E0EB6D83-619A-4C61-AAD3-929AC6402010}"/>
    <cellStyle name="Normal 10 2 4 2" xfId="429" xr:uid="{E96EF40E-19C5-4047-8C9F-1FCFDB280983}"/>
    <cellStyle name="Normal 10 2 4 2 2" xfId="479" xr:uid="{C2282B99-C5B6-408D-A394-2281038ACE92}"/>
    <cellStyle name="Normal 10 2 4 2 2 2" xfId="1012" xr:uid="{FE88FF65-B0D0-44AC-9F9C-96E2C31A5380}"/>
    <cellStyle name="Normal 10 2 4 2 2 2 2" xfId="1013" xr:uid="{B7D3EDB9-421C-4F81-A6E4-B23BD2EEA599}"/>
    <cellStyle name="Normal 10 2 4 2 2 3" xfId="1014" xr:uid="{A4CE582F-F559-4793-AEB3-C95901298832}"/>
    <cellStyle name="Normal 10 2 4 2 2 4" xfId="2534" xr:uid="{9D7DE0AE-AB17-4E30-8AFA-57FEDC04679C}"/>
    <cellStyle name="Normal 10 2 4 2 3" xfId="1015" xr:uid="{C93960F3-95B7-456E-B9F6-9830B4EC9955}"/>
    <cellStyle name="Normal 10 2 4 2 3 2" xfId="1016" xr:uid="{8C45D765-0D8D-43EE-B6F2-99BA99B318AA}"/>
    <cellStyle name="Normal 10 2 4 2 4" xfId="1017" xr:uid="{140A0AB6-8DC0-4B5F-A21F-F25458F0A7AA}"/>
    <cellStyle name="Normal 10 2 4 2 5" xfId="2535" xr:uid="{3C01EE6B-97F7-4F7A-A2D3-A0575D94914C}"/>
    <cellStyle name="Normal 10 2 4 3" xfId="480" xr:uid="{F90674F8-EF9F-4A0F-AF46-3BF63D097B8B}"/>
    <cellStyle name="Normal 10 2 4 3 2" xfId="1018" xr:uid="{A636A2A1-2EC0-4FB8-816B-421D1F8EEDAA}"/>
    <cellStyle name="Normal 10 2 4 3 2 2" xfId="1019" xr:uid="{A5B420A6-4192-4522-8461-03F9CE98522E}"/>
    <cellStyle name="Normal 10 2 4 3 3" xfId="1020" xr:uid="{4FE933DB-E59B-4BE6-9E5B-CD000A5B7047}"/>
    <cellStyle name="Normal 10 2 4 3 4" xfId="2536" xr:uid="{393808BE-6045-4B74-8072-EA160CB87232}"/>
    <cellStyle name="Normal 10 2 4 4" xfId="1021" xr:uid="{FDA9D666-6794-44DF-B238-09427DD149C7}"/>
    <cellStyle name="Normal 10 2 4 4 2" xfId="1022" xr:uid="{3F5279F0-445D-448E-B25E-DACC1E46702A}"/>
    <cellStyle name="Normal 10 2 4 4 3" xfId="2537" xr:uid="{298CF382-EFFB-477B-86D8-36B96855D43F}"/>
    <cellStyle name="Normal 10 2 4 4 4" xfId="2538" xr:uid="{9824B8F0-2ADB-4F7D-8051-1CAF64C2E2FF}"/>
    <cellStyle name="Normal 10 2 4 5" xfId="1023" xr:uid="{7BED584F-C253-4066-AA51-C002D4F7D9C4}"/>
    <cellStyle name="Normal 10 2 4 6" xfId="2539" xr:uid="{54B93765-6FC9-4EC8-A9B1-393A02E85B1E}"/>
    <cellStyle name="Normal 10 2 4 7" xfId="2540" xr:uid="{EA5CEB4C-7462-49CF-995D-4D5E0446E71A}"/>
    <cellStyle name="Normal 10 2 5" xfId="245" xr:uid="{2719B7FE-7914-4546-A0A0-A37111A01BD2}"/>
    <cellStyle name="Normal 10 2 5 2" xfId="481" xr:uid="{C9C17054-0BAC-4DC9-B062-04EEBF0F5D49}"/>
    <cellStyle name="Normal 10 2 5 2 2" xfId="482" xr:uid="{C12D8351-48F8-449A-A838-B5A1F4653BC4}"/>
    <cellStyle name="Normal 10 2 5 2 2 2" xfId="1024" xr:uid="{A5315BE1-E3A1-49F9-A7A9-AA0E5A78AF02}"/>
    <cellStyle name="Normal 10 2 5 2 2 2 2" xfId="1025" xr:uid="{3005CA34-428A-4D27-A1AE-9128CCFDBB6A}"/>
    <cellStyle name="Normal 10 2 5 2 2 3" xfId="1026" xr:uid="{1BC6E558-2D7A-40CD-92F5-74D7E2C368E8}"/>
    <cellStyle name="Normal 10 2 5 2 3" xfId="1027" xr:uid="{E6677495-E6C0-4D65-B236-7D9822BCD66A}"/>
    <cellStyle name="Normal 10 2 5 2 3 2" xfId="1028" xr:uid="{25BE0EB8-DBCA-465D-ABE8-831045E39156}"/>
    <cellStyle name="Normal 10 2 5 2 4" xfId="1029" xr:uid="{6B0F268A-490E-48DD-9B88-2F45E05682CE}"/>
    <cellStyle name="Normal 10 2 5 3" xfId="483" xr:uid="{96A18CFF-A84C-4DF3-A6F6-DA026F27AAD0}"/>
    <cellStyle name="Normal 10 2 5 3 2" xfId="1030" xr:uid="{434DD0A5-374F-434E-AF10-6E37778DBE00}"/>
    <cellStyle name="Normal 10 2 5 3 2 2" xfId="1031" xr:uid="{54782273-9EFF-40C1-A785-8F98EB5AADE2}"/>
    <cellStyle name="Normal 10 2 5 3 3" xfId="1032" xr:uid="{745C3CA4-F473-4112-9221-F8DA20755554}"/>
    <cellStyle name="Normal 10 2 5 3 4" xfId="2541" xr:uid="{06DB2AE1-C05F-4F9C-AB52-969883A72B8F}"/>
    <cellStyle name="Normal 10 2 5 4" xfId="1033" xr:uid="{180D0C7D-6CBA-4CBF-95E3-6D819CF70D0A}"/>
    <cellStyle name="Normal 10 2 5 4 2" xfId="1034" xr:uid="{078BF9BD-2565-4B5B-95C2-6290F4FB0E19}"/>
    <cellStyle name="Normal 10 2 5 5" xfId="1035" xr:uid="{8E189381-CE28-4CC9-9CFF-928D93027BD4}"/>
    <cellStyle name="Normal 10 2 5 6" xfId="2542" xr:uid="{C52A908E-CF35-44DE-9173-2EA5D7474635}"/>
    <cellStyle name="Normal 10 2 6" xfId="246" xr:uid="{CF04096B-B6E1-45D1-BA39-18060C38C8B6}"/>
    <cellStyle name="Normal 10 2 6 2" xfId="484" xr:uid="{58972F60-217F-4C60-8961-9C1E64E96B49}"/>
    <cellStyle name="Normal 10 2 6 2 2" xfId="1036" xr:uid="{96D35DCA-D2FF-45B5-B68B-5068D4B992BD}"/>
    <cellStyle name="Normal 10 2 6 2 2 2" xfId="1037" xr:uid="{BB31E69F-3765-4481-8874-71ECD0EEA228}"/>
    <cellStyle name="Normal 10 2 6 2 3" xfId="1038" xr:uid="{CB02B9B2-1CCC-48BC-B22F-76C6AB7C9740}"/>
    <cellStyle name="Normal 10 2 6 2 4" xfId="2543" xr:uid="{573D951F-A03F-4F4E-93E5-555D4590B06D}"/>
    <cellStyle name="Normal 10 2 6 3" xfId="1039" xr:uid="{5EA5BCC7-87EE-4C92-9C89-E26B8B4DE2DA}"/>
    <cellStyle name="Normal 10 2 6 3 2" xfId="1040" xr:uid="{9AAC5816-7AA4-432F-A01D-A5EE1E08A914}"/>
    <cellStyle name="Normal 10 2 6 4" xfId="1041" xr:uid="{5C743C5C-AC1A-4405-A7D9-686829A37610}"/>
    <cellStyle name="Normal 10 2 6 5" xfId="2544" xr:uid="{02E4FD7F-0185-446B-845B-5E7656705920}"/>
    <cellStyle name="Normal 10 2 7" xfId="485" xr:uid="{879EBE24-7ED9-402A-A6A5-36E1EABCC50D}"/>
    <cellStyle name="Normal 10 2 7 2" xfId="1042" xr:uid="{BAFC98E0-DFB0-4227-8E38-D59E27FB3AD7}"/>
    <cellStyle name="Normal 10 2 7 2 2" xfId="1043" xr:uid="{84974349-BDD9-4C2F-8870-3ABC642769FA}"/>
    <cellStyle name="Normal 10 2 7 2 3" xfId="4332" xr:uid="{322445E4-D3F0-482C-88D6-C2D38ED664BC}"/>
    <cellStyle name="Normal 10 2 7 3" xfId="1044" xr:uid="{6610420D-F700-4B8C-A96C-E38DFC07697D}"/>
    <cellStyle name="Normal 10 2 7 4" xfId="2545" xr:uid="{A60A1468-754A-41AB-89AB-FE070AE67828}"/>
    <cellStyle name="Normal 10 2 7 4 2" xfId="4563" xr:uid="{1EBC76D4-6B23-4D92-8226-8E4997131856}"/>
    <cellStyle name="Normal 10 2 7 4 3" xfId="4678" xr:uid="{AD829A03-FEFF-4856-BCF1-124D4C425CAD}"/>
    <cellStyle name="Normal 10 2 7 4 4" xfId="4601" xr:uid="{CBD9B9AC-F2A2-480D-A44C-194068BEF1D0}"/>
    <cellStyle name="Normal 10 2 8" xfId="1045" xr:uid="{2C2BE6CC-4393-42E3-B92D-EC9A9D327F3A}"/>
    <cellStyle name="Normal 10 2 8 2" xfId="1046" xr:uid="{24D10C4C-8415-4DBE-8991-57677FB64834}"/>
    <cellStyle name="Normal 10 2 8 3" xfId="2546" xr:uid="{EF46C507-2DD9-404D-8078-5F6519BB95FD}"/>
    <cellStyle name="Normal 10 2 8 4" xfId="2547" xr:uid="{29DBD0FF-4356-4D6C-ACC5-D1906614FCB1}"/>
    <cellStyle name="Normal 10 2 9" xfId="1047" xr:uid="{16A228A4-916E-4F44-97A5-9428828226DA}"/>
    <cellStyle name="Normal 10 3" xfId="91" xr:uid="{5B5A56E9-B421-4964-AC5D-A86F233A20A3}"/>
    <cellStyle name="Normal 10 3 10" xfId="2548" xr:uid="{2632C77B-B850-4916-A3F3-3EA249829AA3}"/>
    <cellStyle name="Normal 10 3 11" xfId="2549" xr:uid="{743D35EF-54F9-4ED1-B5B8-91CA08E03EC4}"/>
    <cellStyle name="Normal 10 3 2" xfId="90" xr:uid="{CABF4C57-5D6A-4350-9836-D04A0073E866}"/>
    <cellStyle name="Normal 10 3 2 2" xfId="89" xr:uid="{0363707E-D75D-4024-A64B-9145EEF2A4F3}"/>
    <cellStyle name="Normal 10 3 2 2 2" xfId="247" xr:uid="{64EFCCE2-2EB8-4E6B-9180-08273EFB5B10}"/>
    <cellStyle name="Normal 10 3 2 2 2 2" xfId="486" xr:uid="{B371CABF-7F69-4A62-A072-B8D8054F598C}"/>
    <cellStyle name="Normal 10 3 2 2 2 2 2" xfId="1048" xr:uid="{511194E2-0BEC-4BAF-B644-290616F49F73}"/>
    <cellStyle name="Normal 10 3 2 2 2 2 2 2" xfId="1049" xr:uid="{0EC295D9-3D98-4205-9517-C5941A139F78}"/>
    <cellStyle name="Normal 10 3 2 2 2 2 3" xfId="1050" xr:uid="{63A30D38-2493-4BF5-AF70-4F6D7FCBEF20}"/>
    <cellStyle name="Normal 10 3 2 2 2 2 4" xfId="2550" xr:uid="{270BDAAA-B0BC-44B1-868B-3624370C292D}"/>
    <cellStyle name="Normal 10 3 2 2 2 3" xfId="1051" xr:uid="{29A00854-970D-4AF1-A583-D79601C196FF}"/>
    <cellStyle name="Normal 10 3 2 2 2 3 2" xfId="1052" xr:uid="{3CB7245D-51A5-40DB-8855-9E058BEE606D}"/>
    <cellStyle name="Normal 10 3 2 2 2 3 3" xfId="2551" xr:uid="{5EB89D2B-C952-4010-8F09-CC9D137012D7}"/>
    <cellStyle name="Normal 10 3 2 2 2 3 4" xfId="2552" xr:uid="{66958BCD-9108-4742-97A6-E43DD7F41AFD}"/>
    <cellStyle name="Normal 10 3 2 2 2 4" xfId="1053" xr:uid="{76D6B620-CDC5-4B74-BE2F-B060DD2DDEA7}"/>
    <cellStyle name="Normal 10 3 2 2 2 5" xfId="2553" xr:uid="{639A3595-5BCC-4291-BCFA-865FC4E6656C}"/>
    <cellStyle name="Normal 10 3 2 2 2 6" xfId="2554" xr:uid="{77D481D0-5ECA-4016-B295-8C04AF7D913D}"/>
    <cellStyle name="Normal 10 3 2 2 3" xfId="487" xr:uid="{DA11778C-0DA9-4D8A-A613-E68FF0BD9EFC}"/>
    <cellStyle name="Normal 10 3 2 2 3 2" xfId="1054" xr:uid="{028B6FD7-B6D4-4BD1-87FD-1311BE4B6900}"/>
    <cellStyle name="Normal 10 3 2 2 3 2 2" xfId="1055" xr:uid="{DAE3A839-E0ED-40A4-B87D-0113EF998A06}"/>
    <cellStyle name="Normal 10 3 2 2 3 2 3" xfId="2555" xr:uid="{C4EE4E02-6ADF-4284-8995-C398834D2B8F}"/>
    <cellStyle name="Normal 10 3 2 2 3 2 4" xfId="2556" xr:uid="{0C4DD5E2-6A83-4D26-946E-8C5F1184CB88}"/>
    <cellStyle name="Normal 10 3 2 2 3 3" xfId="1056" xr:uid="{B3A21A0B-4155-45E8-B8B1-FB664DC50EE0}"/>
    <cellStyle name="Normal 10 3 2 2 3 4" xfId="2557" xr:uid="{8689A51B-832C-4C89-9213-72694A7521FD}"/>
    <cellStyle name="Normal 10 3 2 2 3 5" xfId="2558" xr:uid="{1B71EA18-70EF-4482-B56B-DB8E9AEB33BA}"/>
    <cellStyle name="Normal 10 3 2 2 4" xfId="1057" xr:uid="{01D2C966-AB61-4409-ACE6-F55FE57A565C}"/>
    <cellStyle name="Normal 10 3 2 2 4 2" xfId="1058" xr:uid="{62904616-8C52-4D1C-979D-33C52FE85553}"/>
    <cellStyle name="Normal 10 3 2 2 4 3" xfId="2559" xr:uid="{82660375-2E14-42DA-953A-D22C54043AD8}"/>
    <cellStyle name="Normal 10 3 2 2 4 4" xfId="2560" xr:uid="{24C4C3AE-2E88-4977-AB7B-54D030FCB366}"/>
    <cellStyle name="Normal 10 3 2 2 5" xfId="1059" xr:uid="{0EC55A82-15AB-4120-B4F4-0767C590ABA7}"/>
    <cellStyle name="Normal 10 3 2 2 5 2" xfId="2561" xr:uid="{24DCFA57-838E-4CFC-BC70-2169B34A3197}"/>
    <cellStyle name="Normal 10 3 2 2 5 3" xfId="2562" xr:uid="{9FDB988D-48EA-47E8-A791-54A2722FDA6A}"/>
    <cellStyle name="Normal 10 3 2 2 5 4" xfId="2563" xr:uid="{2A68EFD9-BD17-470A-BA33-6C55B8B43EAB}"/>
    <cellStyle name="Normal 10 3 2 2 6" xfId="2564" xr:uid="{2EF32470-9290-4381-A66F-A14BD13CE937}"/>
    <cellStyle name="Normal 10 3 2 2 7" xfId="2565" xr:uid="{DAD50CEB-347C-4040-A979-186DBDB4C310}"/>
    <cellStyle name="Normal 10 3 2 2 8" xfId="2566" xr:uid="{74223F64-16E0-46DE-8D3A-4CBB3964D0BE}"/>
    <cellStyle name="Normal 10 3 2 3" xfId="248" xr:uid="{C98A7B66-7586-4679-87A8-57FB9112E32B}"/>
    <cellStyle name="Normal 10 3 2 3 2" xfId="488" xr:uid="{E30638C1-82FC-414C-9D23-D20D42644604}"/>
    <cellStyle name="Normal 10 3 2 3 2 2" xfId="489" xr:uid="{3EC4C462-C231-454A-A2FE-60A96E3AF73B}"/>
    <cellStyle name="Normal 10 3 2 3 2 2 2" xfId="1060" xr:uid="{7305594F-9A5D-46C6-A92E-A4417A249F55}"/>
    <cellStyle name="Normal 10 3 2 3 2 2 2 2" xfId="1061" xr:uid="{757D2BF2-526F-476F-8481-DC2D3B716D08}"/>
    <cellStyle name="Normal 10 3 2 3 2 2 3" xfId="1062" xr:uid="{61215940-5F10-4BBB-BC1B-9DAEC82480D3}"/>
    <cellStyle name="Normal 10 3 2 3 2 3" xfId="1063" xr:uid="{77120219-A16F-49B1-A1B9-57D72401CFF1}"/>
    <cellStyle name="Normal 10 3 2 3 2 3 2" xfId="1064" xr:uid="{C3E89C0B-AC92-4E1F-8D06-CBD46459B169}"/>
    <cellStyle name="Normal 10 3 2 3 2 4" xfId="1065" xr:uid="{1CE8E72B-8411-43D4-A93B-495479265C0F}"/>
    <cellStyle name="Normal 10 3 2 3 3" xfId="490" xr:uid="{F5E27619-70F9-49E3-8791-A2F7D0368298}"/>
    <cellStyle name="Normal 10 3 2 3 3 2" xfId="1066" xr:uid="{38593BC9-0868-4682-BBD0-D8A9131C3E82}"/>
    <cellStyle name="Normal 10 3 2 3 3 2 2" xfId="1067" xr:uid="{A2063F81-4C2A-49E1-92C8-B7FC612D6C23}"/>
    <cellStyle name="Normal 10 3 2 3 3 3" xfId="1068" xr:uid="{6E246538-3675-49BC-BADE-9D4DA57448D4}"/>
    <cellStyle name="Normal 10 3 2 3 3 4" xfId="2567" xr:uid="{89193100-BE3D-4E6D-A1E8-8C62D4142423}"/>
    <cellStyle name="Normal 10 3 2 3 4" xfId="1069" xr:uid="{6DFBBD65-EE7B-4CEF-993B-623E90C67B34}"/>
    <cellStyle name="Normal 10 3 2 3 4 2" xfId="1070" xr:uid="{2ACC193E-0109-4ECF-944A-05987018E15D}"/>
    <cellStyle name="Normal 10 3 2 3 5" xfId="1071" xr:uid="{44ED3C16-B0DA-4EBF-903E-7A8F89C164B0}"/>
    <cellStyle name="Normal 10 3 2 3 6" xfId="2568" xr:uid="{6333FEBB-66F1-473F-B72C-E34C147A9841}"/>
    <cellStyle name="Normal 10 3 2 4" xfId="249" xr:uid="{1CA8C1A9-17F4-47AD-8F56-1F5D259E38E6}"/>
    <cellStyle name="Normal 10 3 2 4 2" xfId="491" xr:uid="{83667129-1B27-44F1-9E81-2614841B5425}"/>
    <cellStyle name="Normal 10 3 2 4 2 2" xfId="1072" xr:uid="{A9E0A2EE-E98B-4E2A-A64C-5FF7A6DC7F00}"/>
    <cellStyle name="Normal 10 3 2 4 2 2 2" xfId="1073" xr:uid="{29192C8B-F17E-4670-857E-072F2115DD9D}"/>
    <cellStyle name="Normal 10 3 2 4 2 3" xfId="1074" xr:uid="{501ACCEF-9A7F-40BF-94F9-0B772E9156B4}"/>
    <cellStyle name="Normal 10 3 2 4 2 4" xfId="2569" xr:uid="{B152DA13-506B-4FAE-81E9-7354BD0B6FCD}"/>
    <cellStyle name="Normal 10 3 2 4 3" xfId="1075" xr:uid="{12B8E257-729B-4697-A16D-AD8B08BD9044}"/>
    <cellStyle name="Normal 10 3 2 4 3 2" xfId="1076" xr:uid="{33DE0E98-80CC-4430-BDBD-2C0E6D08DF31}"/>
    <cellStyle name="Normal 10 3 2 4 4" xfId="1077" xr:uid="{B3772B17-45F2-4BC0-ABB0-E94394C9F0A4}"/>
    <cellStyle name="Normal 10 3 2 4 5" xfId="2570" xr:uid="{DD0B79E5-DED8-46B2-92B0-993763C2F1EF}"/>
    <cellStyle name="Normal 10 3 2 5" xfId="251" xr:uid="{842FE2DE-27C4-4661-BEE0-0B6991741027}"/>
    <cellStyle name="Normal 10 3 2 5 2" xfId="1078" xr:uid="{B78A250F-AA55-4FC6-B180-7DA8A54B6E3A}"/>
    <cellStyle name="Normal 10 3 2 5 2 2" xfId="1079" xr:uid="{CAD34B7D-D7F2-4B32-B92B-D402BDB35A46}"/>
    <cellStyle name="Normal 10 3 2 5 3" xfId="1080" xr:uid="{3D798ACF-F189-41BD-A10A-0FDD13905AA1}"/>
    <cellStyle name="Normal 10 3 2 5 4" xfId="2571" xr:uid="{53A521DE-0DD4-403D-85AD-1B6A70BDCF16}"/>
    <cellStyle name="Normal 10 3 2 6" xfId="1081" xr:uid="{C96D63BE-4ABF-482F-9467-FE75382D7479}"/>
    <cellStyle name="Normal 10 3 2 6 2" xfId="1082" xr:uid="{A61BC825-5C12-444E-8ED0-E38F9857AAFF}"/>
    <cellStyle name="Normal 10 3 2 6 3" xfId="2572" xr:uid="{BD087BAF-174E-4E53-87CD-D0E6634922F4}"/>
    <cellStyle name="Normal 10 3 2 6 4" xfId="2573" xr:uid="{AE585A34-2ABF-4E50-BF3D-36F5B5EEEE56}"/>
    <cellStyle name="Normal 10 3 2 7" xfId="1083" xr:uid="{02C6DD7C-11EC-4CE8-9136-3FF4D979E16C}"/>
    <cellStyle name="Normal 10 3 2 8" xfId="2574" xr:uid="{711FF59A-0150-4463-9D51-E5387C8CF81C}"/>
    <cellStyle name="Normal 10 3 2 9" xfId="2575" xr:uid="{4B78A4B0-4B97-450E-8238-0D2BD7991A89}"/>
    <cellStyle name="Normal 10 3 3" xfId="88" xr:uid="{DA91DD88-F994-4E13-9808-A9D49019BC65}"/>
    <cellStyle name="Normal 10 3 3 2" xfId="87" xr:uid="{3082B3C1-DC5D-4198-8E7B-ECFAE466D63A}"/>
    <cellStyle name="Normal 10 3 3 2 2" xfId="492" xr:uid="{1E7EBAE8-1EEA-4370-B188-4FBF1FBFA681}"/>
    <cellStyle name="Normal 10 3 3 2 2 2" xfId="1084" xr:uid="{8D46FEAE-BD9F-4B40-8657-0C71F048B101}"/>
    <cellStyle name="Normal 10 3 3 2 2 2 2" xfId="1085" xr:uid="{45602159-1574-4965-A708-15FD3E488E88}"/>
    <cellStyle name="Normal 10 3 3 2 2 2 2 2" xfId="4445" xr:uid="{8643AC29-54C0-4ABC-B7A0-0AFA4A27707A}"/>
    <cellStyle name="Normal 10 3 3 2 2 2 3" xfId="4446" xr:uid="{ED8BAD7C-1955-4715-B76D-12C60420DB19}"/>
    <cellStyle name="Normal 10 3 3 2 2 3" xfId="1086" xr:uid="{94435B5A-8518-4A2D-8DDB-D1ED6621A88C}"/>
    <cellStyle name="Normal 10 3 3 2 2 3 2" xfId="4447" xr:uid="{04EAF65C-6D17-4329-B2B4-3F9BFE445A9D}"/>
    <cellStyle name="Normal 10 3 3 2 2 4" xfId="2576" xr:uid="{784FD51A-B327-43E2-BB6A-E51229E8911A}"/>
    <cellStyle name="Normal 10 3 3 2 3" xfId="1087" xr:uid="{9DCBB0F3-0491-4326-A508-0DEC9B75CD7B}"/>
    <cellStyle name="Normal 10 3 3 2 3 2" xfId="1088" xr:uid="{9480213E-EDE3-44CC-BF09-6542C33A83F3}"/>
    <cellStyle name="Normal 10 3 3 2 3 2 2" xfId="4448" xr:uid="{69D5F5B2-770F-4DA0-9566-0CD7E9A55808}"/>
    <cellStyle name="Normal 10 3 3 2 3 3" xfId="2577" xr:uid="{0D9B5746-3ED2-4C7B-B74A-9A74F0DA0E69}"/>
    <cellStyle name="Normal 10 3 3 2 3 4" xfId="2578" xr:uid="{97A43533-46C0-4804-AD4F-726E7574CC9F}"/>
    <cellStyle name="Normal 10 3 3 2 4" xfId="1089" xr:uid="{660FE736-91FB-4BE5-8209-0D41D3865EF1}"/>
    <cellStyle name="Normal 10 3 3 2 4 2" xfId="4449" xr:uid="{2F0C6E72-42DC-4B3F-B69D-7990749E817A}"/>
    <cellStyle name="Normal 10 3 3 2 5" xfId="2579" xr:uid="{673B458A-9187-48D6-B6CA-A2593B533592}"/>
    <cellStyle name="Normal 10 3 3 2 6" xfId="2580" xr:uid="{30CC7072-81C0-482D-B8AB-B6E6ACDF35B4}"/>
    <cellStyle name="Normal 10 3 3 3" xfId="252" xr:uid="{4465295C-0E6A-4DAD-AC04-8B24DC63FA33}"/>
    <cellStyle name="Normal 10 3 3 3 2" xfId="1090" xr:uid="{5F4BDD00-5F88-4B96-BE3E-212704DD9713}"/>
    <cellStyle name="Normal 10 3 3 3 2 2" xfId="1091" xr:uid="{2D412D6C-8EBD-47FA-A5DA-5C5C95E6D513}"/>
    <cellStyle name="Normal 10 3 3 3 2 2 2" xfId="4450" xr:uid="{CF61CBB9-B480-4832-A494-395E25338AEC}"/>
    <cellStyle name="Normal 10 3 3 3 2 3" xfId="2581" xr:uid="{C5541265-B274-4B74-AF58-E77DAE722ECC}"/>
    <cellStyle name="Normal 10 3 3 3 2 4" xfId="2582" xr:uid="{BCA7F7E8-D6E1-4BFD-A03E-F0C40822B6EC}"/>
    <cellStyle name="Normal 10 3 3 3 3" xfId="1092" xr:uid="{DC787131-34F0-47AC-9332-D38CE0050758}"/>
    <cellStyle name="Normal 10 3 3 3 3 2" xfId="4451" xr:uid="{6AA1D0E2-2180-410B-B4BD-2CA5BDBEB0B0}"/>
    <cellStyle name="Normal 10 3 3 3 4" xfId="2583" xr:uid="{0A1723F8-A045-43C5-A61B-061FA6520C59}"/>
    <cellStyle name="Normal 10 3 3 3 5" xfId="2584" xr:uid="{51C31830-7649-448E-9D0C-688E99010F08}"/>
    <cellStyle name="Normal 10 3 3 4" xfId="1093" xr:uid="{ABEC37D8-35D4-4FB2-9A5E-4A21FE974A5D}"/>
    <cellStyle name="Normal 10 3 3 4 2" xfId="1094" xr:uid="{60FAB742-8773-4D92-A29D-562C94D4594A}"/>
    <cellStyle name="Normal 10 3 3 4 2 2" xfId="4452" xr:uid="{5E24F79A-CC17-4753-BECC-C2A8A2EEBBEF}"/>
    <cellStyle name="Normal 10 3 3 4 3" xfId="2585" xr:uid="{60DCB8EB-1775-4428-A902-14E2E7D699FB}"/>
    <cellStyle name="Normal 10 3 3 4 4" xfId="2586" xr:uid="{F1ADC06E-AA67-472F-87CB-A3615838390C}"/>
    <cellStyle name="Normal 10 3 3 5" xfId="1095" xr:uid="{8286B2F0-4D69-4609-9E38-F09166C71699}"/>
    <cellStyle name="Normal 10 3 3 5 2" xfId="2587" xr:uid="{01653BFC-BC82-47F6-B291-7A60413FC100}"/>
    <cellStyle name="Normal 10 3 3 5 3" xfId="2588" xr:uid="{B6ED9A95-F606-45FB-BC58-5E653460A67B}"/>
    <cellStyle name="Normal 10 3 3 5 4" xfId="2589" xr:uid="{E65D9467-51D7-4DAD-9159-11A1282D287A}"/>
    <cellStyle name="Normal 10 3 3 6" xfId="2590" xr:uid="{D581D7CD-4505-4E54-989A-3C8E232E3B22}"/>
    <cellStyle name="Normal 10 3 3 7" xfId="2591" xr:uid="{671E8215-DF5A-4533-9C83-1B9897D3B23A}"/>
    <cellStyle name="Normal 10 3 3 8" xfId="2592" xr:uid="{E2097EF9-1B3E-4915-9A1F-4DA9C0969899}"/>
    <cellStyle name="Normal 10 3 4" xfId="86" xr:uid="{DDF01CD4-0BAB-4530-8B41-AA652F09E08F}"/>
    <cellStyle name="Normal 10 3 4 2" xfId="493" xr:uid="{272B0982-88D3-477C-B48A-9C13C4082563}"/>
    <cellStyle name="Normal 10 3 4 2 2" xfId="494" xr:uid="{10C45CC0-4ECF-41B3-BD3C-A35EEFA6CDCA}"/>
    <cellStyle name="Normal 10 3 4 2 2 2" xfId="1096" xr:uid="{1458CE97-0A74-421E-88F6-E850BB921D31}"/>
    <cellStyle name="Normal 10 3 4 2 2 2 2" xfId="1097" xr:uid="{31F466DE-092B-4931-AD56-12D19604B03B}"/>
    <cellStyle name="Normal 10 3 4 2 2 3" xfId="1098" xr:uid="{F509C63C-1FB3-4DBE-AA66-FAB440A4A559}"/>
    <cellStyle name="Normal 10 3 4 2 2 4" xfId="2593" xr:uid="{2379E6C6-69EA-4B72-B28A-A55713DD1C3D}"/>
    <cellStyle name="Normal 10 3 4 2 3" xfId="1099" xr:uid="{A6466AAD-3AF3-40B3-8C5A-3D9F6E7429B6}"/>
    <cellStyle name="Normal 10 3 4 2 3 2" xfId="1100" xr:uid="{8289DC55-29FD-494C-9C30-F960253E2DA9}"/>
    <cellStyle name="Normal 10 3 4 2 4" xfId="1101" xr:uid="{6055920A-8923-4E28-AAF9-424B9AFDE274}"/>
    <cellStyle name="Normal 10 3 4 2 5" xfId="2594" xr:uid="{76146979-6EC7-4D8E-8863-E079FC13313B}"/>
    <cellStyle name="Normal 10 3 4 3" xfId="495" xr:uid="{A3FA4D0E-8A3B-49B2-8ABC-68DC6B954342}"/>
    <cellStyle name="Normal 10 3 4 3 2" xfId="1102" xr:uid="{EB7C4BEC-60B4-4716-9CC0-2E9A3FD737D9}"/>
    <cellStyle name="Normal 10 3 4 3 2 2" xfId="1103" xr:uid="{5EDA3CBF-D77B-42E0-8A69-D6D0B93733D8}"/>
    <cellStyle name="Normal 10 3 4 3 3" xfId="1104" xr:uid="{F00170F1-6FB6-4A95-BEDD-C12C6E2456C4}"/>
    <cellStyle name="Normal 10 3 4 3 4" xfId="2595" xr:uid="{C569A1CC-989F-4374-A184-75A7724EE264}"/>
    <cellStyle name="Normal 10 3 4 4" xfId="1105" xr:uid="{64335EE6-ED77-48B7-97C5-253FC55A0DE6}"/>
    <cellStyle name="Normal 10 3 4 4 2" xfId="1106" xr:uid="{105B0E53-29FF-408C-A54C-B22848D55D95}"/>
    <cellStyle name="Normal 10 3 4 4 3" xfId="2596" xr:uid="{F40385BA-8A45-422E-A482-C7EC0BD91665}"/>
    <cellStyle name="Normal 10 3 4 4 4" xfId="2597" xr:uid="{C44B461A-682A-4399-94B9-4F827A44E4C9}"/>
    <cellStyle name="Normal 10 3 4 5" xfId="1107" xr:uid="{CE903041-C09C-438E-9E9B-4CF679B288D1}"/>
    <cellStyle name="Normal 10 3 4 6" xfId="2598" xr:uid="{351A8A91-E7A1-49A8-BBAD-9D16CEC6CD5A}"/>
    <cellStyle name="Normal 10 3 4 7" xfId="2599" xr:uid="{6B81872B-F6CB-43BC-BAE1-C0979D706044}"/>
    <cellStyle name="Normal 10 3 5" xfId="253" xr:uid="{361487D9-803E-4168-ACA3-BF26EB73C183}"/>
    <cellStyle name="Normal 10 3 5 2" xfId="496" xr:uid="{B91B8CA6-362C-4E47-A440-0AFCB3E13233}"/>
    <cellStyle name="Normal 10 3 5 2 2" xfId="1108" xr:uid="{D615E3EE-6046-47D2-8473-489401C5AC51}"/>
    <cellStyle name="Normal 10 3 5 2 2 2" xfId="1109" xr:uid="{2A90002B-366C-4916-AA69-091E1076C8E4}"/>
    <cellStyle name="Normal 10 3 5 2 3" xfId="1110" xr:uid="{D5384D05-8FDD-4C3F-981B-A2B8E50CE131}"/>
    <cellStyle name="Normal 10 3 5 2 4" xfId="2600" xr:uid="{6D673C62-8186-478E-93F9-29D84B68E36B}"/>
    <cellStyle name="Normal 10 3 5 3" xfId="1111" xr:uid="{D47742F7-1471-4B6D-B72D-E2F2F6A7819D}"/>
    <cellStyle name="Normal 10 3 5 3 2" xfId="1112" xr:uid="{F6D7B613-AFC7-437F-A7FC-181B62DA5F8E}"/>
    <cellStyle name="Normal 10 3 5 3 3" xfId="2601" xr:uid="{C23BE742-A0CB-425E-9CD6-2570FE2429BF}"/>
    <cellStyle name="Normal 10 3 5 3 4" xfId="2602" xr:uid="{01B941CE-6C3C-44FA-BBF9-F9178A7CE5B4}"/>
    <cellStyle name="Normal 10 3 5 4" xfId="1113" xr:uid="{C2616578-CA53-4272-B2AE-9FFA4255EFEA}"/>
    <cellStyle name="Normal 10 3 5 5" xfId="2603" xr:uid="{687C04EC-6F8E-4DE2-8489-5BE2BD650914}"/>
    <cellStyle name="Normal 10 3 5 6" xfId="2604" xr:uid="{F53125B1-C53E-4EF0-BEDF-CC978B0163EA}"/>
    <cellStyle name="Normal 10 3 6" xfId="254" xr:uid="{F60DF2C5-711F-437E-8AF2-F387834A6601}"/>
    <cellStyle name="Normal 10 3 6 2" xfId="1114" xr:uid="{D1343E35-FF09-405A-8627-ACAD7E53181A}"/>
    <cellStyle name="Normal 10 3 6 2 2" xfId="1115" xr:uid="{B5F4C690-223E-4DD4-B6EA-1D19E5EA1478}"/>
    <cellStyle name="Normal 10 3 6 2 3" xfId="2605" xr:uid="{D4A69455-FBE1-421A-9F0B-0F48E5CBDDBF}"/>
    <cellStyle name="Normal 10 3 6 2 4" xfId="2606" xr:uid="{60BE6BEA-C936-4279-BA90-7E1CD4CAFD29}"/>
    <cellStyle name="Normal 10 3 6 3" xfId="1116" xr:uid="{C156B1E7-CAED-42AE-8C38-91CE0DF0BFCA}"/>
    <cellStyle name="Normal 10 3 6 4" xfId="2607" xr:uid="{744D85AC-5805-4D48-A852-2093429EE7F5}"/>
    <cellStyle name="Normal 10 3 6 5" xfId="2608" xr:uid="{86E46B71-0917-4BE7-B527-AE58B2A99035}"/>
    <cellStyle name="Normal 10 3 7" xfId="1117" xr:uid="{E78B61AD-A5DD-49D1-A378-F669293AB6B6}"/>
    <cellStyle name="Normal 10 3 7 2" xfId="1118" xr:uid="{765DFE91-9183-4AED-B0E4-CE6401C9F65E}"/>
    <cellStyle name="Normal 10 3 7 3" xfId="2609" xr:uid="{55E8EBB6-60E3-4A4F-A291-5FC7DA40EDEF}"/>
    <cellStyle name="Normal 10 3 7 4" xfId="2610" xr:uid="{4D039B2C-3D33-4B10-8E98-8D41F335C460}"/>
    <cellStyle name="Normal 10 3 8" xfId="1119" xr:uid="{33562934-3DC7-424F-AA3F-A75767A68F78}"/>
    <cellStyle name="Normal 10 3 8 2" xfId="2611" xr:uid="{23778B1A-0C65-4971-A18A-5D14AB213138}"/>
    <cellStyle name="Normal 10 3 8 3" xfId="2612" xr:uid="{C5380555-0426-4A6A-895C-275951789779}"/>
    <cellStyle name="Normal 10 3 8 4" xfId="2613" xr:uid="{B95707F0-5CF3-4F58-8117-9D0FA4ECA8C6}"/>
    <cellStyle name="Normal 10 3 9" xfId="2614" xr:uid="{EEA81B6A-EC27-4BD3-B786-1CB92EEE0274}"/>
    <cellStyle name="Normal 10 4" xfId="85" xr:uid="{4B1D58AA-A69A-43F2-9CAA-7538D8BE3D6B}"/>
    <cellStyle name="Normal 10 4 10" xfId="2615" xr:uid="{89A89661-F5FA-4547-88F4-0C59AE47F34E}"/>
    <cellStyle name="Normal 10 4 11" xfId="2616" xr:uid="{3F378022-A4A4-4636-AE8B-CAFFFEBAE966}"/>
    <cellStyle name="Normal 10 4 2" xfId="84" xr:uid="{282425F6-2943-423D-8D04-5E8397A9AE72}"/>
    <cellStyle name="Normal 10 4 2 2" xfId="255" xr:uid="{CF83F453-D969-4664-8210-2F857D37E423}"/>
    <cellStyle name="Normal 10 4 2 2 2" xfId="497" xr:uid="{888EF652-2520-4444-9C3A-4F6E0C96528E}"/>
    <cellStyle name="Normal 10 4 2 2 2 2" xfId="498" xr:uid="{CA8C1444-C24E-464D-9D13-7F940AE28446}"/>
    <cellStyle name="Normal 10 4 2 2 2 2 2" xfId="1120" xr:uid="{DC205FF9-3E7A-4B7B-BC71-3A42F880DBC7}"/>
    <cellStyle name="Normal 10 4 2 2 2 2 3" xfId="2617" xr:uid="{D3969B33-C201-4CF0-8E91-E1EF1F98C9AC}"/>
    <cellStyle name="Normal 10 4 2 2 2 2 4" xfId="2618" xr:uid="{0B5B45B5-F0F0-4671-891C-BAE42472F587}"/>
    <cellStyle name="Normal 10 4 2 2 2 3" xfId="1121" xr:uid="{430C7134-2B9F-4AB0-98EF-01FCB1366930}"/>
    <cellStyle name="Normal 10 4 2 2 2 3 2" xfId="2619" xr:uid="{1B6335C0-0DEB-4F03-862B-D923115EA4B0}"/>
    <cellStyle name="Normal 10 4 2 2 2 3 3" xfId="2620" xr:uid="{564B374E-5E41-4CC3-AFE8-0E72D7BB2164}"/>
    <cellStyle name="Normal 10 4 2 2 2 3 4" xfId="2621" xr:uid="{338D8A94-9535-47F2-B4DC-9F5A4D3D0070}"/>
    <cellStyle name="Normal 10 4 2 2 2 4" xfId="2622" xr:uid="{42AE68BE-C81F-4D6B-9296-44648227038B}"/>
    <cellStyle name="Normal 10 4 2 2 2 5" xfId="2623" xr:uid="{9CF4A621-FBF9-46CA-99C8-E04347BAFC42}"/>
    <cellStyle name="Normal 10 4 2 2 2 6" xfId="2624" xr:uid="{DFA6F3AF-094B-453B-9CE7-83E311F465DC}"/>
    <cellStyle name="Normal 10 4 2 2 3" xfId="499" xr:uid="{5A8AE7C7-1D0D-4B69-878B-F2E68DD5DC9D}"/>
    <cellStyle name="Normal 10 4 2 2 3 2" xfId="1122" xr:uid="{055B2457-D5E7-458F-A1E3-258EB1B385F7}"/>
    <cellStyle name="Normal 10 4 2 2 3 2 2" xfId="2625" xr:uid="{631A076F-EE42-48EB-A855-BE436631E754}"/>
    <cellStyle name="Normal 10 4 2 2 3 2 3" xfId="2626" xr:uid="{C04FFBB6-BB9E-4C40-A8F1-11662EF531FE}"/>
    <cellStyle name="Normal 10 4 2 2 3 2 4" xfId="2627" xr:uid="{6B3094CC-3454-419B-9047-A06087FE3E04}"/>
    <cellStyle name="Normal 10 4 2 2 3 3" xfId="2628" xr:uid="{38CE7488-02A0-49F2-AE27-5710DFDDFED2}"/>
    <cellStyle name="Normal 10 4 2 2 3 4" xfId="2629" xr:uid="{192EF15D-AD5E-4767-8B56-1D04354887C1}"/>
    <cellStyle name="Normal 10 4 2 2 3 5" xfId="2630" xr:uid="{27445CB0-98C3-4AF5-AC89-EF6C5DF5FB5E}"/>
    <cellStyle name="Normal 10 4 2 2 4" xfId="1123" xr:uid="{E7BEE25E-F6AC-4DB7-AC5A-EB9FDE33DB81}"/>
    <cellStyle name="Normal 10 4 2 2 4 2" xfId="2631" xr:uid="{ABCC7E97-0E78-45F5-904E-A19731FB6017}"/>
    <cellStyle name="Normal 10 4 2 2 4 3" xfId="2632" xr:uid="{7947ABC7-53E3-4258-A8CC-304621EEEB78}"/>
    <cellStyle name="Normal 10 4 2 2 4 4" xfId="2633" xr:uid="{51C1BF5A-126F-44F2-9ED2-C2013C0FA1B8}"/>
    <cellStyle name="Normal 10 4 2 2 5" xfId="2634" xr:uid="{659DA1FC-1840-492E-B20B-C19B4CDCA5F9}"/>
    <cellStyle name="Normal 10 4 2 2 5 2" xfId="2635" xr:uid="{96431036-1B3E-4569-9C6E-E8DF000B1691}"/>
    <cellStyle name="Normal 10 4 2 2 5 3" xfId="2636" xr:uid="{BC4B8A52-A17F-41A8-B4B0-53F9E98F150E}"/>
    <cellStyle name="Normal 10 4 2 2 5 4" xfId="2637" xr:uid="{7A9DA7DD-1260-4542-B315-AE7687AAF157}"/>
    <cellStyle name="Normal 10 4 2 2 6" xfId="2638" xr:uid="{9C9367B2-2471-4CAF-8BE4-946B1520BAEE}"/>
    <cellStyle name="Normal 10 4 2 2 7" xfId="2639" xr:uid="{C1D7F0B5-130E-48C3-A1CE-52E4D22A991F}"/>
    <cellStyle name="Normal 10 4 2 2 8" xfId="2640" xr:uid="{EFD15AD7-9869-4335-A1FE-FE17A5F77CED}"/>
    <cellStyle name="Normal 10 4 2 3" xfId="500" xr:uid="{184CDE8F-23B4-4EB3-B3B9-F4AE9D5B7D78}"/>
    <cellStyle name="Normal 10 4 2 3 2" xfId="501" xr:uid="{8FB544D5-1C3D-4A90-812C-E8EEBA83289A}"/>
    <cellStyle name="Normal 10 4 2 3 2 2" xfId="502" xr:uid="{3EEFF981-A839-4B58-85E9-5954EB7B2D50}"/>
    <cellStyle name="Normal 10 4 2 3 2 3" xfId="2641" xr:uid="{C94F36E6-F0A0-41DC-A6E2-996A8681BC4A}"/>
    <cellStyle name="Normal 10 4 2 3 2 4" xfId="2642" xr:uid="{DB693800-A316-4187-81A7-420E90B3951B}"/>
    <cellStyle name="Normal 10 4 2 3 3" xfId="503" xr:uid="{DA1B358A-0332-450E-B48F-4224E1B34872}"/>
    <cellStyle name="Normal 10 4 2 3 3 2" xfId="2643" xr:uid="{09BAEF68-33AC-48CF-8805-80CA04D9D03F}"/>
    <cellStyle name="Normal 10 4 2 3 3 3" xfId="2644" xr:uid="{FC0C38BC-7DAE-4AA3-9B34-4A80687AB3B7}"/>
    <cellStyle name="Normal 10 4 2 3 3 4" xfId="2645" xr:uid="{DB660CF4-013E-439B-BB99-7FE964A036A1}"/>
    <cellStyle name="Normal 10 4 2 3 4" xfId="2646" xr:uid="{05FFC21B-AC59-4235-AFBF-5864D225E469}"/>
    <cellStyle name="Normal 10 4 2 3 5" xfId="2647" xr:uid="{91B389FF-F1F4-430E-8311-4C9723D0A7DA}"/>
    <cellStyle name="Normal 10 4 2 3 6" xfId="2648" xr:uid="{0ABB6A23-B313-43E2-88BF-DB57CDD7EEA1}"/>
    <cellStyle name="Normal 10 4 2 4" xfId="504" xr:uid="{F88DAB95-A04A-43F4-A95F-C9088597036D}"/>
    <cellStyle name="Normal 10 4 2 4 2" xfId="505" xr:uid="{48C7F5B4-55A3-4C36-AF9F-0B74082D4631}"/>
    <cellStyle name="Normal 10 4 2 4 2 2" xfId="2649" xr:uid="{CF0E7E58-1A34-40D9-A118-BA8AD102EBC4}"/>
    <cellStyle name="Normal 10 4 2 4 2 3" xfId="2650" xr:uid="{C5871D92-1D73-4349-B5B8-B83A3174DC69}"/>
    <cellStyle name="Normal 10 4 2 4 2 4" xfId="2651" xr:uid="{26B6E84B-7274-409E-947D-A797D2E5B87E}"/>
    <cellStyle name="Normal 10 4 2 4 3" xfId="2652" xr:uid="{0B400255-0D14-48AE-ACE7-7282A95CE566}"/>
    <cellStyle name="Normal 10 4 2 4 4" xfId="2653" xr:uid="{036E9C2E-61E9-47AB-B9C0-3DA2446B457C}"/>
    <cellStyle name="Normal 10 4 2 4 5" xfId="2654" xr:uid="{5CF2E9FA-CC72-4217-95C3-46452639842A}"/>
    <cellStyle name="Normal 10 4 2 5" xfId="506" xr:uid="{66557143-8DC4-475A-B50E-C7889D738D43}"/>
    <cellStyle name="Normal 10 4 2 5 2" xfId="2655" xr:uid="{B53DC108-A529-44B1-A480-CB22C31C4EA5}"/>
    <cellStyle name="Normal 10 4 2 5 3" xfId="2656" xr:uid="{675293F0-7DA4-4E36-AE56-87F787238C08}"/>
    <cellStyle name="Normal 10 4 2 5 4" xfId="2657" xr:uid="{A8956CE8-1F03-4B54-A28F-9BBFE67E9348}"/>
    <cellStyle name="Normal 10 4 2 6" xfId="2658" xr:uid="{EB2A14E3-9C86-45D8-A72D-5BDCDED74266}"/>
    <cellStyle name="Normal 10 4 2 6 2" xfId="2659" xr:uid="{72176D39-FBCB-4B36-B96A-EBF26E353B7A}"/>
    <cellStyle name="Normal 10 4 2 6 3" xfId="2660" xr:uid="{CA40E74F-E552-40CA-B564-2B6706D6418F}"/>
    <cellStyle name="Normal 10 4 2 6 4" xfId="2661" xr:uid="{3AB27DAC-9F81-4A5F-A465-52950CFFB068}"/>
    <cellStyle name="Normal 10 4 2 7" xfId="2662" xr:uid="{8814062F-1067-4A7F-B93C-AE13D3BC2239}"/>
    <cellStyle name="Normal 10 4 2 8" xfId="2663" xr:uid="{BAE4D0C4-5DBF-4D49-BFAD-B759D7081203}"/>
    <cellStyle name="Normal 10 4 2 9" xfId="2664" xr:uid="{8CE8E2A8-33E0-4EC3-9F7C-CA7DD94DCCBE}"/>
    <cellStyle name="Normal 10 4 3" xfId="256" xr:uid="{855CFC35-FC3A-4304-AA77-EAE7D4527822}"/>
    <cellStyle name="Normal 10 4 3 2" xfId="507" xr:uid="{53358271-A9DE-436B-9909-0083778818D9}"/>
    <cellStyle name="Normal 10 4 3 2 2" xfId="508" xr:uid="{7901EBA3-B4B6-434D-9702-F113DEB55BF2}"/>
    <cellStyle name="Normal 10 4 3 2 2 2" xfId="1124" xr:uid="{5DAAEC00-F879-47E8-80B2-26040860F0BA}"/>
    <cellStyle name="Normal 10 4 3 2 2 2 2" xfId="1125" xr:uid="{416809A4-1796-4228-8E9B-5796FD39BA2B}"/>
    <cellStyle name="Normal 10 4 3 2 2 3" xfId="1126" xr:uid="{6F2CD30C-4248-48B7-86BA-1F490334526B}"/>
    <cellStyle name="Normal 10 4 3 2 2 4" xfId="2665" xr:uid="{BAF0D177-6B2F-4321-8FB8-472872964C22}"/>
    <cellStyle name="Normal 10 4 3 2 3" xfId="1127" xr:uid="{0D123079-5DDE-412C-A814-F25ECDEE4800}"/>
    <cellStyle name="Normal 10 4 3 2 3 2" xfId="1128" xr:uid="{5A7CB514-B822-4561-9102-05D78979807B}"/>
    <cellStyle name="Normal 10 4 3 2 3 3" xfId="2666" xr:uid="{8B160A28-1900-40C0-B40D-798462F86165}"/>
    <cellStyle name="Normal 10 4 3 2 3 4" xfId="2667" xr:uid="{1C368725-96E1-4F20-80F9-45752FB6C3DD}"/>
    <cellStyle name="Normal 10 4 3 2 4" xfId="1129" xr:uid="{FFF986F0-4485-410A-A803-4D941A31638D}"/>
    <cellStyle name="Normal 10 4 3 2 5" xfId="2668" xr:uid="{837EC6E3-23E2-44E3-9979-0B942D227016}"/>
    <cellStyle name="Normal 10 4 3 2 6" xfId="2669" xr:uid="{9C6676F1-6FAD-4A3F-B877-DBF424483EEA}"/>
    <cellStyle name="Normal 10 4 3 3" xfId="509" xr:uid="{C66EA5E3-8BE9-4F15-982D-9CD1F78C8117}"/>
    <cellStyle name="Normal 10 4 3 3 2" xfId="1130" xr:uid="{843E9A65-153D-4251-A3BD-517221267FDE}"/>
    <cellStyle name="Normal 10 4 3 3 2 2" xfId="1131" xr:uid="{2D3CB44A-45BF-496A-AAFB-E9B814F3C8D5}"/>
    <cellStyle name="Normal 10 4 3 3 2 3" xfId="2670" xr:uid="{780379FE-E6B5-4F12-8050-21C9A2C595EE}"/>
    <cellStyle name="Normal 10 4 3 3 2 4" xfId="2671" xr:uid="{FD338DB4-9BF1-49DB-807B-7616960C239F}"/>
    <cellStyle name="Normal 10 4 3 3 3" xfId="1132" xr:uid="{7C62FC40-77F6-48F6-B6E9-EF6F474EFE0B}"/>
    <cellStyle name="Normal 10 4 3 3 4" xfId="2672" xr:uid="{26E3F572-5454-45A6-A97A-0C15ED51AB67}"/>
    <cellStyle name="Normal 10 4 3 3 5" xfId="2673" xr:uid="{D17CC405-2776-4D09-9139-77EB8598B3CD}"/>
    <cellStyle name="Normal 10 4 3 4" xfId="1133" xr:uid="{B63D6DF8-0960-47B8-9E7F-5186594230FF}"/>
    <cellStyle name="Normal 10 4 3 4 2" xfId="1134" xr:uid="{87E09228-D152-4415-A5D9-949DA1F14E54}"/>
    <cellStyle name="Normal 10 4 3 4 3" xfId="2674" xr:uid="{7EB32FB8-DC63-4D6E-9C18-94BFDE75E2AC}"/>
    <cellStyle name="Normal 10 4 3 4 4" xfId="2675" xr:uid="{D1A66BD4-6810-40C4-B5C2-579D6E7C6A89}"/>
    <cellStyle name="Normal 10 4 3 5" xfId="1135" xr:uid="{7BE82E22-9922-4AA8-AFA9-E5CA9939E893}"/>
    <cellStyle name="Normal 10 4 3 5 2" xfId="2676" xr:uid="{B6FFC089-D82B-457D-98BB-608D3147E4FE}"/>
    <cellStyle name="Normal 10 4 3 5 3" xfId="2677" xr:uid="{65766214-F3EE-4A8D-8047-680539BFEDF8}"/>
    <cellStyle name="Normal 10 4 3 5 4" xfId="2678" xr:uid="{0C7E072A-C5A1-46CA-A81D-28C1B17E9B82}"/>
    <cellStyle name="Normal 10 4 3 6" xfId="2679" xr:uid="{70F04ACF-07B6-47D6-8483-EB9CFDFD1E22}"/>
    <cellStyle name="Normal 10 4 3 7" xfId="2680" xr:uid="{E2AE2078-9460-40D3-A8CA-BFB7DD28068D}"/>
    <cellStyle name="Normal 10 4 3 8" xfId="2681" xr:uid="{417522A5-EE35-439D-ADDD-C4655C365D1D}"/>
    <cellStyle name="Normal 10 4 4" xfId="257" xr:uid="{2B73A925-0752-4585-96CC-43AC860D9D76}"/>
    <cellStyle name="Normal 10 4 4 2" xfId="510" xr:uid="{2169FB11-5682-47A7-9E66-968E0CE7DAD0}"/>
    <cellStyle name="Normal 10 4 4 2 2" xfId="511" xr:uid="{F1D3D3FD-C856-435A-AC3C-397CA1C8FC2A}"/>
    <cellStyle name="Normal 10 4 4 2 2 2" xfId="1136" xr:uid="{77F1F0DB-AAEB-4DDF-8576-CAFC4CA00E13}"/>
    <cellStyle name="Normal 10 4 4 2 2 3" xfId="2682" xr:uid="{7FE423DA-0E54-425D-A50C-0AF90F8D0CDB}"/>
    <cellStyle name="Normal 10 4 4 2 2 4" xfId="2683" xr:uid="{9D45D2F6-AAB8-4577-9FF4-BF6E8BF4CC4F}"/>
    <cellStyle name="Normal 10 4 4 2 3" xfId="1137" xr:uid="{F4B52FD8-1D78-4F29-825E-6B67703537BA}"/>
    <cellStyle name="Normal 10 4 4 2 4" xfId="2684" xr:uid="{F62035D5-FBF7-47AC-AF4C-FE155CCEAE00}"/>
    <cellStyle name="Normal 10 4 4 2 5" xfId="2685" xr:uid="{E751F850-7A93-4E6B-98D4-B78C63D926C5}"/>
    <cellStyle name="Normal 10 4 4 3" xfId="512" xr:uid="{65FE9C92-631A-4994-906C-7743C2404390}"/>
    <cellStyle name="Normal 10 4 4 3 2" xfId="1138" xr:uid="{97999058-701D-4A70-8762-58A99DE28B8B}"/>
    <cellStyle name="Normal 10 4 4 3 3" xfId="2686" xr:uid="{ABFED1F7-FB45-408A-AFEB-79CB1E53BC8C}"/>
    <cellStyle name="Normal 10 4 4 3 4" xfId="2687" xr:uid="{424CBFED-34B1-4D51-AD02-BA496E329B3D}"/>
    <cellStyle name="Normal 10 4 4 4" xfId="1139" xr:uid="{E5DA78E9-1023-4E48-948C-529AD79F8726}"/>
    <cellStyle name="Normal 10 4 4 4 2" xfId="2688" xr:uid="{81BD5DAC-E349-4249-9017-C03B61F92A87}"/>
    <cellStyle name="Normal 10 4 4 4 3" xfId="2689" xr:uid="{46D70759-9611-4170-913A-4E1C44CBDFD4}"/>
    <cellStyle name="Normal 10 4 4 4 4" xfId="2690" xr:uid="{95C27FD9-84CD-491A-95CF-09DB001E01F2}"/>
    <cellStyle name="Normal 10 4 4 5" xfId="2691" xr:uid="{60B1410D-798C-41EE-96AE-934D650A9817}"/>
    <cellStyle name="Normal 10 4 4 6" xfId="2692" xr:uid="{B5541E50-6C02-47D5-9E9F-6FD1671D8858}"/>
    <cellStyle name="Normal 10 4 4 7" xfId="2693" xr:uid="{0255A861-8190-423B-A99C-C638BE0AF8DA}"/>
    <cellStyle name="Normal 10 4 5" xfId="258" xr:uid="{4E226C1A-7E79-4273-9E58-5B5BDBA79CD5}"/>
    <cellStyle name="Normal 10 4 5 2" xfId="513" xr:uid="{839D2B0E-1B64-4E5E-BDC1-BBE5C414A7B0}"/>
    <cellStyle name="Normal 10 4 5 2 2" xfId="1140" xr:uid="{088FA650-EA72-48A2-98B2-2105128947D7}"/>
    <cellStyle name="Normal 10 4 5 2 3" xfId="2694" xr:uid="{8E8DB20B-A0FD-4C93-86F8-76164643AF58}"/>
    <cellStyle name="Normal 10 4 5 2 4" xfId="2695" xr:uid="{901EB48C-CE55-4F05-8C46-F5A77CF4F29D}"/>
    <cellStyle name="Normal 10 4 5 3" xfId="1141" xr:uid="{F91293D5-8A27-49A7-8DE8-9BA0B05DCAEB}"/>
    <cellStyle name="Normal 10 4 5 3 2" xfId="2696" xr:uid="{2C3EBCCF-CA9D-4436-A104-A53D7AC4D0E3}"/>
    <cellStyle name="Normal 10 4 5 3 3" xfId="2697" xr:uid="{F244D87A-E908-4FE8-B09C-A1C8B6A25700}"/>
    <cellStyle name="Normal 10 4 5 3 4" xfId="2698" xr:uid="{70F06995-1381-4A41-8FC1-3EB4765AD9A7}"/>
    <cellStyle name="Normal 10 4 5 4" xfId="2699" xr:uid="{16923C73-1E54-4E85-AB8C-BAC983D1FD08}"/>
    <cellStyle name="Normal 10 4 5 5" xfId="2700" xr:uid="{DE656C80-63DB-4D2D-A438-5774F8E9C08E}"/>
    <cellStyle name="Normal 10 4 5 6" xfId="2701" xr:uid="{9115A314-2FE1-4971-BF98-AF79AAB12D67}"/>
    <cellStyle name="Normal 10 4 6" xfId="514" xr:uid="{DA40BE9C-695E-4E0F-BC67-4673766556DC}"/>
    <cellStyle name="Normal 10 4 6 2" xfId="1142" xr:uid="{3D2E5D11-AFA9-4247-B125-F8B5635DD3FC}"/>
    <cellStyle name="Normal 10 4 6 2 2" xfId="2702" xr:uid="{EA516D6A-248F-401F-B20A-4D849905BF35}"/>
    <cellStyle name="Normal 10 4 6 2 3" xfId="2703" xr:uid="{4A896D7B-480D-4EBD-84D8-D454F244D390}"/>
    <cellStyle name="Normal 10 4 6 2 4" xfId="2704" xr:uid="{E92C5E76-04F9-4E3A-8A44-C1C6A267FC60}"/>
    <cellStyle name="Normal 10 4 6 3" xfId="2705" xr:uid="{7DC21D52-30CD-4FEA-8E0C-151D3C02C776}"/>
    <cellStyle name="Normal 10 4 6 4" xfId="2706" xr:uid="{C858B8C9-B227-4F8E-8758-9B801FE172CB}"/>
    <cellStyle name="Normal 10 4 6 5" xfId="2707" xr:uid="{C05332B5-7CFA-4E30-8416-6AF78919512B}"/>
    <cellStyle name="Normal 10 4 7" xfId="1143" xr:uid="{B6C24C3C-0C6F-48A1-9302-A782D954C853}"/>
    <cellStyle name="Normal 10 4 7 2" xfId="2708" xr:uid="{63EB6FE0-36B3-4DBD-AB41-83F2ABC6E744}"/>
    <cellStyle name="Normal 10 4 7 3" xfId="2709" xr:uid="{861ADBAF-7559-4A05-B606-15B20A96BF0A}"/>
    <cellStyle name="Normal 10 4 7 4" xfId="2710" xr:uid="{60719E8C-8413-4B4F-829D-C5AED3E5C67F}"/>
    <cellStyle name="Normal 10 4 8" xfId="2711" xr:uid="{FF0EC121-B3D9-4E43-ABE0-1DDF70536448}"/>
    <cellStyle name="Normal 10 4 8 2" xfId="2712" xr:uid="{6D21EEE1-BFBC-4A51-B404-306BC6E56D87}"/>
    <cellStyle name="Normal 10 4 8 3" xfId="2713" xr:uid="{37A02F87-526E-45C9-A366-6B1B389A833B}"/>
    <cellStyle name="Normal 10 4 8 4" xfId="2714" xr:uid="{74BDC0E9-33B4-4264-8DA7-852F957D6596}"/>
    <cellStyle name="Normal 10 4 9" xfId="2715" xr:uid="{825D4F1F-2839-4C77-84A6-DF735AA0DF0D}"/>
    <cellStyle name="Normal 10 5" xfId="83" xr:uid="{C162E290-917C-40F1-8FBC-D026597E57F1}"/>
    <cellStyle name="Normal 10 5 2" xfId="82" xr:uid="{218BCCA0-B161-424E-9D17-5CD7624C6D31}"/>
    <cellStyle name="Normal 10 5 2 2" xfId="259" xr:uid="{2F6F56EB-E911-4BB8-815D-0C33271F0EC8}"/>
    <cellStyle name="Normal 10 5 2 2 2" xfId="515" xr:uid="{308A7042-1E79-4166-A19C-D58492ECFEA0}"/>
    <cellStyle name="Normal 10 5 2 2 2 2" xfId="1144" xr:uid="{CA3EC4D0-7C6F-4834-81DF-BAB6FB0414C8}"/>
    <cellStyle name="Normal 10 5 2 2 2 3" xfId="2716" xr:uid="{4116AE09-A4B4-41F4-A0D2-D078BED4520D}"/>
    <cellStyle name="Normal 10 5 2 2 2 4" xfId="2717" xr:uid="{9980313B-7ABF-4C89-A43E-B33EF3D2C1B8}"/>
    <cellStyle name="Normal 10 5 2 2 3" xfId="1145" xr:uid="{4E3769AD-F049-4B1E-A97D-AA32555C9900}"/>
    <cellStyle name="Normal 10 5 2 2 3 2" xfId="2718" xr:uid="{D3BD95D8-C8A7-471A-9C8F-FBC227AE4FC7}"/>
    <cellStyle name="Normal 10 5 2 2 3 3" xfId="2719" xr:uid="{3D95731A-4CAA-404A-A5DB-756CFF03176D}"/>
    <cellStyle name="Normal 10 5 2 2 3 4" xfId="2720" xr:uid="{8D344986-DA9D-4671-B1C5-2E6627AF0768}"/>
    <cellStyle name="Normal 10 5 2 2 4" xfId="2721" xr:uid="{F7CD3309-3643-4BC0-937C-562932BFBDCC}"/>
    <cellStyle name="Normal 10 5 2 2 5" xfId="2722" xr:uid="{7ACA98FF-BA3E-453A-BBBB-28F65F1C513D}"/>
    <cellStyle name="Normal 10 5 2 2 6" xfId="2723" xr:uid="{A69C4F52-001E-4F4E-97A4-805B9919DFBD}"/>
    <cellStyle name="Normal 10 5 2 3" xfId="516" xr:uid="{1A4D3330-D2BA-4337-8D7D-CD5249F14280}"/>
    <cellStyle name="Normal 10 5 2 3 2" xfId="1146" xr:uid="{C7B50CE1-63EF-4ECA-A643-90B3287875FF}"/>
    <cellStyle name="Normal 10 5 2 3 2 2" xfId="2724" xr:uid="{8E7ADD0B-D271-4F34-BD08-784C20285659}"/>
    <cellStyle name="Normal 10 5 2 3 2 3" xfId="2725" xr:uid="{D070E82F-BBA2-439D-8712-D0069CB474C6}"/>
    <cellStyle name="Normal 10 5 2 3 2 4" xfId="2726" xr:uid="{0D952E8C-50C1-4499-8209-A1121CA9766F}"/>
    <cellStyle name="Normal 10 5 2 3 3" xfId="2727" xr:uid="{CD31B7B9-8A69-4F22-B9F6-537A2283B9BE}"/>
    <cellStyle name="Normal 10 5 2 3 4" xfId="2728" xr:uid="{18B6F3B7-6864-4D07-A4C6-B2059EA00712}"/>
    <cellStyle name="Normal 10 5 2 3 5" xfId="2729" xr:uid="{E27D4E63-EB14-4E1F-9647-44790678DD2B}"/>
    <cellStyle name="Normal 10 5 2 4" xfId="1147" xr:uid="{F6551DF0-454B-49E4-A6E6-3743361477D6}"/>
    <cellStyle name="Normal 10 5 2 4 2" xfId="2730" xr:uid="{7B57E5B6-2F20-4A69-914C-6109BE52774D}"/>
    <cellStyle name="Normal 10 5 2 4 3" xfId="2731" xr:uid="{5AE013F3-187E-4312-9B78-4EDE9189DD20}"/>
    <cellStyle name="Normal 10 5 2 4 4" xfId="2732" xr:uid="{86FC5381-332F-45DC-A53E-28FFF140AEE3}"/>
    <cellStyle name="Normal 10 5 2 5" xfId="2733" xr:uid="{38DA1715-846A-40F0-B9DA-DB5D151E802D}"/>
    <cellStyle name="Normal 10 5 2 5 2" xfId="2734" xr:uid="{7076D1C2-4FBB-4764-AD21-408B45A6EEE5}"/>
    <cellStyle name="Normal 10 5 2 5 3" xfId="2735" xr:uid="{0E525E7A-49B2-4E7C-BE38-2A73FBFFFE56}"/>
    <cellStyle name="Normal 10 5 2 5 4" xfId="2736" xr:uid="{6050A99D-D0AD-4A08-9F20-63FBC2E5B89F}"/>
    <cellStyle name="Normal 10 5 2 6" xfId="2737" xr:uid="{F8E80D2F-BE90-4692-AB8A-9EBF10F7D23B}"/>
    <cellStyle name="Normal 10 5 2 7" xfId="2738" xr:uid="{EEB7146B-C9C7-46FE-ABDE-5BFE7BE36FC5}"/>
    <cellStyle name="Normal 10 5 2 8" xfId="2739" xr:uid="{A12CE9CF-84AB-427F-AA15-5259B14CF88F}"/>
    <cellStyle name="Normal 10 5 3" xfId="260" xr:uid="{F22EDCD4-C239-4FA5-B0F8-FA4079054248}"/>
    <cellStyle name="Normal 10 5 3 2" xfId="517" xr:uid="{14A8E84D-F163-4BFD-BBE6-BA25BF74D01A}"/>
    <cellStyle name="Normal 10 5 3 2 2" xfId="518" xr:uid="{A524CA00-3506-4054-BAD3-11B565BBD0A6}"/>
    <cellStyle name="Normal 10 5 3 2 3" xfId="2740" xr:uid="{F54A9B83-5E3C-4476-9266-064911FF4E59}"/>
    <cellStyle name="Normal 10 5 3 2 4" xfId="2741" xr:uid="{758D8E4F-EEFD-4151-9418-51612029D385}"/>
    <cellStyle name="Normal 10 5 3 3" xfId="519" xr:uid="{D672F734-C837-4D15-B5C8-1CF23B912185}"/>
    <cellStyle name="Normal 10 5 3 3 2" xfId="2742" xr:uid="{FDB00DEB-3D7D-47E7-A7F5-56CB7DF61D85}"/>
    <cellStyle name="Normal 10 5 3 3 3" xfId="2743" xr:uid="{FC8E69E6-B571-414C-B097-3FA8DA16B269}"/>
    <cellStyle name="Normal 10 5 3 3 4" xfId="2744" xr:uid="{FDFF6FDD-20F6-4F1E-8F73-6D7FAFF4FBBC}"/>
    <cellStyle name="Normal 10 5 3 4" xfId="2745" xr:uid="{0ECD88FA-48DD-458B-84A9-07746A0813CB}"/>
    <cellStyle name="Normal 10 5 3 5" xfId="2746" xr:uid="{0B1D5107-E111-47BD-9755-C58FF6FB4B7D}"/>
    <cellStyle name="Normal 10 5 3 6" xfId="2747" xr:uid="{D1D6A701-031C-49AA-8AE8-FCCB7013A400}"/>
    <cellStyle name="Normal 10 5 4" xfId="261" xr:uid="{0EEAAFD5-2634-4189-8234-945416956B03}"/>
    <cellStyle name="Normal 10 5 4 2" xfId="520" xr:uid="{D3B20DE5-24AF-400D-ADF7-4B823B4D5468}"/>
    <cellStyle name="Normal 10 5 4 2 2" xfId="2748" xr:uid="{8686DF4F-2D39-4DDE-805D-AD2207CB041C}"/>
    <cellStyle name="Normal 10 5 4 2 3" xfId="2749" xr:uid="{FD701F13-D9D7-4AA3-A614-DA462C06AEBB}"/>
    <cellStyle name="Normal 10 5 4 2 4" xfId="2750" xr:uid="{882A5A1A-FE82-42D4-A183-683041CACE36}"/>
    <cellStyle name="Normal 10 5 4 3" xfId="2751" xr:uid="{982DFE61-CE18-404A-A528-BF45DD0B4EBC}"/>
    <cellStyle name="Normal 10 5 4 4" xfId="2752" xr:uid="{5FE4C8EA-0E32-421A-B456-05A3BEA240CF}"/>
    <cellStyle name="Normal 10 5 4 5" xfId="2753" xr:uid="{A63C3F48-FC70-430D-A1DA-7366FB0BB1ED}"/>
    <cellStyle name="Normal 10 5 5" xfId="521" xr:uid="{28E52354-85E8-466A-BF9F-D6693CF92667}"/>
    <cellStyle name="Normal 10 5 5 2" xfId="2754" xr:uid="{961527AA-59C3-4D3F-B41C-AEED424EECDC}"/>
    <cellStyle name="Normal 10 5 5 3" xfId="2755" xr:uid="{18ADD3EE-5FDA-495E-8CC0-6D88582072F7}"/>
    <cellStyle name="Normal 10 5 5 4" xfId="2756" xr:uid="{E4B13EED-5193-4A6B-B9FF-214E32686B9F}"/>
    <cellStyle name="Normal 10 5 6" xfId="2757" xr:uid="{AE344F98-05AE-4FD1-BA71-ADD48E22ABAA}"/>
    <cellStyle name="Normal 10 5 6 2" xfId="2758" xr:uid="{46D47437-60DF-45F1-9423-F790FAA35D8A}"/>
    <cellStyle name="Normal 10 5 6 3" xfId="2759" xr:uid="{9D12DD26-F2E4-44A1-ABB5-8F655989E9BB}"/>
    <cellStyle name="Normal 10 5 6 4" xfId="2760" xr:uid="{C53CD85B-D9A7-40A5-81BA-D5587F01DF6B}"/>
    <cellStyle name="Normal 10 5 7" xfId="2761" xr:uid="{B115FF20-2E3D-43C7-9C32-17CB8A5633BF}"/>
    <cellStyle name="Normal 10 5 8" xfId="2762" xr:uid="{9C5FDBB7-B83E-476E-A695-58F0A73E8B16}"/>
    <cellStyle name="Normal 10 5 9" xfId="2763" xr:uid="{A59DE840-4ADD-4CB0-AD87-723C88D371CF}"/>
    <cellStyle name="Normal 10 6" xfId="81" xr:uid="{04867372-7DFB-481E-95A8-D6AC61CA5B3B}"/>
    <cellStyle name="Normal 10 6 2" xfId="262" xr:uid="{0455BA3E-87C3-4DA4-9A93-8B9746FEF0FC}"/>
    <cellStyle name="Normal 10 6 2 2" xfId="522" xr:uid="{7A0D2767-F303-46EA-9B82-D8FD22DCB360}"/>
    <cellStyle name="Normal 10 6 2 2 2" xfId="1148" xr:uid="{A15AB0AB-6DBB-4D76-B307-F15DE4791CAB}"/>
    <cellStyle name="Normal 10 6 2 2 2 2" xfId="1149" xr:uid="{C4EF4B87-5D02-4AD6-8A9B-34B2912AF7DB}"/>
    <cellStyle name="Normal 10 6 2 2 3" xfId="1150" xr:uid="{67606F58-06AD-4DF3-9CBA-DEADD02DE480}"/>
    <cellStyle name="Normal 10 6 2 2 4" xfId="2764" xr:uid="{1E02BFF2-12F0-434D-83E2-B1CA152B8610}"/>
    <cellStyle name="Normal 10 6 2 3" xfId="1151" xr:uid="{E5786416-BD21-46E4-BADC-F99EFFA7B970}"/>
    <cellStyle name="Normal 10 6 2 3 2" xfId="1152" xr:uid="{94111CE6-2790-4FC0-8479-D4BFD88542FD}"/>
    <cellStyle name="Normal 10 6 2 3 3" xfId="2765" xr:uid="{A4A2ED85-EA85-43EF-BC37-AD99AC2AF43C}"/>
    <cellStyle name="Normal 10 6 2 3 4" xfId="2766" xr:uid="{CA78EF28-13B8-4C71-8809-E798B0229E8E}"/>
    <cellStyle name="Normal 10 6 2 4" xfId="1153" xr:uid="{F6E674A0-E10C-475A-946A-E2892DCCB4FE}"/>
    <cellStyle name="Normal 10 6 2 5" xfId="2767" xr:uid="{C0709521-FC20-47CB-93C6-5BDF112D23AA}"/>
    <cellStyle name="Normal 10 6 2 6" xfId="2768" xr:uid="{D96F455F-D6BA-46C7-905A-DB809C154F4A}"/>
    <cellStyle name="Normal 10 6 3" xfId="523" xr:uid="{C35E2F50-C7A7-4CF9-850D-AB0B997AB5C9}"/>
    <cellStyle name="Normal 10 6 3 2" xfId="1154" xr:uid="{ED2AB2C2-4E88-4B9D-91E1-D83C16729796}"/>
    <cellStyle name="Normal 10 6 3 2 2" xfId="1155" xr:uid="{7517CBBD-BBBF-4571-B509-D825B2B8E575}"/>
    <cellStyle name="Normal 10 6 3 2 3" xfId="2769" xr:uid="{BE7FC82B-2038-42A4-9562-AA317CC66EEF}"/>
    <cellStyle name="Normal 10 6 3 2 4" xfId="2770" xr:uid="{FA014B66-759C-47D5-BB31-9D5B6E297ACA}"/>
    <cellStyle name="Normal 10 6 3 3" xfId="1156" xr:uid="{659F7636-6795-4131-9404-5FBB65806868}"/>
    <cellStyle name="Normal 10 6 3 4" xfId="2771" xr:uid="{38B9C138-FB8C-441B-97A8-23A83BBE4ED4}"/>
    <cellStyle name="Normal 10 6 3 5" xfId="2772" xr:uid="{798C78FB-C777-4D27-B089-730D37E9A307}"/>
    <cellStyle name="Normal 10 6 4" xfId="1157" xr:uid="{B79442C3-DA48-4A42-9FFE-032DAEA93C52}"/>
    <cellStyle name="Normal 10 6 4 2" xfId="1158" xr:uid="{538CD713-7668-4258-8D07-92D21C9EB319}"/>
    <cellStyle name="Normal 10 6 4 3" xfId="2773" xr:uid="{2816A55E-8B04-4A82-9263-6595B7844525}"/>
    <cellStyle name="Normal 10 6 4 4" xfId="2774" xr:uid="{173459CA-DECA-4A76-99B0-E86B24E8F918}"/>
    <cellStyle name="Normal 10 6 5" xfId="1159" xr:uid="{BD851633-2811-4A81-A795-EA44D25CD551}"/>
    <cellStyle name="Normal 10 6 5 2" xfId="2775" xr:uid="{6DB71705-FDAE-4334-8016-F252E6E3F18F}"/>
    <cellStyle name="Normal 10 6 5 3" xfId="2776" xr:uid="{EA820CED-025F-4D13-89F1-22815C748593}"/>
    <cellStyle name="Normal 10 6 5 4" xfId="2777" xr:uid="{94F71938-179C-4E5C-A6E6-15BD50035230}"/>
    <cellStyle name="Normal 10 6 6" xfId="2778" xr:uid="{94CC16D3-D642-46AF-B5BC-A9271DE745A7}"/>
    <cellStyle name="Normal 10 6 7" xfId="2779" xr:uid="{939340EA-01F5-4545-917F-FA5B886E56F9}"/>
    <cellStyle name="Normal 10 6 8" xfId="2780" xr:uid="{A911A2E1-1E78-427F-BC8B-EBE3D6F139AD}"/>
    <cellStyle name="Normal 10 7" xfId="263" xr:uid="{043B247D-E92F-4CBC-B11E-82C6C24FA704}"/>
    <cellStyle name="Normal 10 7 2" xfId="524" xr:uid="{ACCAA138-FA6B-40CB-9853-72563174402A}"/>
    <cellStyle name="Normal 10 7 2 2" xfId="525" xr:uid="{9C34ACF1-539F-42AA-BBBF-03DAB5725AE2}"/>
    <cellStyle name="Normal 10 7 2 2 2" xfId="1160" xr:uid="{84EA319D-00E9-4577-9E65-D691F723707D}"/>
    <cellStyle name="Normal 10 7 2 2 3" xfId="2781" xr:uid="{A60D7C63-D20C-4678-A4C4-A943ADB4918B}"/>
    <cellStyle name="Normal 10 7 2 2 4" xfId="2782" xr:uid="{5EF7BBEF-CC49-4E1F-B264-47F530A4C86F}"/>
    <cellStyle name="Normal 10 7 2 3" xfId="1161" xr:uid="{B51CE0FF-16E9-4B9D-B9D8-709273649D8E}"/>
    <cellStyle name="Normal 10 7 2 4" xfId="2783" xr:uid="{756E4C48-9069-4B32-9C02-ABA895B242D5}"/>
    <cellStyle name="Normal 10 7 2 5" xfId="2784" xr:uid="{38BE57AC-C599-45BC-89DD-CDAC9BA9D212}"/>
    <cellStyle name="Normal 10 7 3" xfId="526" xr:uid="{73DA4815-A138-48CB-B7FE-98D5DA409C06}"/>
    <cellStyle name="Normal 10 7 3 2" xfId="1162" xr:uid="{7DD7D9E9-6D36-45D7-B62E-16361CCBC6DF}"/>
    <cellStyle name="Normal 10 7 3 3" xfId="2785" xr:uid="{BAB81C61-85C5-4E51-A750-C78099D93178}"/>
    <cellStyle name="Normal 10 7 3 4" xfId="2786" xr:uid="{3DBDED70-EF4A-47C1-B928-1A4CC56F73BF}"/>
    <cellStyle name="Normal 10 7 4" xfId="1163" xr:uid="{9F5BEE1E-F71D-4986-9830-ABCA107FE90A}"/>
    <cellStyle name="Normal 10 7 4 2" xfId="2787" xr:uid="{FE32D3A1-41B7-4942-8C07-7007EA9D1057}"/>
    <cellStyle name="Normal 10 7 4 3" xfId="2788" xr:uid="{266E2BAC-8B32-40B1-AC80-A47B035155FE}"/>
    <cellStyle name="Normal 10 7 4 4" xfId="2789" xr:uid="{D1FBCA0A-4C8F-4A4F-B4CE-33C7FEEC0485}"/>
    <cellStyle name="Normal 10 7 5" xfId="2790" xr:uid="{A0C1AA86-BCC7-4C4F-BDF0-BD630C41A837}"/>
    <cellStyle name="Normal 10 7 6" xfId="2791" xr:uid="{97D16E4D-09CF-4E22-9B32-8796C8AA8E87}"/>
    <cellStyle name="Normal 10 7 7" xfId="2792" xr:uid="{1573F5A8-299F-4C86-8CD6-C7166F31933F}"/>
    <cellStyle name="Normal 10 8" xfId="264" xr:uid="{9D32149D-1685-4A3A-A4A1-F40EA13949E6}"/>
    <cellStyle name="Normal 10 8 2" xfId="527" xr:uid="{5EF15375-07E0-4943-A2ED-CC398B280A3B}"/>
    <cellStyle name="Normal 10 8 2 2" xfId="1164" xr:uid="{333237D7-F45E-4A71-9253-D78E98A12A3E}"/>
    <cellStyle name="Normal 10 8 2 3" xfId="2793" xr:uid="{5E259FED-C20A-468D-B22E-B0086404018B}"/>
    <cellStyle name="Normal 10 8 2 4" xfId="2794" xr:uid="{71E6CB0A-3269-4E2F-B793-2033477ABEC0}"/>
    <cellStyle name="Normal 10 8 3" xfId="1165" xr:uid="{D08861E5-DE2C-459A-9056-F71B7019306A}"/>
    <cellStyle name="Normal 10 8 3 2" xfId="2795" xr:uid="{EE4B008A-B911-4E9B-9C33-5AB7769A8367}"/>
    <cellStyle name="Normal 10 8 3 3" xfId="2796" xr:uid="{82924D79-EC41-4C05-B59E-029219094FF4}"/>
    <cellStyle name="Normal 10 8 3 4" xfId="2797" xr:uid="{E45EBFDC-6955-41EE-861F-3CB4320C9AE8}"/>
    <cellStyle name="Normal 10 8 4" xfId="2798" xr:uid="{495CB10D-7668-42DF-B30E-648CC7FF1144}"/>
    <cellStyle name="Normal 10 8 5" xfId="2799" xr:uid="{B455AEAB-8301-4FE5-9430-B041E437363E}"/>
    <cellStyle name="Normal 10 8 6" xfId="2800" xr:uid="{E25E205A-9E9F-489A-A868-878C0B1D22C5}"/>
    <cellStyle name="Normal 10 9" xfId="265" xr:uid="{88C7DEB4-BC7F-48F4-BE3C-918A9924D644}"/>
    <cellStyle name="Normal 10 9 2" xfId="1166" xr:uid="{C535AD86-FF58-47E1-AE5F-7F1151341543}"/>
    <cellStyle name="Normal 10 9 2 2" xfId="2801" xr:uid="{803CE736-BC27-41D4-9F2F-A56848D8A3AA}"/>
    <cellStyle name="Normal 10 9 2 2 2" xfId="4330" xr:uid="{9E0C9453-8977-4AC4-BA75-3567A63F1FB0}"/>
    <cellStyle name="Normal 10 9 2 2 3" xfId="4679" xr:uid="{009F4016-C952-4F3A-8632-F7DC342BE6E2}"/>
    <cellStyle name="Normal 10 9 2 3" xfId="2802" xr:uid="{7B099AC1-5350-4A30-AC33-AB64D21DE3B6}"/>
    <cellStyle name="Normal 10 9 2 4" xfId="2803" xr:uid="{5B308938-9348-4DEB-A9F5-986FEE5974AC}"/>
    <cellStyle name="Normal 10 9 3" xfId="2804" xr:uid="{143D5AFE-2B4B-4B61-8BB5-E2B47DD2951F}"/>
    <cellStyle name="Normal 10 9 4" xfId="2805" xr:uid="{7B267BB2-0B12-4278-8FF9-8B11DE461E61}"/>
    <cellStyle name="Normal 10 9 4 2" xfId="4562" xr:uid="{407A2C46-B857-484F-B2A9-8AAD2ED00222}"/>
    <cellStyle name="Normal 10 9 4 3" xfId="4680" xr:uid="{4D9F6F16-752C-49C5-A2F8-351C63F982E5}"/>
    <cellStyle name="Normal 10 9 4 4" xfId="4600" xr:uid="{7AD96D77-2FA2-4208-BB96-F50150F916D9}"/>
    <cellStyle name="Normal 10 9 5" xfId="2806" xr:uid="{A52A7BB8-3308-4114-AFB3-B164B2EF4639}"/>
    <cellStyle name="Normal 11" xfId="45" xr:uid="{E5EE0D33-F72C-487E-9E81-C63E582DDDDF}"/>
    <cellStyle name="Normal 11 2" xfId="266" xr:uid="{CAFF38E6-A683-4160-8370-B371B22A460B}"/>
    <cellStyle name="Normal 11 2 2" xfId="4647" xr:uid="{D3481029-AD5D-450D-A806-A33F7E007C4E}"/>
    <cellStyle name="Normal 11 3" xfId="4335" xr:uid="{CE7414C2-D0EF-487B-90F9-60AC38AD3FBA}"/>
    <cellStyle name="Normal 11 3 2" xfId="4541" xr:uid="{23DA1965-5605-4A59-B6F0-94EF3BFC5017}"/>
    <cellStyle name="Normal 11 3 3" xfId="4724" xr:uid="{F8B3FF18-1746-467B-9740-685E39E85CD6}"/>
    <cellStyle name="Normal 11 3 4" xfId="4701" xr:uid="{C072C6C9-D25D-47D5-8AA1-D34880CFC9DA}"/>
    <cellStyle name="Normal 12" xfId="46" xr:uid="{3C59A69A-ADF1-4E0C-AA52-6B5FE51DC79E}"/>
    <cellStyle name="Normal 12 2" xfId="267" xr:uid="{A79DBEBA-E3B3-49BB-92B2-4F01703754F7}"/>
    <cellStyle name="Normal 12 2 2" xfId="4648" xr:uid="{09C1205D-5A27-4B09-8F1D-82E0C53681E0}"/>
    <cellStyle name="Normal 12 3" xfId="4542" xr:uid="{70BB960E-3EC9-4BF3-A62E-04D34B99CB3C}"/>
    <cellStyle name="Normal 13" xfId="47" xr:uid="{3756900A-30BD-4CFF-A44B-442D8C9405A3}"/>
    <cellStyle name="Normal 13 2" xfId="48" xr:uid="{982AA645-C6C2-46BA-801B-1C1165CCFAF4}"/>
    <cellStyle name="Normal 13 2 2" xfId="268" xr:uid="{E9AF4738-5875-44CB-AA8B-87F6BDC7C69F}"/>
    <cellStyle name="Normal 13 2 2 2" xfId="4649" xr:uid="{620B7A3C-0289-4AE9-A3E4-7C0A5A2F8729}"/>
    <cellStyle name="Normal 13 2 3" xfId="4337" xr:uid="{D6B54A55-868F-48FC-9309-3BCB34F7E032}"/>
    <cellStyle name="Normal 13 2 3 2" xfId="4543" xr:uid="{5E5E262A-DF3D-4676-8A81-E123CB142E73}"/>
    <cellStyle name="Normal 13 2 3 3" xfId="4725" xr:uid="{843B4536-435B-4018-8E4C-7C4D8843A0F2}"/>
    <cellStyle name="Normal 13 2 3 4" xfId="4702" xr:uid="{D8727A39-F927-4249-A53A-AA6B5065A86A}"/>
    <cellStyle name="Normal 13 3" xfId="269" xr:uid="{BFB7F4B6-E680-4113-BF45-0CCB929EAA3E}"/>
    <cellStyle name="Normal 13 3 2" xfId="4421" xr:uid="{F1E62A89-B137-40FD-8593-83F9B4E3D012}"/>
    <cellStyle name="Normal 13 3 3" xfId="4338" xr:uid="{03C4A6FB-AF5F-48D6-968B-477DE8015909}"/>
    <cellStyle name="Normal 13 3 4" xfId="4566" xr:uid="{C7E68F6B-EE70-4106-B539-A3FC1901DDE4}"/>
    <cellStyle name="Normal 13 3 5" xfId="4726" xr:uid="{3041DAA4-FBC2-4DD5-A7E3-2657E88B9482}"/>
    <cellStyle name="Normal 13 4" xfId="4339" xr:uid="{D6D6826C-0CE8-4748-B0C4-317D8F519BBF}"/>
    <cellStyle name="Normal 13 5" xfId="4336" xr:uid="{1D016971-260C-46AA-A219-1FE2A5AD43FB}"/>
    <cellStyle name="Normal 14" xfId="49" xr:uid="{AE0DE686-AD80-45E4-89F4-475830910B20}"/>
    <cellStyle name="Normal 14 18" xfId="4341" xr:uid="{18A7C185-4E8D-46C1-879E-C877425EA0B8}"/>
    <cellStyle name="Normal 14 2" xfId="270" xr:uid="{18A36A17-3678-4EFE-BF0F-A3C780AEBA7E}"/>
    <cellStyle name="Normal 14 2 2" xfId="430" xr:uid="{058F59E4-2DE0-452A-803A-D73CA2559179}"/>
    <cellStyle name="Normal 14 2 2 2" xfId="431" xr:uid="{A9C21ADB-42AA-4087-8F06-79A1AE4DA30D}"/>
    <cellStyle name="Normal 14 2 3" xfId="432" xr:uid="{F8A817F7-AFC1-4629-AB70-C12634DA0BE9}"/>
    <cellStyle name="Normal 14 3" xfId="433" xr:uid="{10D9000E-4055-428C-91F5-C7D14C514A85}"/>
    <cellStyle name="Normal 14 3 2" xfId="4650" xr:uid="{A8382650-EBF1-4E35-B0EC-C2608099E602}"/>
    <cellStyle name="Normal 14 4" xfId="4340" xr:uid="{F0AC60B0-E0B1-447B-BCB5-5A311C4C4DFA}"/>
    <cellStyle name="Normal 14 4 2" xfId="4544" xr:uid="{7300C37D-CAF9-4E27-9C89-F81A99729FFC}"/>
    <cellStyle name="Normal 14 4 3" xfId="4727" xr:uid="{C43F1368-5FEB-4A51-B5F5-F78E0C4E05D2}"/>
    <cellStyle name="Normal 14 4 4" xfId="4703" xr:uid="{EA07978A-E254-478A-866C-B0D9C5EF1EBA}"/>
    <cellStyle name="Normal 15" xfId="50" xr:uid="{01368284-32AE-46AD-8B6B-7EE1209C330D}"/>
    <cellStyle name="Normal 15 2" xfId="51" xr:uid="{D9CF03DB-BC6D-462E-8515-1644D0A966E3}"/>
    <cellStyle name="Normal 15 2 2" xfId="271" xr:uid="{85AB6917-13BA-4AA7-9E1A-BA0376891382}"/>
    <cellStyle name="Normal 15 2 2 2" xfId="4453" xr:uid="{649753C3-7A3A-4DA3-A025-F83517A0FA00}"/>
    <cellStyle name="Normal 15 2 3" xfId="4546" xr:uid="{A8F2679D-7C79-4BB9-ADB8-295FD23AE573}"/>
    <cellStyle name="Normal 15 3" xfId="272" xr:uid="{E03DCF6D-C3F5-4152-ADB4-72021CED4832}"/>
    <cellStyle name="Normal 15 3 2" xfId="4422" xr:uid="{79E90F68-1D13-4334-ABD2-4AE686ED9B7A}"/>
    <cellStyle name="Normal 15 3 3" xfId="4343" xr:uid="{FCE05322-C7AD-4549-92F5-58221936A9BF}"/>
    <cellStyle name="Normal 15 3 4" xfId="4567" xr:uid="{24E2A2B3-D3A6-4EF0-A8BD-3A743BA5C4D3}"/>
    <cellStyle name="Normal 15 3 5" xfId="4729" xr:uid="{F4F9DE0A-B4EF-4A05-8B1C-CFE61FCAC9E5}"/>
    <cellStyle name="Normal 15 4" xfId="4342" xr:uid="{3415ABC7-29ED-4ADA-BCA4-3C2B1710010A}"/>
    <cellStyle name="Normal 15 4 2" xfId="4545" xr:uid="{868961D9-20AC-4CA9-8445-0662C93D1EE9}"/>
    <cellStyle name="Normal 15 4 3" xfId="4728" xr:uid="{AB52EAC2-CAF6-4B19-B7D8-F91C58707F47}"/>
    <cellStyle name="Normal 15 4 4" xfId="4704" xr:uid="{1E449AF7-DA08-452C-9BEC-F45A054E2576}"/>
    <cellStyle name="Normal 16" xfId="52" xr:uid="{0954F839-C84B-4B0E-8CC9-B35555E60B30}"/>
    <cellStyle name="Normal 16 2" xfId="273" xr:uid="{6B9F22AD-A53C-4A06-8E37-038ACAC66A82}"/>
    <cellStyle name="Normal 16 2 2" xfId="4423" xr:uid="{2B78F5C1-E239-48A6-8532-472066BE240C}"/>
    <cellStyle name="Normal 16 2 3" xfId="4344" xr:uid="{7EBBB09B-F608-4DBB-8105-B0BBBD25090A}"/>
    <cellStyle name="Normal 16 2 4" xfId="4568" xr:uid="{CAD972C3-9A3F-4276-BFD8-0569B044F6CE}"/>
    <cellStyle name="Normal 16 2 5" xfId="4730" xr:uid="{DF627D3E-8EBF-49E7-B316-7B54E23F0442}"/>
    <cellStyle name="Normal 16 3" xfId="274" xr:uid="{C323D5A8-9A92-4BEA-BC01-39F33834DD58}"/>
    <cellStyle name="Normal 17" xfId="53" xr:uid="{CBCA7254-3383-4E9C-A2E1-E9432D9A61DE}"/>
    <cellStyle name="Normal 17 2" xfId="275" xr:uid="{083421D4-02E9-4C7A-A87B-23B67C418DFE}"/>
    <cellStyle name="Normal 17 2 2" xfId="4424" xr:uid="{080FEE41-4F2F-4A2D-8B30-69BB0A9B6DC6}"/>
    <cellStyle name="Normal 17 2 3" xfId="4346" xr:uid="{14299AD2-B1A7-448B-9C74-CFD4A207A864}"/>
    <cellStyle name="Normal 17 2 4" xfId="4569" xr:uid="{1FFF9D35-30A9-401C-825E-3D6056D7EBE9}"/>
    <cellStyle name="Normal 17 2 5" xfId="4731" xr:uid="{B5711956-9352-4E8F-867C-D0C9A40A5480}"/>
    <cellStyle name="Normal 17 3" xfId="4347" xr:uid="{A3D180C1-1F12-47C9-9286-2422EA966538}"/>
    <cellStyle name="Normal 17 4" xfId="4345" xr:uid="{2F89C7FA-BDC2-4BEF-B580-FCA77AA3A917}"/>
    <cellStyle name="Normal 18" xfId="54" xr:uid="{1E04EF0A-BF15-4007-A399-19707ECCEA3D}"/>
    <cellStyle name="Normal 18 2" xfId="276" xr:uid="{5CA80AFE-B196-40FC-9AC1-7D41A72ACFB8}"/>
    <cellStyle name="Normal 18 2 2" xfId="4454" xr:uid="{9F412E04-2D09-4978-989F-B710ED425C0D}"/>
    <cellStyle name="Normal 18 3" xfId="4348" xr:uid="{E9FFE2C5-C0A2-4177-8F2B-26025EF1397D}"/>
    <cellStyle name="Normal 18 3 2" xfId="4547" xr:uid="{CE972F61-BF2F-4250-B5AC-282CA7928F75}"/>
    <cellStyle name="Normal 18 3 3" xfId="4732" xr:uid="{6B66C11D-F438-4796-B89D-575CD092EA88}"/>
    <cellStyle name="Normal 18 3 4" xfId="4705" xr:uid="{5DC60A0D-41F3-4DB7-AB5C-ACCA300056DE}"/>
    <cellStyle name="Normal 19" xfId="55" xr:uid="{DA9861EA-F9C4-4ED7-8F87-C31616001427}"/>
    <cellStyle name="Normal 19 2" xfId="56" xr:uid="{88952FC8-21F1-456D-98B3-D1D40AC84E88}"/>
    <cellStyle name="Normal 19 2 2" xfId="277" xr:uid="{5C8BCCF1-69D2-438B-B0E5-67584C77DD60}"/>
    <cellStyle name="Normal 19 2 2 2" xfId="4651" xr:uid="{68DF1839-4A36-4B35-9C45-1894A8A0DC37}"/>
    <cellStyle name="Normal 19 2 3" xfId="4549" xr:uid="{1BD017ED-1024-4112-B8BA-DF0DAF6D9DC8}"/>
    <cellStyle name="Normal 19 3" xfId="278" xr:uid="{0927AD37-8C53-449E-9E54-95EEB6CB1ADF}"/>
    <cellStyle name="Normal 19 3 2" xfId="4652" xr:uid="{20953B7A-A24A-4B52-B197-F21E103C4F84}"/>
    <cellStyle name="Normal 19 4" xfId="4548" xr:uid="{07E95934-3913-4DC7-90B5-9144E5485BC2}"/>
    <cellStyle name="Normal 2" xfId="3" xr:uid="{0035700C-F3A5-4A6F-B63A-5CE25669DEE2}"/>
    <cellStyle name="Normal 2 2" xfId="57" xr:uid="{3DE799DC-7876-46E1-A5D3-AEB0CA172049}"/>
    <cellStyle name="Normal 2 2 2" xfId="58" xr:uid="{D6913951-8A7F-4A82-A056-1520681D169E}"/>
    <cellStyle name="Normal 2 2 2 2" xfId="279" xr:uid="{1682F51D-5D90-4725-B974-102EB48489A9}"/>
    <cellStyle name="Normal 2 2 2 2 2" xfId="4655" xr:uid="{FE381339-BE2D-44B1-A50C-F3D4B19E70CC}"/>
    <cellStyle name="Normal 2 2 2 3" xfId="4551" xr:uid="{D86708EF-93B3-4290-8251-E2676888BA65}"/>
    <cellStyle name="Normal 2 2 3" xfId="280" xr:uid="{A6E7263A-90EB-49E7-B671-34EC1C9C72B9}"/>
    <cellStyle name="Normal 2 2 3 2" xfId="4455" xr:uid="{C98C915B-5854-43C2-BA02-AC24416432BC}"/>
    <cellStyle name="Normal 2 2 3 2 2" xfId="4585" xr:uid="{52098BC0-C997-46DE-817D-B70AC37B0202}"/>
    <cellStyle name="Normal 2 2 3 2 2 2" xfId="4656" xr:uid="{C798B839-B433-4936-9D07-110A1731E1F0}"/>
    <cellStyle name="Normal 2 2 3 2 2 3" xfId="5348" xr:uid="{B76DEF79-8FA8-4121-A779-AA63D7D9C6FA}"/>
    <cellStyle name="Normal 2 2 3 2 3" xfId="4750" xr:uid="{A5ECB724-69B0-4B5C-9C1A-AABA924C71A7}"/>
    <cellStyle name="Normal 2 2 3 2 4" xfId="5305" xr:uid="{52E4BDA9-DE06-4045-9BF0-80E8E0BA0DF9}"/>
    <cellStyle name="Normal 2 2 3 3" xfId="4435" xr:uid="{48994108-1BAB-468E-89CE-19BF28B23C44}"/>
    <cellStyle name="Normal 2 2 3 4" xfId="4706" xr:uid="{D8753AFC-16E4-46EA-8824-43213DE48754}"/>
    <cellStyle name="Normal 2 2 3 5" xfId="4695" xr:uid="{37C9AFFF-C8C8-4EAE-8438-4F64026336FB}"/>
    <cellStyle name="Normal 2 2 4" xfId="4349" xr:uid="{AA08907F-4AB9-476E-B647-A13AFAC2CEB0}"/>
    <cellStyle name="Normal 2 2 4 2" xfId="4550" xr:uid="{E4692A5D-962D-4681-9091-FE5A3A69694B}"/>
    <cellStyle name="Normal 2 2 4 3" xfId="4733" xr:uid="{8FE435C5-B8A1-4635-923E-8C73133AF170}"/>
    <cellStyle name="Normal 2 2 4 4" xfId="4707" xr:uid="{595C7014-A028-4CEB-B425-27AB838934A7}"/>
    <cellStyle name="Normal 2 2 5" xfId="4654" xr:uid="{1FD51539-78E1-4E37-8091-C2FAC477F4D8}"/>
    <cellStyle name="Normal 2 2 6" xfId="4753" xr:uid="{11F91BCF-0517-47E7-8AB2-125901BEDD9D}"/>
    <cellStyle name="Normal 2 3" xfId="59" xr:uid="{0F432A2A-5663-4979-81F4-4E0231B19842}"/>
    <cellStyle name="Normal 2 3 2" xfId="60" xr:uid="{E087C018-D638-4230-BAA0-1B47B092B48D}"/>
    <cellStyle name="Normal 2 3 2 2" xfId="281" xr:uid="{95217B25-3A43-470B-83F5-ED2D39BAA198}"/>
    <cellStyle name="Normal 2 3 2 2 2" xfId="4657" xr:uid="{C3762A5D-8F4D-480D-8653-080337AD7D50}"/>
    <cellStyle name="Normal 2 3 2 3" xfId="4351" xr:uid="{7D657D1B-6D6C-48C3-A14A-40A5C74ED351}"/>
    <cellStyle name="Normal 2 3 2 3 2" xfId="4553" xr:uid="{56ABF1A8-3670-429F-B337-89BE9AFF609F}"/>
    <cellStyle name="Normal 2 3 2 3 3" xfId="4735" xr:uid="{81DBBE8C-3E9D-4A27-BD92-5072BF406E63}"/>
    <cellStyle name="Normal 2 3 2 3 4" xfId="4708" xr:uid="{7B7ACB4F-0A91-4C75-9C84-725E724463FA}"/>
    <cellStyle name="Normal 2 3 3" xfId="61" xr:uid="{524460C6-EFD3-4B14-86DB-E47C77D5153C}"/>
    <cellStyle name="Normal 2 3 4" xfId="62" xr:uid="{F3F4315D-0ACA-4E27-8590-2360C6178451}"/>
    <cellStyle name="Normal 2 3 5" xfId="186" xr:uid="{3632F9AF-8EAD-4183-A382-9D67F7F5927E}"/>
    <cellStyle name="Normal 2 3 5 2" xfId="4658" xr:uid="{B86004FC-A92B-4113-9457-4EB240923F54}"/>
    <cellStyle name="Normal 2 3 6" xfId="4350" xr:uid="{68176E01-076D-4B05-A4A2-54D1155E590A}"/>
    <cellStyle name="Normal 2 3 6 2" xfId="4552" xr:uid="{E3660CAA-E026-4AD0-B5CD-A07EC5B380E2}"/>
    <cellStyle name="Normal 2 3 6 3" xfId="4734" xr:uid="{B4F85335-B265-47E7-94E2-AAAE68CB6043}"/>
    <cellStyle name="Normal 2 3 6 4" xfId="4709" xr:uid="{E601C912-E3C6-45B1-B2DC-EF078C936014}"/>
    <cellStyle name="Normal 2 3 7" xfId="5318" xr:uid="{B4C20265-340C-4434-A5B3-539758AD07EE}"/>
    <cellStyle name="Normal 2 4" xfId="63" xr:uid="{29CF1AF9-D6A8-4146-A86C-87AB203A1D15}"/>
    <cellStyle name="Normal 2 4 2" xfId="64" xr:uid="{EB9B1471-473A-4858-B0B7-B4F3C28187EB}"/>
    <cellStyle name="Normal 2 4 3" xfId="282" xr:uid="{0C434062-E5DF-480E-AC82-7088FE2F77F6}"/>
    <cellStyle name="Normal 2 4 3 2" xfId="4659" xr:uid="{0E02771A-A1D3-4271-8004-5F7E892333B5}"/>
    <cellStyle name="Normal 2 4 3 3" xfId="4673" xr:uid="{2BC7C263-78E2-4A57-A040-568D7515A4CA}"/>
    <cellStyle name="Normal 2 4 4" xfId="4554" xr:uid="{2605BE34-E744-4452-8B75-9C674D596AFF}"/>
    <cellStyle name="Normal 2 4 5" xfId="4754" xr:uid="{F871BAFA-B03C-4A87-8D3F-2E1A80B4C955}"/>
    <cellStyle name="Normal 2 4 6" xfId="4752" xr:uid="{F9386592-8C3F-4B3A-BFC7-124E5B4719B1}"/>
    <cellStyle name="Normal 2 5" xfId="185" xr:uid="{F6D48B77-FADC-4E7C-95C3-51DA9A73F704}"/>
    <cellStyle name="Normal 2 5 2" xfId="284" xr:uid="{CA774CA3-42DD-43D2-9ED9-69E6FFB71B11}"/>
    <cellStyle name="Normal 2 5 2 2" xfId="2505" xr:uid="{1B4DAEF3-2426-42BE-AA6A-EB2276E14016}"/>
    <cellStyle name="Normal 2 5 3" xfId="283" xr:uid="{FFDAFFA3-45EF-41B2-9908-11FF8A12B40A}"/>
    <cellStyle name="Normal 2 5 3 2" xfId="4586" xr:uid="{50F3B58D-C492-410A-94B2-CEE55198FC6B}"/>
    <cellStyle name="Normal 2 5 3 3" xfId="4746" xr:uid="{94022E5E-A85B-441C-A3FA-8D1FA3E2A62A}"/>
    <cellStyle name="Normal 2 5 3 4" xfId="5302" xr:uid="{AC0BFAA1-C315-43CA-B996-BFCE6F782C8A}"/>
    <cellStyle name="Normal 2 5 3 4 2" xfId="5342" xr:uid="{27BA00A1-EDE1-4D35-9157-8EABC6E64C97}"/>
    <cellStyle name="Normal 2 5 4" xfId="4660" xr:uid="{B520A320-1E5D-4324-88A1-DB113B7ACCDE}"/>
    <cellStyle name="Normal 2 5 5" xfId="4615" xr:uid="{349D7F94-CFA9-48D9-9797-AE63EBC041CE}"/>
    <cellStyle name="Normal 2 5 6" xfId="4614" xr:uid="{0CE78FF8-9454-4F85-8728-2DEB56770FD2}"/>
    <cellStyle name="Normal 2 5 7" xfId="4749" xr:uid="{D916D9DA-8A69-48FE-9549-692CB7BCEBF7}"/>
    <cellStyle name="Normal 2 5 8" xfId="4719" xr:uid="{378166DA-5755-4859-A271-4A397B82B991}"/>
    <cellStyle name="Normal 2 6" xfId="285" xr:uid="{9DD9647F-84C1-4F87-8AC5-87943B053DC5}"/>
    <cellStyle name="Normal 2 6 2" xfId="286" xr:uid="{43BCA4F0-70EC-416F-8633-E04ED02CC71E}"/>
    <cellStyle name="Normal 2 6 3" xfId="452" xr:uid="{FA7F0969-4926-4F44-B8BF-40124B51065D}"/>
    <cellStyle name="Normal 2 6 3 2" xfId="5335" xr:uid="{A90FB411-3204-41A8-B810-F9DED6A423D8}"/>
    <cellStyle name="Normal 2 6 3 3" xfId="5360" xr:uid="{48F461E7-10C8-48DD-BFF2-490E3B491A6D}"/>
    <cellStyle name="Normal 2 6 3 4" xfId="5359" xr:uid="{777DD991-54BB-4A59-9459-8B129C68458D}"/>
    <cellStyle name="Normal 2 6 4" xfId="4661" xr:uid="{73D7048B-A1D2-46B2-A547-E3A444A31905}"/>
    <cellStyle name="Normal 2 6 4 2" xfId="5358" xr:uid="{589AD6C6-54D7-4EE3-8A8A-D95904BC446D}"/>
    <cellStyle name="Normal 2 6 5" xfId="4612" xr:uid="{9055FFFC-6135-4A76-809C-C3DBEA5B5E82}"/>
    <cellStyle name="Normal 2 6 5 2" xfId="4710" xr:uid="{52457D49-1AD4-4880-97E3-DAB4C7ACBF5B}"/>
    <cellStyle name="Normal 2 6 6" xfId="4598" xr:uid="{928A6CD9-2243-4AAC-8836-23588CBEC12B}"/>
    <cellStyle name="Normal 2 6 7" xfId="5322" xr:uid="{48FFF34D-E15D-47D2-9727-AA0699788C0F}"/>
    <cellStyle name="Normal 2 6 8" xfId="5331" xr:uid="{86DD4BDB-333A-40DE-B2C7-C52AFBC0FD72}"/>
    <cellStyle name="Normal 2 7" xfId="287" xr:uid="{E0E5E21F-0AF9-4536-8257-A0566E275642}"/>
    <cellStyle name="Normal 2 7 2" xfId="4456" xr:uid="{490B892E-4738-4AFE-BBEE-B9960A627263}"/>
    <cellStyle name="Normal 2 7 3" xfId="4662" xr:uid="{975126FD-1F03-44CB-9D3A-18BFE6E9CBDA}"/>
    <cellStyle name="Normal 2 7 4" xfId="5303" xr:uid="{41AF54D9-482F-4EF1-AF36-674E31924259}"/>
    <cellStyle name="Normal 2 8" xfId="4508" xr:uid="{9FBC349A-FE8D-49EC-A889-2B0B455BAD7D}"/>
    <cellStyle name="Normal 2 9" xfId="4653" xr:uid="{6EBA36FA-4807-436F-8E4F-C65522306AC1}"/>
    <cellStyle name="Normal 20" xfId="434" xr:uid="{76C28B06-010D-4D5B-8A85-E0D85060ACE5}"/>
    <cellStyle name="Normal 20 2" xfId="435" xr:uid="{9B7239DE-00BE-47E7-8946-D970E8E6FFF8}"/>
    <cellStyle name="Normal 20 2 2" xfId="436" xr:uid="{0C733CE7-F722-4115-9B4A-306910641F74}"/>
    <cellStyle name="Normal 20 2 2 2" xfId="4425" xr:uid="{3E7C1CCD-2A8F-478C-A65E-8E51510ACC6E}"/>
    <cellStyle name="Normal 20 2 2 3" xfId="4417" xr:uid="{F7119BEF-F224-45A4-BDA3-6360098437A3}"/>
    <cellStyle name="Normal 20 2 2 4" xfId="4582" xr:uid="{F088A92D-DC3B-49A7-A17E-EE0D68BA3516}"/>
    <cellStyle name="Normal 20 2 2 5" xfId="4744" xr:uid="{57886569-23B7-4B79-8051-6D09D2E0E354}"/>
    <cellStyle name="Normal 20 2 3" xfId="4420" xr:uid="{4BC6C986-3BBB-42F8-A0D5-CAFF4C2FFCF3}"/>
    <cellStyle name="Normal 20 2 4" xfId="4416" xr:uid="{0BF7D0F8-DB39-4301-A703-C498CF3A32B4}"/>
    <cellStyle name="Normal 20 2 5" xfId="4581" xr:uid="{A56FB6EB-C870-421B-B93A-21D10374ABF2}"/>
    <cellStyle name="Normal 20 2 6" xfId="4743" xr:uid="{BC3F800A-B90B-477B-9260-2BB97EA9BBBE}"/>
    <cellStyle name="Normal 20 3" xfId="1167" xr:uid="{B0C33E92-44CF-4B81-BAF9-B93E5946307A}"/>
    <cellStyle name="Normal 20 3 2" xfId="4457" xr:uid="{A18CB8FB-A756-4685-9BD4-E2D27FAE1F65}"/>
    <cellStyle name="Normal 20 4" xfId="4352" xr:uid="{9FCDE8F9-1885-49B9-99AD-8F1D06DB4D97}"/>
    <cellStyle name="Normal 20 4 2" xfId="4555" xr:uid="{8CD00068-27AE-439E-8B1C-E5DBFCDE5B86}"/>
    <cellStyle name="Normal 20 4 3" xfId="4736" xr:uid="{54B5F184-D033-499E-AB4C-D163B6205215}"/>
    <cellStyle name="Normal 20 4 4" xfId="4711" xr:uid="{1728FF64-6FF8-4988-AF0A-672380B5A73F}"/>
    <cellStyle name="Normal 20 5" xfId="4433" xr:uid="{83D71799-8E77-43B1-9B6F-3E920EEE63F3}"/>
    <cellStyle name="Normal 20 5 2" xfId="5328" xr:uid="{34C60E2B-D160-42A6-AD74-ABB3B1A6092B}"/>
    <cellStyle name="Normal 20 6" xfId="4587" xr:uid="{17E663C7-F8A0-4309-99E0-2E24929F8E6C}"/>
    <cellStyle name="Normal 20 7" xfId="4696" xr:uid="{709B7484-123D-4B6C-8097-F1D964420C58}"/>
    <cellStyle name="Normal 20 8" xfId="4717" xr:uid="{7C46D4ED-E247-4456-A1A4-F2ADEA4BB4C2}"/>
    <cellStyle name="Normal 20 9" xfId="4716" xr:uid="{804FEE4F-E290-4A7A-9E9C-201FEB207842}"/>
    <cellStyle name="Normal 21" xfId="437" xr:uid="{B48F2101-04FE-448B-BE5B-8577576DCCD8}"/>
    <cellStyle name="Normal 21 2" xfId="438" xr:uid="{DB3B5F29-DEA0-4271-A792-AA53F33738FB}"/>
    <cellStyle name="Normal 21 2 2" xfId="439" xr:uid="{759E6983-98F4-457B-BB40-81A4C8BD4677}"/>
    <cellStyle name="Normal 21 3" xfId="4353" xr:uid="{472CBA4A-65A0-4FAC-91F8-4CC496D5D8E2}"/>
    <cellStyle name="Normal 21 3 2" xfId="4459" xr:uid="{4801C905-1EA3-4F6E-BE86-35435838AAA9}"/>
    <cellStyle name="Normal 21 3 2 2" xfId="5353" xr:uid="{F19FFA13-6707-48F8-993E-1145CFA79A34}"/>
    <cellStyle name="Normal 21 3 3" xfId="4458" xr:uid="{824B467D-F734-4815-A1E3-2C881A1FF3E1}"/>
    <cellStyle name="Normal 21 4" xfId="4570" xr:uid="{B9ECD6CA-0209-4A6C-9BA0-6894C3AF9DCE}"/>
    <cellStyle name="Normal 21 4 2" xfId="5354" xr:uid="{A33DC358-6AA9-4D3B-9970-9A526B4F8E40}"/>
    <cellStyle name="Normal 21 5" xfId="4737" xr:uid="{B5CDBB68-AF74-480D-B36E-DC7A0275E8D2}"/>
    <cellStyle name="Normal 22" xfId="440" xr:uid="{DF4FDBD3-5C4E-4288-8EEA-8298011B585E}"/>
    <cellStyle name="Normal 22 2" xfId="441" xr:uid="{81D8FBDD-B666-4035-98C3-7C679C8F3064}"/>
    <cellStyle name="Normal 22 3" xfId="4310" xr:uid="{2D5F8975-5013-4C05-9191-5F05CDEAEC07}"/>
    <cellStyle name="Normal 22 3 2" xfId="4354" xr:uid="{0BCE9E92-F6B8-4907-A8AE-F38A237CAD29}"/>
    <cellStyle name="Normal 22 3 2 2" xfId="4461" xr:uid="{94963DC7-8CC2-48EF-A2DD-9B783C10A291}"/>
    <cellStyle name="Normal 22 3 3" xfId="4460" xr:uid="{6CA713EE-0026-4208-93A0-E2271B740997}"/>
    <cellStyle name="Normal 22 3 4" xfId="4691" xr:uid="{9BC5B42C-3F21-43FF-A532-58AEE1CF5466}"/>
    <cellStyle name="Normal 22 4" xfId="4313" xr:uid="{9B2CEB24-76BA-4BA6-A7D2-1FFEE3EA0EC6}"/>
    <cellStyle name="Normal 22 4 10" xfId="5351" xr:uid="{919D59D9-1834-4971-88AB-2C18C2D46E57}"/>
    <cellStyle name="Normal 22 4 2" xfId="4431" xr:uid="{4C83F004-FE9F-4494-B9FD-D70B6E8CD220}"/>
    <cellStyle name="Normal 22 4 3" xfId="4571" xr:uid="{9D4805F5-1786-4248-85B4-B993031A04FB}"/>
    <cellStyle name="Normal 22 4 3 2" xfId="4590" xr:uid="{DBFB7E1D-D2AC-4584-87FF-B2F78FFB9585}"/>
    <cellStyle name="Normal 22 4 3 3" xfId="4748" xr:uid="{6D26B258-72D3-4E9C-A624-614B877820FB}"/>
    <cellStyle name="Normal 22 4 3 4" xfId="5338" xr:uid="{E11CA8A8-E5E3-49B0-B104-F5ED30B355D5}"/>
    <cellStyle name="Normal 22 4 3 5" xfId="5334" xr:uid="{41B3525A-AB85-457D-B3DB-3774A6F6D084}"/>
    <cellStyle name="Normal 22 4 4" xfId="4692" xr:uid="{1E9D36A5-ADFD-4EDC-8688-8F2B213AFD4B}"/>
    <cellStyle name="Normal 22 4 5" xfId="4604" xr:uid="{19B2F03B-1A78-4094-81D2-8A75336B34B7}"/>
    <cellStyle name="Normal 22 4 6" xfId="4595" xr:uid="{1E17F2AE-750A-4295-812E-1467070B1D7A}"/>
    <cellStyle name="Normal 22 4 7" xfId="4594" xr:uid="{A1AA587C-21F5-4747-B572-B719C4E57900}"/>
    <cellStyle name="Normal 22 4 8" xfId="4593" xr:uid="{3D3EA04E-B3A3-490B-9192-24BC26DA0DF2}"/>
    <cellStyle name="Normal 22 4 9" xfId="4592" xr:uid="{4F4D3EDB-E54E-4ED5-96C8-86C148B203FB}"/>
    <cellStyle name="Normal 22 5" xfId="4738" xr:uid="{C6D8E7F7-C242-4AD9-AA5D-17FD3A982A79}"/>
    <cellStyle name="Normal 23" xfId="442" xr:uid="{20FF38CF-2B71-49BD-818F-D24AE0968C03}"/>
    <cellStyle name="Normal 23 2" xfId="2500" xr:uid="{E7FDC777-0396-4EFA-9C79-7767B63247B3}"/>
    <cellStyle name="Normal 23 2 2" xfId="4356" xr:uid="{9E0D1D66-1AEE-43DC-880D-34A9ED5729BE}"/>
    <cellStyle name="Normal 23 2 2 2" xfId="4751" xr:uid="{E191E817-AC11-4FCA-872A-E1B330B17782}"/>
    <cellStyle name="Normal 23 2 2 3" xfId="4693" xr:uid="{B0FEA443-8B38-4A1E-A8C7-60E78F6E30B2}"/>
    <cellStyle name="Normal 23 2 2 4" xfId="4663" xr:uid="{09A94227-655C-442A-ADCF-4A0DEAA84F22}"/>
    <cellStyle name="Normal 23 2 3" xfId="4605" xr:uid="{09054D85-B07A-4843-984B-FD3C45878803}"/>
    <cellStyle name="Normal 23 2 4" xfId="4712" xr:uid="{22E1424E-3F51-4729-8B0C-285810E80087}"/>
    <cellStyle name="Normal 23 3" xfId="4426" xr:uid="{15D53275-D991-4D03-AA7B-10EFB1432524}"/>
    <cellStyle name="Normal 23 4" xfId="4355" xr:uid="{96647341-8EEA-4225-9958-C523DDC37376}"/>
    <cellStyle name="Normal 23 5" xfId="4572" xr:uid="{A20290EC-016B-4640-8619-7CDA9F91FF11}"/>
    <cellStyle name="Normal 23 6" xfId="4739" xr:uid="{235D48D6-5157-42FF-8715-C82EA13BC892}"/>
    <cellStyle name="Normal 24" xfId="443" xr:uid="{5E22A54B-2E8B-4FFD-906F-9B31E5450811}"/>
    <cellStyle name="Normal 24 2" xfId="444" xr:uid="{ED0D91C9-E91F-4364-B7E8-0F1116610CBC}"/>
    <cellStyle name="Normal 24 2 2" xfId="4428" xr:uid="{BE7558A9-244D-4D21-B297-35B12C337C2D}"/>
    <cellStyle name="Normal 24 2 3" xfId="4358" xr:uid="{CDC15D09-ACA9-47F4-92FB-B83B0D754431}"/>
    <cellStyle name="Normal 24 2 4" xfId="4574" xr:uid="{F5A7E451-EA2D-4F3D-B8E1-613897715FCC}"/>
    <cellStyle name="Normal 24 2 5" xfId="4741" xr:uid="{22ED56F1-241F-4A39-90F7-E40326C8E9F0}"/>
    <cellStyle name="Normal 24 3" xfId="4427" xr:uid="{5C37B40F-B4AB-40E8-84BE-4A33FCDF218F}"/>
    <cellStyle name="Normal 24 4" xfId="4357" xr:uid="{C0CF852B-208B-4253-BD02-F42B8598D02A}"/>
    <cellStyle name="Normal 24 5" xfId="4573" xr:uid="{000837DB-8CBB-410F-96D2-4CFF0D10819C}"/>
    <cellStyle name="Normal 24 6" xfId="4740" xr:uid="{9D3268CE-A651-4939-AC9D-2040AE961B66}"/>
    <cellStyle name="Normal 25" xfId="451" xr:uid="{2B2ABAD9-7E86-45E7-BB77-82B687212975}"/>
    <cellStyle name="Normal 25 2" xfId="4360" xr:uid="{EF3896E8-C7A1-4D0C-A226-33BB4E1B771A}"/>
    <cellStyle name="Normal 25 2 2" xfId="5337" xr:uid="{9EEF5BBA-5775-4570-93A7-6E1ADE9A2AAF}"/>
    <cellStyle name="Normal 25 3" xfId="4429" xr:uid="{F8370ACD-FD92-4A4C-9F21-CAED9706520A}"/>
    <cellStyle name="Normal 25 4" xfId="4359" xr:uid="{12BB7787-EF95-467E-878D-44AF382C7BA0}"/>
    <cellStyle name="Normal 25 5" xfId="4575" xr:uid="{55E748DB-3F1D-40D6-A710-DEBB2DBD259A}"/>
    <cellStyle name="Normal 26" xfId="2498" xr:uid="{177179B8-4090-4C9C-83F0-4B636C50C8F8}"/>
    <cellStyle name="Normal 26 2" xfId="2499" xr:uid="{362F72F4-AA55-4A9A-8C75-B90D9C00D855}"/>
    <cellStyle name="Normal 26 2 2" xfId="4362" xr:uid="{E45CCD2D-B910-414A-8280-5D1A97A4CA05}"/>
    <cellStyle name="Normal 26 3" xfId="4361" xr:uid="{5D84916F-4481-4D86-84B1-918234968A93}"/>
    <cellStyle name="Normal 26 3 2" xfId="4436" xr:uid="{38443B42-193B-4ACF-BB29-B627E7F35C5F}"/>
    <cellStyle name="Normal 27" xfId="2507" xr:uid="{9576955A-399E-4239-90C9-E8AC6F8F294B}"/>
    <cellStyle name="Normal 27 2" xfId="4364" xr:uid="{0E0F5332-D118-43C9-BBD5-F0A4DCF2C368}"/>
    <cellStyle name="Normal 27 3" xfId="4363" xr:uid="{BA4AF6E9-B055-4C4C-8EFE-2ACADE8FDA0E}"/>
    <cellStyle name="Normal 27 4" xfId="4599" xr:uid="{78CC6A18-846E-4827-B8D7-6149FBEA259C}"/>
    <cellStyle name="Normal 27 5" xfId="5320" xr:uid="{CAD23DE2-89F1-4C3E-A77F-FCDA12DFABB1}"/>
    <cellStyle name="Normal 27 6" xfId="4589" xr:uid="{355CD47B-5D75-4F5D-8C28-A90DCC867074}"/>
    <cellStyle name="Normal 27 7" xfId="5332" xr:uid="{0C5DAABE-C03F-4600-B356-FC132CDC6249}"/>
    <cellStyle name="Normal 28" xfId="4365" xr:uid="{551AAA24-63A9-44E1-BBD2-422E6DB96D79}"/>
    <cellStyle name="Normal 28 2" xfId="4366" xr:uid="{C06CB754-07F2-4BE5-993E-81F7113DFC1E}"/>
    <cellStyle name="Normal 28 3" xfId="4367" xr:uid="{33198848-2D2B-48B4-A6C4-F5BBF99AE2AC}"/>
    <cellStyle name="Normal 29" xfId="4368" xr:uid="{C9666586-EFDA-41FD-896D-CFED9180B804}"/>
    <cellStyle name="Normal 29 2" xfId="4369" xr:uid="{AAE27AD0-47F9-4D5F-9509-939FF00A1D65}"/>
    <cellStyle name="Normal 3" xfId="2" xr:uid="{665067A7-73F8-4B7E-BFD2-7BB3B9468366}"/>
    <cellStyle name="Normal 3 2" xfId="65" xr:uid="{6208A76A-D43C-4067-B2A9-91CB59A03250}"/>
    <cellStyle name="Normal 3 2 2" xfId="66" xr:uid="{62731AE4-40ED-4746-A016-D3A5651FFDCE}"/>
    <cellStyle name="Normal 3 2 2 2" xfId="288" xr:uid="{18840529-B8A4-47A2-9E21-3DA6194CA43F}"/>
    <cellStyle name="Normal 3 2 2 2 2" xfId="4665" xr:uid="{3DCAA576-1669-457F-B416-9801F2E9576D}"/>
    <cellStyle name="Normal 3 2 2 3" xfId="4556" xr:uid="{12BA986A-70CD-4DFB-B1CD-20E9FC02AEEA}"/>
    <cellStyle name="Normal 3 2 3" xfId="67" xr:uid="{C54C4E13-526B-4361-95AA-6C0FBD309588}"/>
    <cellStyle name="Normal 3 2 4" xfId="289" xr:uid="{DE0D2B96-5F4D-4276-9E85-05E068249724}"/>
    <cellStyle name="Normal 3 2 4 2" xfId="4666" xr:uid="{E06BB966-2869-4906-B68F-818B1048EAA1}"/>
    <cellStyle name="Normal 3 2 5" xfId="2506" xr:uid="{203BC808-D50A-40EB-80E9-F4C057466D32}"/>
    <cellStyle name="Normal 3 2 5 2" xfId="4509" xr:uid="{22EEFC8C-13BA-4AD3-960B-B39441163DBF}"/>
    <cellStyle name="Normal 3 2 5 3" xfId="5304" xr:uid="{5F475955-9478-4974-BE9C-6BBFCBB79D39}"/>
    <cellStyle name="Normal 3 3" xfId="68" xr:uid="{A13E6ABD-C538-4B4F-82E1-9967EBE6A582}"/>
    <cellStyle name="Normal 3 3 2" xfId="290" xr:uid="{EFF460FC-8875-46EF-8120-78980EF39FFD}"/>
    <cellStyle name="Normal 3 3 2 2" xfId="4667" xr:uid="{DC0216C2-96C8-41E7-A23D-4989C71D53CF}"/>
    <cellStyle name="Normal 3 3 3" xfId="4557" xr:uid="{250F8D1A-5A6F-4D80-A6F9-25F4F4DB9C90}"/>
    <cellStyle name="Normal 3 4" xfId="98" xr:uid="{08F53EDE-78FD-4CC5-A61C-5C0F514B1085}"/>
    <cellStyle name="Normal 3 4 2" xfId="2502" xr:uid="{31AB38AA-AE83-4C72-989B-FC53CD6A590A}"/>
    <cellStyle name="Normal 3 4 2 2" xfId="4668" xr:uid="{15F4393E-4AAF-4751-9449-84D1FF1DBFD7}"/>
    <cellStyle name="Normal 3 5" xfId="2501" xr:uid="{B9D7DFE8-86F2-46D9-8F16-9E2930EBF656}"/>
    <cellStyle name="Normal 3 5 2" xfId="4669" xr:uid="{6A0046BC-D07E-4254-B844-1C3E352D6E6A}"/>
    <cellStyle name="Normal 3 5 3" xfId="4745" xr:uid="{AD2FFBA4-56A2-4EEA-A22C-DF16CA65285D}"/>
    <cellStyle name="Normal 3 5 4" xfId="4713" xr:uid="{0332D0E3-8D2C-4F3A-A91B-250DF428F1A0}"/>
    <cellStyle name="Normal 3 6" xfId="4664" xr:uid="{606F0F96-4497-4D07-9D19-480EF09A540C}"/>
    <cellStyle name="Normal 3 6 2" xfId="5336" xr:uid="{4BE338C1-45B2-4339-8080-F47FDE58F5AD}"/>
    <cellStyle name="Normal 3 6 2 2" xfId="5333" xr:uid="{3EC25D0A-FDF2-4CD5-A871-EE502744F9EF}"/>
    <cellStyle name="Normal 30" xfId="4370" xr:uid="{86A23429-C74E-4E2F-8559-ED01F9750B86}"/>
    <cellStyle name="Normal 30 2" xfId="4371" xr:uid="{5B644024-E3E0-4179-A9BE-00B59C9C573B}"/>
    <cellStyle name="Normal 31" xfId="4372" xr:uid="{6DC300F7-9D73-45D9-BAA3-9CA0DA28F48C}"/>
    <cellStyle name="Normal 31 2" xfId="4373" xr:uid="{39C129C0-C6FE-431E-AC1F-5AB7EB8C9DD3}"/>
    <cellStyle name="Normal 32" xfId="4374" xr:uid="{7978C26B-9E97-4965-8FC6-2A3F40114961}"/>
    <cellStyle name="Normal 33" xfId="4375" xr:uid="{704DA00B-6AFD-49E8-A97D-2C250848C570}"/>
    <cellStyle name="Normal 33 2" xfId="4376" xr:uid="{F0DA71C0-8111-4366-A2DA-3B3BCCCC9D12}"/>
    <cellStyle name="Normal 34" xfId="4377" xr:uid="{AE556375-7CF9-426E-9023-A031FDBC4D65}"/>
    <cellStyle name="Normal 34 2" xfId="4378" xr:uid="{6A3A2610-5105-43B3-B528-C562A92FE8A2}"/>
    <cellStyle name="Normal 35" xfId="4379" xr:uid="{A5A5BAE2-A1F4-43B0-B8D2-E72443900B3D}"/>
    <cellStyle name="Normal 35 2" xfId="4380" xr:uid="{A7461C74-FA85-4D9A-9828-212DEBF3FF1B}"/>
    <cellStyle name="Normal 36" xfId="4381" xr:uid="{15DCA2EE-15E4-485C-A557-63C60AFE0406}"/>
    <cellStyle name="Normal 36 2" xfId="4382" xr:uid="{E2EACF21-FD9A-4B0A-AC7E-43AE6AA45734}"/>
    <cellStyle name="Normal 37" xfId="4383" xr:uid="{1DC0F0A4-8644-4857-AF36-F0446561652F}"/>
    <cellStyle name="Normal 37 2" xfId="4384" xr:uid="{17100889-1ED0-453C-BB24-E61AF42BBF43}"/>
    <cellStyle name="Normal 38" xfId="4385" xr:uid="{418E0207-5F00-40F6-8423-F304D79B44C9}"/>
    <cellStyle name="Normal 38 2" xfId="4386" xr:uid="{72C12FFD-F76C-4B38-BC90-663F2F277DD2}"/>
    <cellStyle name="Normal 39" xfId="4387" xr:uid="{10093E10-5765-4AC7-8528-113BE188C550}"/>
    <cellStyle name="Normal 39 2" xfId="4388" xr:uid="{11134036-B76B-4752-9CD6-84AE1421BE03}"/>
    <cellStyle name="Normal 39 2 2" xfId="4389" xr:uid="{A068F99F-3281-4AB7-AD05-0687E6681867}"/>
    <cellStyle name="Normal 39 3" xfId="4390" xr:uid="{F9622B72-35F9-46A7-B20B-1E47FB395A3B}"/>
    <cellStyle name="Normal 4" xfId="69" xr:uid="{1F36AC4F-9685-460C-9CB5-71E6F5AA7CC4}"/>
    <cellStyle name="Normal 4 2" xfId="70" xr:uid="{984B861F-C3FE-4252-B736-0C3F5E62A729}"/>
    <cellStyle name="Normal 4 2 2" xfId="99" xr:uid="{5755469B-BF2C-40F2-A9E3-AFB9C24D6869}"/>
    <cellStyle name="Normal 4 2 2 2" xfId="445" xr:uid="{F41FC535-859F-40E1-BF3A-D3704C68B2F6}"/>
    <cellStyle name="Normal 4 2 2 3" xfId="2807" xr:uid="{A6542AF5-CD7A-46EC-841B-B1F76386A29C}"/>
    <cellStyle name="Normal 4 2 2 4" xfId="2808" xr:uid="{EBB3C5AF-568D-4861-B609-1FF3C2382751}"/>
    <cellStyle name="Normal 4 2 2 4 2" xfId="2809" xr:uid="{0D3EE997-E96B-4930-BA49-3D692A16BC0A}"/>
    <cellStyle name="Normal 4 2 2 4 3" xfId="2810" xr:uid="{D9A7D35F-35E6-4F27-B3F9-827D4685BE3B}"/>
    <cellStyle name="Normal 4 2 2 4 3 2" xfId="2811" xr:uid="{781BDBEC-6750-414F-AE81-E7336857EA0C}"/>
    <cellStyle name="Normal 4 2 2 4 3 3" xfId="4312" xr:uid="{92E93AAB-D761-40D4-A3BD-4BA041C3BE0D}"/>
    <cellStyle name="Normal 4 2 3" xfId="2493" xr:uid="{E59B9F91-DEC2-43BC-B256-AE3DF6BEE97A}"/>
    <cellStyle name="Normal 4 2 3 2" xfId="2504" xr:uid="{2471EC8D-B142-4AB0-A7B9-1EC13FEE02A8}"/>
    <cellStyle name="Normal 4 2 3 2 2" xfId="4462" xr:uid="{7CEB2269-C04E-4C9E-A54A-9B2733350EF4}"/>
    <cellStyle name="Normal 4 2 3 2 3" xfId="5341" xr:uid="{9482F864-093E-47F7-82E7-9BA504CF745E}"/>
    <cellStyle name="Normal 4 2 3 3" xfId="4463" xr:uid="{65345305-716B-4D77-9D97-1FB8555227B9}"/>
    <cellStyle name="Normal 4 2 3 3 2" xfId="4464" xr:uid="{662FB793-5A65-4A64-B7E4-4BE2CCA5A57B}"/>
    <cellStyle name="Normal 4 2 3 4" xfId="4465" xr:uid="{926150F7-0EB7-4F60-8130-570B4D8E3D79}"/>
    <cellStyle name="Normal 4 2 3 5" xfId="4466" xr:uid="{E5FF3B76-ED6D-4DC1-8DC7-06B3980E45B8}"/>
    <cellStyle name="Normal 4 2 4" xfId="2494" xr:uid="{5D3AE8D1-8B79-4618-998B-5B09C91C12AF}"/>
    <cellStyle name="Normal 4 2 4 2" xfId="4392" xr:uid="{DC05E75E-AA5B-4772-BBBF-EC872BA7754C}"/>
    <cellStyle name="Normal 4 2 4 2 2" xfId="4467" xr:uid="{01C9BAEA-A95D-4785-8255-27C72D2ED882}"/>
    <cellStyle name="Normal 4 2 4 2 3" xfId="4694" xr:uid="{F488389B-2372-4AA5-B752-F8D00DD7255E}"/>
    <cellStyle name="Normal 4 2 4 2 4" xfId="4613" xr:uid="{3A6ECEF2-19DA-4C1F-AE16-3A6DBF668E53}"/>
    <cellStyle name="Normal 4 2 4 3" xfId="4576" xr:uid="{CF3D5DF5-33BC-4FC3-976A-6047496B01BC}"/>
    <cellStyle name="Normal 4 2 4 4" xfId="4714" xr:uid="{48ADB657-A2F6-40C6-8B51-E422BE21B262}"/>
    <cellStyle name="Normal 4 2 5" xfId="1168" xr:uid="{F4FA26EC-1991-4F9F-9DEA-41EA089F8BC6}"/>
    <cellStyle name="Normal 4 2 6" xfId="4558" xr:uid="{D4DC9944-36E5-4277-9706-6FD410FA956C}"/>
    <cellStyle name="Normal 4 2 7" xfId="5345" xr:uid="{928430D5-226A-4C9D-AC61-9164FD45093D}"/>
    <cellStyle name="Normal 4 3" xfId="528" xr:uid="{B53C2680-C100-450D-8FCD-FFD23026E8D4}"/>
    <cellStyle name="Normal 4 3 2" xfId="1170" xr:uid="{E912001E-16FC-48E7-B767-D1C8ADCEFDE1}"/>
    <cellStyle name="Normal 4 3 2 2" xfId="1171" xr:uid="{311D3D0F-FEB2-4B6C-8606-63385E91CE3D}"/>
    <cellStyle name="Normal 4 3 2 3" xfId="1172" xr:uid="{5E998CAC-502D-486A-BD96-CD0D0D72E91A}"/>
    <cellStyle name="Normal 4 3 3" xfId="1169" xr:uid="{8A7443FB-D9A0-4A3A-9CD9-711DD3073128}"/>
    <cellStyle name="Normal 4 3 3 2" xfId="4434" xr:uid="{D7C74E2B-8D9C-46E0-A5E3-0CDEBDA3B3F6}"/>
    <cellStyle name="Normal 4 3 4" xfId="2812" xr:uid="{95D54C87-89CD-4980-A05F-D35665B1B019}"/>
    <cellStyle name="Normal 4 3 5" xfId="2813" xr:uid="{D0419BC8-FCBD-4EFD-9BB5-3053EBEC61BD}"/>
    <cellStyle name="Normal 4 3 5 2" xfId="2814" xr:uid="{8072E403-5EA3-48D8-9C9A-CF394D6B3C5D}"/>
    <cellStyle name="Normal 4 3 5 3" xfId="2815" xr:uid="{0329DC2B-75F6-4211-BA76-C7E495C40E6D}"/>
    <cellStyle name="Normal 4 3 5 3 2" xfId="2816" xr:uid="{CC2FC440-3D85-4449-8B72-B18F28E1E66F}"/>
    <cellStyle name="Normal 4 3 5 3 3" xfId="4311" xr:uid="{714CDBC4-6060-4E05-A3C0-B52746D20A6F}"/>
    <cellStyle name="Normal 4 3 6" xfId="4314" xr:uid="{246DF1D2-BB9F-4702-B514-F1E030D088FE}"/>
    <cellStyle name="Normal 4 3 7" xfId="5340" xr:uid="{C99B4253-6756-46E6-AA49-5E7A896EF427}"/>
    <cellStyle name="Normal 4 4" xfId="453" xr:uid="{041AA719-E874-427B-89F1-D6463200E6AF}"/>
    <cellStyle name="Normal 4 4 2" xfId="2495" xr:uid="{AF155B72-7F9E-4744-9ECB-3A9C6325E0DA}"/>
    <cellStyle name="Normal 4 4 2 2" xfId="5349" xr:uid="{C86D4B0C-EBE7-454C-906A-64D76AD2D281}"/>
    <cellStyle name="Normal 4 4 3" xfId="2503" xr:uid="{B2754F7C-9E1B-422F-8B5E-CC9493E26F5B}"/>
    <cellStyle name="Normal 4 4 3 2" xfId="4317" xr:uid="{A8358B5E-FF13-4563-A5B9-1760C184BF21}"/>
    <cellStyle name="Normal 4 4 3 3" xfId="4316" xr:uid="{E46DDE92-2821-4629-8FF9-AA6B6CA0BA45}"/>
    <cellStyle name="Normal 4 4 4" xfId="4747" xr:uid="{AACC6A26-A6EA-4299-98C4-EAB0AA6A55F1}"/>
    <cellStyle name="Normal 4 4 4 2" xfId="5357" xr:uid="{65D2228E-A416-49B3-B136-A9499CEF7265}"/>
    <cellStyle name="Normal 4 4 5" xfId="5339" xr:uid="{037134A9-1A95-46F3-886A-38449D04196D}"/>
    <cellStyle name="Normal 4 5" xfId="2496" xr:uid="{4F06FF89-2A1B-4A65-8B42-DC6E98A4A717}"/>
    <cellStyle name="Normal 4 5 2" xfId="4391" xr:uid="{F9476896-1DF8-409A-B3A3-2CBA0B5DDD88}"/>
    <cellStyle name="Normal 4 6" xfId="2497" xr:uid="{6BB536B2-0916-486A-B7A3-4C9424913A2B}"/>
    <cellStyle name="Normal 4 7" xfId="900" xr:uid="{4EA94DCA-7904-484C-BE05-EE2FBFFEA6AD}"/>
    <cellStyle name="Normal 4 8" xfId="5344" xr:uid="{78A73F32-4216-483C-828C-CDB7E9996B50}"/>
    <cellStyle name="Normal 40" xfId="4393" xr:uid="{88CA7389-C921-4B81-869D-D561F46D464E}"/>
    <cellStyle name="Normal 40 2" xfId="4394" xr:uid="{F9B1F03A-AD79-456F-B172-B0CB16E45D05}"/>
    <cellStyle name="Normal 40 2 2" xfId="4395" xr:uid="{BFFAACF3-7268-4EAB-9286-DA7CF547E5F1}"/>
    <cellStyle name="Normal 40 3" xfId="4396" xr:uid="{BC6CCB06-EC16-4360-A914-B658F4F24AD6}"/>
    <cellStyle name="Normal 41" xfId="4397" xr:uid="{54D387A5-6309-41A4-9639-69239C1F1111}"/>
    <cellStyle name="Normal 41 2" xfId="4398" xr:uid="{B2EC6726-EE37-4CB4-AF93-533371622D08}"/>
    <cellStyle name="Normal 42" xfId="4399" xr:uid="{0D0C7C54-08D4-4EA6-8B5B-0B018BDF61C3}"/>
    <cellStyle name="Normal 42 2" xfId="4400" xr:uid="{38B708E1-5EED-4620-A9A6-269ADA54D520}"/>
    <cellStyle name="Normal 43" xfId="4401" xr:uid="{DDF44497-79E8-474D-B333-E879927AA687}"/>
    <cellStyle name="Normal 43 2" xfId="4402" xr:uid="{AEB2295E-957E-4CC6-A11B-350884F09EFB}"/>
    <cellStyle name="Normal 44" xfId="4412" xr:uid="{4FBCF451-AFCA-4091-9A86-C19F293F4C7D}"/>
    <cellStyle name="Normal 44 2" xfId="4413" xr:uid="{0DDC75AE-6B34-48BC-BC40-A3421B13F61E}"/>
    <cellStyle name="Normal 45" xfId="4674" xr:uid="{E6F876A3-A632-488D-9EE7-A554014FCB11}"/>
    <cellStyle name="Normal 45 2" xfId="5324" xr:uid="{EE51FEA8-C25B-4103-B0E5-6BC99B92E6F9}"/>
    <cellStyle name="Normal 45 3" xfId="5323" xr:uid="{3C05710A-B651-4B72-A66D-7AF20C66560D}"/>
    <cellStyle name="Normal 5" xfId="71" xr:uid="{788DAAA4-31AC-4F82-B002-6BF13D6C2FAE}"/>
    <cellStyle name="Normal 5 10" xfId="291" xr:uid="{FD9A26C3-8548-4003-B2A4-238886A8D66C}"/>
    <cellStyle name="Normal 5 10 2" xfId="529" xr:uid="{9DAA6AFF-51C5-470D-A122-6ADDEFBDD44F}"/>
    <cellStyle name="Normal 5 10 2 2" xfId="1173" xr:uid="{FEC3A554-7A24-4ABF-BF14-5FEFB93DB5A5}"/>
    <cellStyle name="Normal 5 10 2 3" xfId="2817" xr:uid="{6CC6D4AA-B23A-4453-9EB6-241C1DA92A4F}"/>
    <cellStyle name="Normal 5 10 2 4" xfId="2818" xr:uid="{F4B91264-AED8-49F2-99EC-A7AAEB455BF6}"/>
    <cellStyle name="Normal 5 10 3" xfId="1174" xr:uid="{2627F7C9-E44D-4224-8871-77556B34CEA9}"/>
    <cellStyle name="Normal 5 10 3 2" xfId="2819" xr:uid="{0DA0F2F8-5751-4136-9ADB-6516E8456665}"/>
    <cellStyle name="Normal 5 10 3 3" xfId="2820" xr:uid="{F190C497-6311-494D-8FD1-791A23998369}"/>
    <cellStyle name="Normal 5 10 3 4" xfId="2821" xr:uid="{C6AA15FD-29AE-45A5-8B87-FC0454E2EAFE}"/>
    <cellStyle name="Normal 5 10 4" xfId="2822" xr:uid="{A9DCC3C0-7702-4637-B6FC-ABE95EBB7573}"/>
    <cellStyle name="Normal 5 10 5" xfId="2823" xr:uid="{BDB9320A-6870-40BF-9EE3-B99C6A485985}"/>
    <cellStyle name="Normal 5 10 6" xfId="2824" xr:uid="{5A95AA1D-A06F-4A79-9EAC-6F2808EB96D7}"/>
    <cellStyle name="Normal 5 11" xfId="292" xr:uid="{ABACFEB3-2DC3-4A48-A111-13E08B7A2F1B}"/>
    <cellStyle name="Normal 5 11 2" xfId="1175" xr:uid="{C73EF435-CD0D-4248-8EA4-1161A4A64764}"/>
    <cellStyle name="Normal 5 11 2 2" xfId="2825" xr:uid="{E95319E0-0F32-4FE6-B6DE-7D996B7FF549}"/>
    <cellStyle name="Normal 5 11 2 2 2" xfId="4403" xr:uid="{E75AEB07-99D8-4C0D-A9EE-A53BE9637B6A}"/>
    <cellStyle name="Normal 5 11 2 2 3" xfId="4681" xr:uid="{0C6BC3FA-B23F-4B45-B448-612D0FBB8694}"/>
    <cellStyle name="Normal 5 11 2 3" xfId="2826" xr:uid="{4D8CF88C-E2EB-49E9-A6B0-562CA02B61BE}"/>
    <cellStyle name="Normal 5 11 2 4" xfId="2827" xr:uid="{45D219D9-36AC-4A8F-8B3F-F301C409C034}"/>
    <cellStyle name="Normal 5 11 3" xfId="2828" xr:uid="{A644F3A6-03C3-48D3-8AE4-FA5F6E48EA73}"/>
    <cellStyle name="Normal 5 11 4" xfId="2829" xr:uid="{C1365730-6D78-4A42-9632-4A5FEDF73775}"/>
    <cellStyle name="Normal 5 11 4 2" xfId="4577" xr:uid="{EA50993F-EED6-4DB6-88A4-784787443FFA}"/>
    <cellStyle name="Normal 5 11 4 3" xfId="4682" xr:uid="{2DD37FCE-C762-4F46-99BF-CFF969B8D121}"/>
    <cellStyle name="Normal 5 11 4 4" xfId="4606" xr:uid="{57C91A82-4684-426A-AC84-A0AABD28337B}"/>
    <cellStyle name="Normal 5 11 5" xfId="2830" xr:uid="{9C878D81-723C-4596-B5BE-B4419E891645}"/>
    <cellStyle name="Normal 5 12" xfId="1176" xr:uid="{31FC1218-2311-49BA-8748-BE6704175086}"/>
    <cellStyle name="Normal 5 12 2" xfId="2831" xr:uid="{7911A156-17C0-4A6B-A9BA-243108A7EA31}"/>
    <cellStyle name="Normal 5 12 3" xfId="2832" xr:uid="{DE461BF6-4A2E-43BD-98EA-9A6E3399922A}"/>
    <cellStyle name="Normal 5 12 4" xfId="2833" xr:uid="{A0F74863-AECD-438D-8980-8972B436CC46}"/>
    <cellStyle name="Normal 5 13" xfId="901" xr:uid="{76D892DF-A57F-4A13-8C40-DBA1942D1A2C}"/>
    <cellStyle name="Normal 5 13 2" xfId="2834" xr:uid="{94D43B1E-E308-49BC-A97F-14FE4133BA03}"/>
    <cellStyle name="Normal 5 13 3" xfId="2835" xr:uid="{DA8CBFF3-8661-483B-B74E-6A8855EA8971}"/>
    <cellStyle name="Normal 5 13 4" xfId="2836" xr:uid="{D6672973-91A4-4507-AF88-BCA15BC445BC}"/>
    <cellStyle name="Normal 5 14" xfId="2837" xr:uid="{CB1F6E77-0DD3-4822-B19D-48D338EB840B}"/>
    <cellStyle name="Normal 5 14 2" xfId="2838" xr:uid="{8BC65B9C-F1F2-48AC-AD6A-467D165D94C0}"/>
    <cellStyle name="Normal 5 15" xfId="2839" xr:uid="{581FEA8A-18A1-4695-B0BD-D787CB5729A8}"/>
    <cellStyle name="Normal 5 16" xfId="2840" xr:uid="{80DF1069-57C2-4EE7-A89E-EBBD02B7011E}"/>
    <cellStyle name="Normal 5 17" xfId="2841" xr:uid="{F861C749-A141-422F-ADD1-948D10D5D8C3}"/>
    <cellStyle name="Normal 5 18" xfId="5355" xr:uid="{42CB9E5C-8FB5-430E-8973-0485A1334DAA}"/>
    <cellStyle name="Normal 5 2" xfId="72" xr:uid="{9672FA1F-8D9A-46AE-942E-80FC1EC2B83D}"/>
    <cellStyle name="Normal 5 2 2" xfId="188" xr:uid="{401B2530-CBFE-404F-A67A-0E62C302D213}"/>
    <cellStyle name="Normal 5 2 2 2" xfId="189" xr:uid="{D8799F7C-1B8E-486C-8999-64F32A274905}"/>
    <cellStyle name="Normal 5 2 2 2 2" xfId="190" xr:uid="{7732B463-EEB6-442D-92CA-6319D43F09D1}"/>
    <cellStyle name="Normal 5 2 2 2 2 2" xfId="191" xr:uid="{E724EF3A-5067-46E8-BDC2-89A2667ACF6A}"/>
    <cellStyle name="Normal 5 2 2 2 3" xfId="192" xr:uid="{69FA4D9C-2882-4FA1-AA6C-293DE7A27E92}"/>
    <cellStyle name="Normal 5 2 2 2 4" xfId="4670" xr:uid="{6125762A-8A36-4811-8C57-FC9BAC6429FB}"/>
    <cellStyle name="Normal 5 2 2 2 5" xfId="5300" xr:uid="{789373B1-4BEE-4B46-80F2-3A456C70E1EA}"/>
    <cellStyle name="Normal 5 2 2 3" xfId="193" xr:uid="{7FBD3396-9890-4673-BDDD-1DAC34000377}"/>
    <cellStyle name="Normal 5 2 2 3 2" xfId="194" xr:uid="{BC6E492E-C708-4180-BDF0-BADEDE20BC1F}"/>
    <cellStyle name="Normal 5 2 2 4" xfId="195" xr:uid="{CAE33C5F-E080-4B8B-AF9D-82C328DCF751}"/>
    <cellStyle name="Normal 5 2 2 5" xfId="293" xr:uid="{C3D2F0B8-8745-44B2-8070-AB433EC15242}"/>
    <cellStyle name="Normal 5 2 2 6" xfId="4596" xr:uid="{0E1826CF-A2BF-47BF-8D4E-63A0C3B7457D}"/>
    <cellStyle name="Normal 5 2 2 7" xfId="5329" xr:uid="{F16556C6-828A-46D3-8C0A-C15FD2F2CB9C}"/>
    <cellStyle name="Normal 5 2 3" xfId="196" xr:uid="{6661491C-4456-424F-A4D2-FB1D6BB9DB2E}"/>
    <cellStyle name="Normal 5 2 3 2" xfId="197" xr:uid="{C26A56B3-283E-4141-ACA2-720372002B72}"/>
    <cellStyle name="Normal 5 2 3 2 2" xfId="198" xr:uid="{581E0C48-3102-42CD-891D-DDD26522C736}"/>
    <cellStyle name="Normal 5 2 3 2 3" xfId="4559" xr:uid="{B0A0DD87-85B9-4769-9AAA-ED965DBE2C0A}"/>
    <cellStyle name="Normal 5 2 3 2 4" xfId="5301" xr:uid="{1D67397F-247D-4191-96A6-DEB57DDEC502}"/>
    <cellStyle name="Normal 5 2 3 3" xfId="199" xr:uid="{756BAA49-28F6-4C8A-8356-574B5AE8F6CF}"/>
    <cellStyle name="Normal 5 2 3 3 2" xfId="4742" xr:uid="{49B7A667-E685-48E0-93D6-CE27634ABC97}"/>
    <cellStyle name="Normal 5 2 3 4" xfId="4404" xr:uid="{B9B14229-22E7-4ED5-9C93-69A720A68367}"/>
    <cellStyle name="Normal 5 2 3 4 2" xfId="4715" xr:uid="{8C7D18EF-E8A0-45D1-8C95-F5F15F46CF3E}"/>
    <cellStyle name="Normal 5 2 3 5" xfId="4597" xr:uid="{52E8F4C5-53F4-49B7-AA99-7DB368DAE066}"/>
    <cellStyle name="Normal 5 2 3 6" xfId="5321" xr:uid="{B99B7E52-89F8-40B2-9E0A-E4420C6E617A}"/>
    <cellStyle name="Normal 5 2 3 7" xfId="5330" xr:uid="{FBDC3D97-56EE-4A2B-AD10-1FBCCE1620B3}"/>
    <cellStyle name="Normal 5 2 4" xfId="200" xr:uid="{30FF8E4C-1397-4085-9FA6-C0D1EF52A6AF}"/>
    <cellStyle name="Normal 5 2 4 2" xfId="201" xr:uid="{FAAF423E-AEEC-4B69-8842-FD8D3AD5748B}"/>
    <cellStyle name="Normal 5 2 5" xfId="202" xr:uid="{6D22F3DB-4E65-4C97-811C-466479E18B84}"/>
    <cellStyle name="Normal 5 2 6" xfId="187" xr:uid="{9CDDEABD-1C7F-4DFF-8208-BE0CBE403196}"/>
    <cellStyle name="Normal 5 3" xfId="73" xr:uid="{DA0B7242-D44C-447F-9579-3D8A11E57360}"/>
    <cellStyle name="Normal 5 3 2" xfId="4406" xr:uid="{E7519D65-FEFD-4E91-96FE-AA950E181752}"/>
    <cellStyle name="Normal 5 3 3" xfId="4405" xr:uid="{733CBA1C-B97F-4717-B18B-4437E3140C90}"/>
    <cellStyle name="Normal 5 4" xfId="100" xr:uid="{7665C278-5E3B-4930-82E4-CDA711E45CE1}"/>
    <cellStyle name="Normal 5 4 10" xfId="2842" xr:uid="{882F994D-1737-4AC3-8B9C-539E2665E647}"/>
    <cellStyle name="Normal 5 4 11" xfId="2843" xr:uid="{BB66E2EA-017A-4FA1-BB14-AAE15CB3C4E4}"/>
    <cellStyle name="Normal 5 4 2" xfId="101" xr:uid="{40F626FD-42A7-4F41-B065-06C2BA1A8191}"/>
    <cellStyle name="Normal 5 4 2 2" xfId="102" xr:uid="{B2416C24-F59F-4A14-8B6C-9AF4A3D514FE}"/>
    <cellStyle name="Normal 5 4 2 2 2" xfId="294" xr:uid="{B24873E8-30D0-4BF4-BAE8-75A201A3759E}"/>
    <cellStyle name="Normal 5 4 2 2 2 2" xfId="530" xr:uid="{556CDBB2-BF2C-4585-8F6B-CE4D17E92FCE}"/>
    <cellStyle name="Normal 5 4 2 2 2 2 2" xfId="531" xr:uid="{37AF3FD4-B21B-4B14-AA1A-08BBDA0BE7B9}"/>
    <cellStyle name="Normal 5 4 2 2 2 2 2 2" xfId="1177" xr:uid="{9E2D2878-462E-4212-AF3C-65B1090326AB}"/>
    <cellStyle name="Normal 5 4 2 2 2 2 2 2 2" xfId="1178" xr:uid="{18604536-CA7F-456C-83C1-F9FBBCDE9A2E}"/>
    <cellStyle name="Normal 5 4 2 2 2 2 2 3" xfId="1179" xr:uid="{ECC92E79-B5BE-4A08-935B-C592AAAC5D0C}"/>
    <cellStyle name="Normal 5 4 2 2 2 2 3" xfId="1180" xr:uid="{F79C8E7C-ED93-4471-9056-015A7A3A4140}"/>
    <cellStyle name="Normal 5 4 2 2 2 2 3 2" xfId="1181" xr:uid="{5A3AC645-C4EA-46FD-9D81-95BF9652B4D2}"/>
    <cellStyle name="Normal 5 4 2 2 2 2 4" xfId="1182" xr:uid="{C3AA4625-48B6-44BF-AE72-564124E6F4E6}"/>
    <cellStyle name="Normal 5 4 2 2 2 3" xfId="532" xr:uid="{4B61A39D-FFC2-4F69-8480-7EB15F3257D3}"/>
    <cellStyle name="Normal 5 4 2 2 2 3 2" xfId="1183" xr:uid="{091F7BE3-E899-4B63-81AF-7BF253DA3811}"/>
    <cellStyle name="Normal 5 4 2 2 2 3 2 2" xfId="1184" xr:uid="{C834EB9E-F1FC-4BD0-9B7E-E2F7F3C23DC5}"/>
    <cellStyle name="Normal 5 4 2 2 2 3 3" xfId="1185" xr:uid="{6E2B0ADA-88E3-48DF-B985-8FB958D8DA82}"/>
    <cellStyle name="Normal 5 4 2 2 2 3 4" xfId="2844" xr:uid="{9C4649FB-C8AB-4808-A267-E244B9F80BD2}"/>
    <cellStyle name="Normal 5 4 2 2 2 4" xfId="1186" xr:uid="{5F171417-4280-43FA-AF78-F63C631642CB}"/>
    <cellStyle name="Normal 5 4 2 2 2 4 2" xfId="1187" xr:uid="{2776CC18-D119-471E-B2A9-59743B4F94E5}"/>
    <cellStyle name="Normal 5 4 2 2 2 5" xfId="1188" xr:uid="{C9EA1719-E5ED-406B-8BFF-4BC7A30B4FDC}"/>
    <cellStyle name="Normal 5 4 2 2 2 6" xfId="2845" xr:uid="{1B855E9B-2706-4332-87E2-452A36A971F1}"/>
    <cellStyle name="Normal 5 4 2 2 3" xfId="295" xr:uid="{1D6B147D-D8F0-407A-A9F3-208F915074B0}"/>
    <cellStyle name="Normal 5 4 2 2 3 2" xfId="533" xr:uid="{77BB6533-A300-4217-B7BE-9CB40389CD03}"/>
    <cellStyle name="Normal 5 4 2 2 3 2 2" xfId="534" xr:uid="{2C3445F4-AC1B-4E9D-8E0C-4BC690AD347D}"/>
    <cellStyle name="Normal 5 4 2 2 3 2 2 2" xfId="1189" xr:uid="{8FE7F0C3-1C66-43F7-B504-5C61432CBB88}"/>
    <cellStyle name="Normal 5 4 2 2 3 2 2 2 2" xfId="1190" xr:uid="{EB1B9318-FFF4-456E-8327-08FFFFC3C2BC}"/>
    <cellStyle name="Normal 5 4 2 2 3 2 2 3" xfId="1191" xr:uid="{2A87D909-F7BD-4832-81E5-5CEC8B992D16}"/>
    <cellStyle name="Normal 5 4 2 2 3 2 3" xfId="1192" xr:uid="{364A5333-BB1B-4676-85F8-01376CF86A74}"/>
    <cellStyle name="Normal 5 4 2 2 3 2 3 2" xfId="1193" xr:uid="{3FCE5FC1-3F06-47F6-8C81-3314119F239B}"/>
    <cellStyle name="Normal 5 4 2 2 3 2 4" xfId="1194" xr:uid="{BB15C262-72AD-435E-A8F9-45BBFF43A2CD}"/>
    <cellStyle name="Normal 5 4 2 2 3 3" xfId="535" xr:uid="{959669C0-9B86-4E5E-9D25-6FE69622FCD8}"/>
    <cellStyle name="Normal 5 4 2 2 3 3 2" xfId="1195" xr:uid="{972C93D5-0F69-43FB-A448-FA3676701317}"/>
    <cellStyle name="Normal 5 4 2 2 3 3 2 2" xfId="1196" xr:uid="{AF530EC6-69E1-457E-A69B-B28D7C2DCFAF}"/>
    <cellStyle name="Normal 5 4 2 2 3 3 3" xfId="1197" xr:uid="{BC4F1A8F-9A58-4946-A1F1-25C34F5948C6}"/>
    <cellStyle name="Normal 5 4 2 2 3 4" xfId="1198" xr:uid="{81177947-3EBE-4A89-8A77-0FEE665AFFBA}"/>
    <cellStyle name="Normal 5 4 2 2 3 4 2" xfId="1199" xr:uid="{FFAFC2A1-C8A2-4F95-B73E-7CCC0AEA1AD5}"/>
    <cellStyle name="Normal 5 4 2 2 3 5" xfId="1200" xr:uid="{1E2DEED0-B3A2-421D-AE3F-9799FBEF9EFB}"/>
    <cellStyle name="Normal 5 4 2 2 4" xfId="536" xr:uid="{C7551776-7F05-4868-91B6-443845E8B160}"/>
    <cellStyle name="Normal 5 4 2 2 4 2" xfId="537" xr:uid="{20B18F06-E3B5-48CD-AD7F-122B569F3DF8}"/>
    <cellStyle name="Normal 5 4 2 2 4 2 2" xfId="1201" xr:uid="{6489B846-F905-4B70-BA84-2E795EEF7428}"/>
    <cellStyle name="Normal 5 4 2 2 4 2 2 2" xfId="1202" xr:uid="{CED4D2BC-4DA7-4928-A197-C8979189E78C}"/>
    <cellStyle name="Normal 5 4 2 2 4 2 3" xfId="1203" xr:uid="{E721CD7F-3A82-44F3-9C53-C1A5DE3F2FBD}"/>
    <cellStyle name="Normal 5 4 2 2 4 3" xfId="1204" xr:uid="{0997984B-16E0-4A25-9CA0-E8F389342F7F}"/>
    <cellStyle name="Normal 5 4 2 2 4 3 2" xfId="1205" xr:uid="{EE7788F6-B9B3-484B-9CC7-B30EE0F0A0EA}"/>
    <cellStyle name="Normal 5 4 2 2 4 4" xfId="1206" xr:uid="{3844B39B-0CAA-4119-8694-BE2E4AF5E119}"/>
    <cellStyle name="Normal 5 4 2 2 5" xfId="538" xr:uid="{2CCB191B-9061-4983-93CB-D7785AF82655}"/>
    <cellStyle name="Normal 5 4 2 2 5 2" xfId="1207" xr:uid="{CD38C9FB-730F-48CF-AA86-6F4267C93268}"/>
    <cellStyle name="Normal 5 4 2 2 5 2 2" xfId="1208" xr:uid="{95C1AD92-912E-436B-B8CD-EC915FF0A187}"/>
    <cellStyle name="Normal 5 4 2 2 5 3" xfId="1209" xr:uid="{6D4DED17-F383-4160-B889-99EF02223404}"/>
    <cellStyle name="Normal 5 4 2 2 5 4" xfId="2846" xr:uid="{2204E928-4790-445F-A1BD-BB940E9159F0}"/>
    <cellStyle name="Normal 5 4 2 2 6" xfId="1210" xr:uid="{E2D8342D-8C91-4AFF-8BC1-B7D2003C6FD1}"/>
    <cellStyle name="Normal 5 4 2 2 6 2" xfId="1211" xr:uid="{152EF0D1-6C6F-43D4-958E-3CB4EA3B7C6E}"/>
    <cellStyle name="Normal 5 4 2 2 7" xfId="1212" xr:uid="{B86C752C-4698-4B69-8272-970D1E7DDCAA}"/>
    <cellStyle name="Normal 5 4 2 2 8" xfId="2847" xr:uid="{03583EC7-BADD-45FF-8112-7C1C8589EB94}"/>
    <cellStyle name="Normal 5 4 2 3" xfId="296" xr:uid="{B75E399C-6BDD-414F-91B3-D51282425620}"/>
    <cellStyle name="Normal 5 4 2 3 2" xfId="539" xr:uid="{09310550-046A-486E-B6CF-E04F7AE9643E}"/>
    <cellStyle name="Normal 5 4 2 3 2 2" xfId="540" xr:uid="{455AF4FA-CC2C-413F-AAF7-4299CFE998C0}"/>
    <cellStyle name="Normal 5 4 2 3 2 2 2" xfId="1213" xr:uid="{BA681C20-213C-4701-A932-3014646ADC65}"/>
    <cellStyle name="Normal 5 4 2 3 2 2 2 2" xfId="1214" xr:uid="{6E4333EC-13F8-4DF7-AE02-52B8934A0D11}"/>
    <cellStyle name="Normal 5 4 2 3 2 2 3" xfId="1215" xr:uid="{9171D1D2-E1E7-411B-83C8-9B5098879ECF}"/>
    <cellStyle name="Normal 5 4 2 3 2 3" xfId="1216" xr:uid="{09799367-A683-4A56-83AA-F4F75B987CDC}"/>
    <cellStyle name="Normal 5 4 2 3 2 3 2" xfId="1217" xr:uid="{8F6AF718-E7F7-4943-8571-5336EF20D93F}"/>
    <cellStyle name="Normal 5 4 2 3 2 4" xfId="1218" xr:uid="{B417C9D6-C529-4E77-AACB-553BF504EF2A}"/>
    <cellStyle name="Normal 5 4 2 3 3" xfId="541" xr:uid="{186970F9-6556-4F0B-AB81-B6621467A2C7}"/>
    <cellStyle name="Normal 5 4 2 3 3 2" xfId="1219" xr:uid="{3C810FB6-927D-427B-961A-0A6556010E7A}"/>
    <cellStyle name="Normal 5 4 2 3 3 2 2" xfId="1220" xr:uid="{5A73B345-8810-4E1B-A805-26F8BE9020F6}"/>
    <cellStyle name="Normal 5 4 2 3 3 3" xfId="1221" xr:uid="{71D9B7DE-1865-44C9-B966-765056424B3D}"/>
    <cellStyle name="Normal 5 4 2 3 3 4" xfId="2848" xr:uid="{09206D51-8D7C-486B-8EA2-CC1507E8B82E}"/>
    <cellStyle name="Normal 5 4 2 3 4" xfId="1222" xr:uid="{3334A848-6DB9-4FD2-BF24-4ACE4291A5CE}"/>
    <cellStyle name="Normal 5 4 2 3 4 2" xfId="1223" xr:uid="{F96FA5FE-66DD-4D39-B01B-8FF90C0CC026}"/>
    <cellStyle name="Normal 5 4 2 3 5" xfId="1224" xr:uid="{D3B52E8A-5C35-49D2-8351-BE9B551F50E8}"/>
    <cellStyle name="Normal 5 4 2 3 6" xfId="2849" xr:uid="{4600A6DF-2D5E-45B9-9DE7-EA52EE4EB131}"/>
    <cellStyle name="Normal 5 4 2 4" xfId="297" xr:uid="{84FDB297-F824-4BD5-AB28-5C17409C3823}"/>
    <cellStyle name="Normal 5 4 2 4 2" xfId="542" xr:uid="{46E46CB3-8A9F-4046-98EF-3E0B4DB50152}"/>
    <cellStyle name="Normal 5 4 2 4 2 2" xfId="543" xr:uid="{C95B37D5-B319-404C-BD26-4BFFAA7DA972}"/>
    <cellStyle name="Normal 5 4 2 4 2 2 2" xfId="1225" xr:uid="{988CC605-85E9-467A-89EC-4A05D9548B94}"/>
    <cellStyle name="Normal 5 4 2 4 2 2 2 2" xfId="1226" xr:uid="{C870C338-9198-4991-A3AB-63B60385824C}"/>
    <cellStyle name="Normal 5 4 2 4 2 2 3" xfId="1227" xr:uid="{2AC524BF-CA1D-41E5-AB89-2C69E39231D8}"/>
    <cellStyle name="Normal 5 4 2 4 2 3" xfId="1228" xr:uid="{3840810D-51E0-4DA0-A404-E28B4C98A2D7}"/>
    <cellStyle name="Normal 5 4 2 4 2 3 2" xfId="1229" xr:uid="{E166E0A5-05C9-49A1-8D71-466B8403BA55}"/>
    <cellStyle name="Normal 5 4 2 4 2 4" xfId="1230" xr:uid="{54ACDF5F-3292-4116-8B6A-AAB18F20CF0F}"/>
    <cellStyle name="Normal 5 4 2 4 3" xfId="544" xr:uid="{C8316BCC-8944-4EE2-A6A3-9C3890372682}"/>
    <cellStyle name="Normal 5 4 2 4 3 2" xfId="1231" xr:uid="{3B58E9CE-66F1-4E28-AACF-D0B170E8DE54}"/>
    <cellStyle name="Normal 5 4 2 4 3 2 2" xfId="1232" xr:uid="{F3FE2EE7-C58C-4E9F-AB9E-5CD613912683}"/>
    <cellStyle name="Normal 5 4 2 4 3 3" xfId="1233" xr:uid="{C67CBF7C-31D3-47DF-9AC0-60E103E19EE7}"/>
    <cellStyle name="Normal 5 4 2 4 4" xfId="1234" xr:uid="{D788B3FE-B22E-44EE-9460-A4666A28314A}"/>
    <cellStyle name="Normal 5 4 2 4 4 2" xfId="1235" xr:uid="{BECB0DDA-74E7-49B3-851D-4A6B897F1916}"/>
    <cellStyle name="Normal 5 4 2 4 5" xfId="1236" xr:uid="{9A6EDAE6-217C-4D12-994C-F31A82C34F66}"/>
    <cellStyle name="Normal 5 4 2 5" xfId="298" xr:uid="{2566F2F7-9519-49C5-B087-6E8F694012C6}"/>
    <cellStyle name="Normal 5 4 2 5 2" xfId="545" xr:uid="{5CD50816-73C2-4F4F-9677-729AFE8F8629}"/>
    <cellStyle name="Normal 5 4 2 5 2 2" xfId="1237" xr:uid="{BF79C509-CF98-4019-9A7A-231B1C09055A}"/>
    <cellStyle name="Normal 5 4 2 5 2 2 2" xfId="1238" xr:uid="{E9240495-5B04-42EB-AA7B-BB40A2313757}"/>
    <cellStyle name="Normal 5 4 2 5 2 3" xfId="1239" xr:uid="{20CD694A-7A12-48C8-AEB0-E57A18D8E393}"/>
    <cellStyle name="Normal 5 4 2 5 3" xfId="1240" xr:uid="{E5E8BC3A-993F-4506-B4A4-07951FB1C184}"/>
    <cellStyle name="Normal 5 4 2 5 3 2" xfId="1241" xr:uid="{B2D1F2B2-17FC-4374-988D-AB9F6696261E}"/>
    <cellStyle name="Normal 5 4 2 5 4" xfId="1242" xr:uid="{1A39D932-B42F-4D15-934C-685591E424F1}"/>
    <cellStyle name="Normal 5 4 2 6" xfId="546" xr:uid="{D7C07029-E1D0-4EB2-AE85-0F0AC956721E}"/>
    <cellStyle name="Normal 5 4 2 6 2" xfId="1243" xr:uid="{52DAC131-A220-41D0-8DB0-59D733BE266F}"/>
    <cellStyle name="Normal 5 4 2 6 2 2" xfId="1244" xr:uid="{FD89B3E3-3A57-43A2-98CE-781D8CC3D679}"/>
    <cellStyle name="Normal 5 4 2 6 2 3" xfId="4419" xr:uid="{45586EFE-C7A2-4306-BCCD-0C04E01FEA18}"/>
    <cellStyle name="Normal 5 4 2 6 3" xfId="1245" xr:uid="{4B3726A2-A2B7-4A1C-AE98-6E859D706F0F}"/>
    <cellStyle name="Normal 5 4 2 6 4" xfId="2850" xr:uid="{54003D91-DA33-4075-9A9F-A6308DA9C68B}"/>
    <cellStyle name="Normal 5 4 2 6 4 2" xfId="4584" xr:uid="{59D217BF-3C99-4A0A-8179-9CC84FE1E067}"/>
    <cellStyle name="Normal 5 4 2 6 4 3" xfId="4683" xr:uid="{2202FE25-3F2C-4A25-93BB-598CD306E728}"/>
    <cellStyle name="Normal 5 4 2 6 4 4" xfId="4611" xr:uid="{DF292A06-2A41-4340-9E9F-E6451A4B3FCF}"/>
    <cellStyle name="Normal 5 4 2 7" xfId="1246" xr:uid="{5A86ABAB-5791-4B04-AB12-7E29FCFF7D9F}"/>
    <cellStyle name="Normal 5 4 2 7 2" xfId="1247" xr:uid="{0494D10C-6DA2-48CC-9DA1-C56FC716B854}"/>
    <cellStyle name="Normal 5 4 2 8" xfId="1248" xr:uid="{09F61E54-6CD3-485D-98A9-A811AFEFD9BE}"/>
    <cellStyle name="Normal 5 4 2 9" xfId="2851" xr:uid="{20EE477B-F7EC-41E0-96E7-05DF5FCF7BB2}"/>
    <cellStyle name="Normal 5 4 3" xfId="103" xr:uid="{753BF403-90EA-4531-9686-973D768A10F6}"/>
    <cellStyle name="Normal 5 4 3 2" xfId="104" xr:uid="{2E4F664B-CC5E-4943-991C-6982BE8AB444}"/>
    <cellStyle name="Normal 5 4 3 2 2" xfId="547" xr:uid="{B48A85F9-F260-4E03-AB9C-353A9CD5BAD8}"/>
    <cellStyle name="Normal 5 4 3 2 2 2" xfId="548" xr:uid="{C41D87A7-32CE-41F7-A37B-AF3375F3E235}"/>
    <cellStyle name="Normal 5 4 3 2 2 2 2" xfId="1249" xr:uid="{05230A22-2FB9-49D8-A1F1-C2C00BB09EEA}"/>
    <cellStyle name="Normal 5 4 3 2 2 2 2 2" xfId="1250" xr:uid="{34DBF419-29B1-470A-AE35-7C9F2DCFF0D2}"/>
    <cellStyle name="Normal 5 4 3 2 2 2 3" xfId="1251" xr:uid="{717FA18F-4D94-4D8D-B543-C631C3C1F225}"/>
    <cellStyle name="Normal 5 4 3 2 2 3" xfId="1252" xr:uid="{80BCAA8E-0483-40E0-A022-6452E6738AA4}"/>
    <cellStyle name="Normal 5 4 3 2 2 3 2" xfId="1253" xr:uid="{1F4F2617-9F07-48A4-8A4B-85A99369190E}"/>
    <cellStyle name="Normal 5 4 3 2 2 4" xfId="1254" xr:uid="{F8E4A1A3-C50E-4249-BBE6-EC51AA272EB2}"/>
    <cellStyle name="Normal 5 4 3 2 3" xfId="549" xr:uid="{E515A0DA-03D3-4106-880F-F287F5F5E4F6}"/>
    <cellStyle name="Normal 5 4 3 2 3 2" xfId="1255" xr:uid="{F23C8DFD-B948-42DE-8059-75BF52AEAEAE}"/>
    <cellStyle name="Normal 5 4 3 2 3 2 2" xfId="1256" xr:uid="{95C8043C-3289-4D2B-88C2-668C7EAD9843}"/>
    <cellStyle name="Normal 5 4 3 2 3 3" xfId="1257" xr:uid="{9CCDFE2A-A5B2-48A5-8827-B892836BF06C}"/>
    <cellStyle name="Normal 5 4 3 2 3 4" xfId="2852" xr:uid="{B37F2FA6-90CF-48FA-B0EB-33BFC00C5B2A}"/>
    <cellStyle name="Normal 5 4 3 2 4" xfId="1258" xr:uid="{0C069F97-0411-4DBB-89F8-A46973B327D1}"/>
    <cellStyle name="Normal 5 4 3 2 4 2" xfId="1259" xr:uid="{0ABE0848-4C86-46D9-9371-7497F70D63D2}"/>
    <cellStyle name="Normal 5 4 3 2 5" xfId="1260" xr:uid="{500753AE-0FB2-4B53-9606-8BD382A17758}"/>
    <cellStyle name="Normal 5 4 3 2 6" xfId="2853" xr:uid="{4B681DE5-0095-480B-BD4D-0714D5C0AA01}"/>
    <cellStyle name="Normal 5 4 3 3" xfId="299" xr:uid="{B050F89E-F42A-4B11-B6A5-C8B151BB7586}"/>
    <cellStyle name="Normal 5 4 3 3 2" xfId="550" xr:uid="{CC5C21E8-8A61-48EB-B063-7B426EA2B549}"/>
    <cellStyle name="Normal 5 4 3 3 2 2" xfId="551" xr:uid="{1CFE06C1-6F9B-48EE-A70D-333974311805}"/>
    <cellStyle name="Normal 5 4 3 3 2 2 2" xfId="1261" xr:uid="{59984579-10A8-4FA6-8BDA-8D66EABA0C75}"/>
    <cellStyle name="Normal 5 4 3 3 2 2 2 2" xfId="1262" xr:uid="{B3576FB0-DCD2-4B2F-BE99-FB9776155DCC}"/>
    <cellStyle name="Normal 5 4 3 3 2 2 3" xfId="1263" xr:uid="{F01AF43B-6BD9-4B9F-8C04-8E34EEEC40EA}"/>
    <cellStyle name="Normal 5 4 3 3 2 3" xfId="1264" xr:uid="{8D418BB9-05EB-445F-B5C9-2CE7BAF87451}"/>
    <cellStyle name="Normal 5 4 3 3 2 3 2" xfId="1265" xr:uid="{5FD8C0E7-1293-4B4C-A464-59597CF19DCE}"/>
    <cellStyle name="Normal 5 4 3 3 2 4" xfId="1266" xr:uid="{77E0764E-2F25-46DB-B965-061874D6CCA8}"/>
    <cellStyle name="Normal 5 4 3 3 3" xfId="552" xr:uid="{AD69E9B7-7FC0-498C-BA05-BEDCE651B598}"/>
    <cellStyle name="Normal 5 4 3 3 3 2" xfId="1267" xr:uid="{F4D0ECC3-BC16-4583-B69D-8AD5A45B1BBE}"/>
    <cellStyle name="Normal 5 4 3 3 3 2 2" xfId="1268" xr:uid="{9B6FA952-A74D-44CC-817F-A1A725EE2ACF}"/>
    <cellStyle name="Normal 5 4 3 3 3 3" xfId="1269" xr:uid="{E5F9A684-B4DE-4A58-B272-114C90BA8968}"/>
    <cellStyle name="Normal 5 4 3 3 4" xfId="1270" xr:uid="{73D21504-D940-4D7F-9C02-7100190A94B5}"/>
    <cellStyle name="Normal 5 4 3 3 4 2" xfId="1271" xr:uid="{884E0CA9-846E-4DE8-B399-0B04C95DB496}"/>
    <cellStyle name="Normal 5 4 3 3 5" xfId="1272" xr:uid="{8711A8FB-28B5-4891-872C-2B55299E8A75}"/>
    <cellStyle name="Normal 5 4 3 4" xfId="300" xr:uid="{8C009A1A-659F-492E-82B2-3FE56C781D32}"/>
    <cellStyle name="Normal 5 4 3 4 2" xfId="553" xr:uid="{6F56FF9B-F4CA-4002-B8BE-8D0F6B58DDF7}"/>
    <cellStyle name="Normal 5 4 3 4 2 2" xfId="1273" xr:uid="{C5DBD3DB-E4A4-4948-BF2D-7C927782DAAA}"/>
    <cellStyle name="Normal 5 4 3 4 2 2 2" xfId="1274" xr:uid="{4204E6FD-83CE-4172-9DCC-ABC16E94E05A}"/>
    <cellStyle name="Normal 5 4 3 4 2 3" xfId="1275" xr:uid="{3F138C2E-4C50-4C1D-9B07-2B39E6798225}"/>
    <cellStyle name="Normal 5 4 3 4 3" xfId="1276" xr:uid="{6988A923-19F1-4158-886A-9516B3D69917}"/>
    <cellStyle name="Normal 5 4 3 4 3 2" xfId="1277" xr:uid="{5CE85269-8C00-41BD-845E-55CEE2AC5579}"/>
    <cellStyle name="Normal 5 4 3 4 4" xfId="1278" xr:uid="{62BCD90E-2DF9-4FCE-8FA6-7699C6D74571}"/>
    <cellStyle name="Normal 5 4 3 5" xfId="554" xr:uid="{3CA461EA-5914-4550-BDE8-0E5376D4E3F2}"/>
    <cellStyle name="Normal 5 4 3 5 2" xfId="1279" xr:uid="{8566881A-66DE-4D5B-94B3-E23BA5418D37}"/>
    <cellStyle name="Normal 5 4 3 5 2 2" xfId="1280" xr:uid="{90A94C71-19C0-4BBC-8C8B-A9E1F1871EED}"/>
    <cellStyle name="Normal 5 4 3 5 3" xfId="1281" xr:uid="{1BE300A2-97DE-49E8-8A77-FC1E91520C58}"/>
    <cellStyle name="Normal 5 4 3 5 4" xfId="2854" xr:uid="{EFC30D5E-C5C4-4754-8C46-BD1E9F56F23A}"/>
    <cellStyle name="Normal 5 4 3 6" xfId="1282" xr:uid="{01F16494-C7F7-4138-A28B-0C9B16C19809}"/>
    <cellStyle name="Normal 5 4 3 6 2" xfId="1283" xr:uid="{76EAB223-85EC-480C-9E2F-14A45BE6EBF1}"/>
    <cellStyle name="Normal 5 4 3 7" xfId="1284" xr:uid="{1E2BFC09-97AA-4471-8604-5037C7BB59A0}"/>
    <cellStyle name="Normal 5 4 3 8" xfId="2855" xr:uid="{E5753B23-4A61-4D4E-AD8C-FB5C9CF8CEBD}"/>
    <cellStyle name="Normal 5 4 4" xfId="105" xr:uid="{F7966240-7F43-4EC3-8E53-9F2A656741F7}"/>
    <cellStyle name="Normal 5 4 4 2" xfId="446" xr:uid="{06676582-75B0-4623-87BB-3415769B2ED7}"/>
    <cellStyle name="Normal 5 4 4 2 2" xfId="555" xr:uid="{E56BC04C-29D7-4343-A026-316B0ED50007}"/>
    <cellStyle name="Normal 5 4 4 2 2 2" xfId="1285" xr:uid="{1743BE7E-AB43-46FD-A9CA-5F67E413D909}"/>
    <cellStyle name="Normal 5 4 4 2 2 2 2" xfId="1286" xr:uid="{F0A13E85-D7CB-4722-A416-6B65414E9EEB}"/>
    <cellStyle name="Normal 5 4 4 2 2 3" xfId="1287" xr:uid="{13538BE1-CBBB-41C9-BC68-1A6D2426220B}"/>
    <cellStyle name="Normal 5 4 4 2 2 4" xfId="2856" xr:uid="{4C66EE7C-CB33-4263-B1EE-2DC8EAAA9980}"/>
    <cellStyle name="Normal 5 4 4 2 3" xfId="1288" xr:uid="{5DC9B462-D6BA-4A4E-B387-42CC92C67FC3}"/>
    <cellStyle name="Normal 5 4 4 2 3 2" xfId="1289" xr:uid="{A8E141E5-8FA4-4E08-A18E-605B0B4D63D8}"/>
    <cellStyle name="Normal 5 4 4 2 4" xfId="1290" xr:uid="{6ABD2A8F-5C96-4322-AE5C-E7DD19D23EA4}"/>
    <cellStyle name="Normal 5 4 4 2 5" xfId="2857" xr:uid="{BB746C7B-C5DC-4B5A-AD0A-E0D069D1AFCA}"/>
    <cellStyle name="Normal 5 4 4 3" xfId="556" xr:uid="{E8ACDAA8-04D5-4BC7-B275-2CDB6BC2D87E}"/>
    <cellStyle name="Normal 5 4 4 3 2" xfId="1291" xr:uid="{472F98B1-F6FC-4068-A67D-8E24AEAA28B8}"/>
    <cellStyle name="Normal 5 4 4 3 2 2" xfId="1292" xr:uid="{56DFB706-E8AC-4E3D-9B18-3BA3BD434FEC}"/>
    <cellStyle name="Normal 5 4 4 3 3" xfId="1293" xr:uid="{E0D50441-9CBF-4F22-853F-68B3E2B40E0B}"/>
    <cellStyle name="Normal 5 4 4 3 4" xfId="2858" xr:uid="{819B2616-42BC-4C9B-80D2-153E3E6CEF59}"/>
    <cellStyle name="Normal 5 4 4 4" xfId="1294" xr:uid="{88C87130-78B0-4A79-9D97-F16F1A5CB332}"/>
    <cellStyle name="Normal 5 4 4 4 2" xfId="1295" xr:uid="{F704964B-1A23-456E-B474-2299DDDE9A41}"/>
    <cellStyle name="Normal 5 4 4 4 3" xfId="2859" xr:uid="{EF1FD525-8983-4BCA-AF8D-ED7E6EE563F9}"/>
    <cellStyle name="Normal 5 4 4 4 4" xfId="2860" xr:uid="{F63024F8-2F8C-467B-932B-9BFC8619D6DC}"/>
    <cellStyle name="Normal 5 4 4 5" xfId="1296" xr:uid="{8A440F48-73B8-4143-9C4A-782C9DCE87D0}"/>
    <cellStyle name="Normal 5 4 4 6" xfId="2861" xr:uid="{9971F26F-A983-454D-8B78-7C95FA9A5B54}"/>
    <cellStyle name="Normal 5 4 4 7" xfId="2862" xr:uid="{45A12362-49A4-4AFE-AF2B-52D53B1E4CB5}"/>
    <cellStyle name="Normal 5 4 5" xfId="301" xr:uid="{A18F1C7F-56E9-4A58-B5D9-696F26D06302}"/>
    <cellStyle name="Normal 5 4 5 2" xfId="557" xr:uid="{9235D308-55F0-4AD0-85F1-C4BE03079E5B}"/>
    <cellStyle name="Normal 5 4 5 2 2" xfId="558" xr:uid="{4CAAB718-0CD7-4607-AF54-740E715DFC8E}"/>
    <cellStyle name="Normal 5 4 5 2 2 2" xfId="1297" xr:uid="{0AD5AD52-A7A0-4E46-A5D2-18ADD7AF43A2}"/>
    <cellStyle name="Normal 5 4 5 2 2 2 2" xfId="1298" xr:uid="{7AC67A49-0C76-41BF-B942-6BC625B762D0}"/>
    <cellStyle name="Normal 5 4 5 2 2 3" xfId="1299" xr:uid="{954DECAE-643D-4F0E-B140-151CA0720F9B}"/>
    <cellStyle name="Normal 5 4 5 2 3" xfId="1300" xr:uid="{F38C9B67-FEA8-42E2-BE2D-53AD569C763C}"/>
    <cellStyle name="Normal 5 4 5 2 3 2" xfId="1301" xr:uid="{384302F8-8A0F-42A0-BF6F-8F863400925E}"/>
    <cellStyle name="Normal 5 4 5 2 4" xfId="1302" xr:uid="{E9F0AA09-B17F-4126-A32F-9FF14F7D59AF}"/>
    <cellStyle name="Normal 5 4 5 3" xfId="559" xr:uid="{2531FE26-3BA0-4620-99B4-1891F869D98E}"/>
    <cellStyle name="Normal 5 4 5 3 2" xfId="1303" xr:uid="{F87C711F-0381-4154-A508-0A442E8DDEF0}"/>
    <cellStyle name="Normal 5 4 5 3 2 2" xfId="1304" xr:uid="{770DA720-87AA-463A-A523-84FF945B0DB3}"/>
    <cellStyle name="Normal 5 4 5 3 3" xfId="1305" xr:uid="{0AE8F297-1342-4959-9FF2-0574766329F4}"/>
    <cellStyle name="Normal 5 4 5 3 4" xfId="2863" xr:uid="{79E286FF-4B70-4267-9C7E-9B7F76841D8C}"/>
    <cellStyle name="Normal 5 4 5 4" xfId="1306" xr:uid="{1307D094-EA7B-42F8-9EBE-C960E15D8DAF}"/>
    <cellStyle name="Normal 5 4 5 4 2" xfId="1307" xr:uid="{27A384F6-291B-4A00-9370-6AB94998C771}"/>
    <cellStyle name="Normal 5 4 5 5" xfId="1308" xr:uid="{E05F13B5-1C48-4DDA-B649-6CDA5B3A3396}"/>
    <cellStyle name="Normal 5 4 5 6" xfId="2864" xr:uid="{B1905A7E-FC0D-4A96-897D-E2B542B00544}"/>
    <cellStyle name="Normal 5 4 6" xfId="302" xr:uid="{CC0ABD0D-2725-4EA0-BFFD-2F0E0F87B9F0}"/>
    <cellStyle name="Normal 5 4 6 2" xfId="560" xr:uid="{55B10362-AF3C-45CD-A114-E84C9E05398E}"/>
    <cellStyle name="Normal 5 4 6 2 2" xfId="1309" xr:uid="{DB626149-468A-47B3-A0F1-B5AB34B5FEFA}"/>
    <cellStyle name="Normal 5 4 6 2 2 2" xfId="1310" xr:uid="{0C8BE900-2680-40A5-A582-D6AD3054AF69}"/>
    <cellStyle name="Normal 5 4 6 2 3" xfId="1311" xr:uid="{67D62ED6-5724-4B9E-AB07-59F407606054}"/>
    <cellStyle name="Normal 5 4 6 2 4" xfId="2865" xr:uid="{5E0E9BB5-6345-493E-9E8B-F5CB9B4DB49B}"/>
    <cellStyle name="Normal 5 4 6 3" xfId="1312" xr:uid="{E6649511-EBF3-4FE4-939B-B62796780CCB}"/>
    <cellStyle name="Normal 5 4 6 3 2" xfId="1313" xr:uid="{CA39D657-BE20-4FAD-9856-1EB6FA548290}"/>
    <cellStyle name="Normal 5 4 6 4" xfId="1314" xr:uid="{45D28E6B-92DC-42FB-8F58-EE47AE5AF3A1}"/>
    <cellStyle name="Normal 5 4 6 5" xfId="2866" xr:uid="{46D14F6F-32AD-4D99-9277-0E5D184F691E}"/>
    <cellStyle name="Normal 5 4 7" xfId="561" xr:uid="{5EF3964D-9788-4AD3-B694-BDB3C962CA47}"/>
    <cellStyle name="Normal 5 4 7 2" xfId="1315" xr:uid="{87EC2650-76CE-4F3D-9946-7984665A41C7}"/>
    <cellStyle name="Normal 5 4 7 2 2" xfId="1316" xr:uid="{F4F2D3AE-7F09-4C8F-BC69-4E87A9B2694E}"/>
    <cellStyle name="Normal 5 4 7 2 3" xfId="4418" xr:uid="{C7087F60-4D3F-4E38-85E3-3E4B9FC319EA}"/>
    <cellStyle name="Normal 5 4 7 3" xfId="1317" xr:uid="{32142722-1307-417A-B597-AEF5E357ED48}"/>
    <cellStyle name="Normal 5 4 7 4" xfId="2867" xr:uid="{38138FD2-469C-4E34-84B1-CCCAB3AB606D}"/>
    <cellStyle name="Normal 5 4 7 4 2" xfId="4583" xr:uid="{9D525FDC-5B91-49A7-8973-B0497328E170}"/>
    <cellStyle name="Normal 5 4 7 4 3" xfId="4684" xr:uid="{BBEFC264-794D-40E1-9E22-DA15AA9364D9}"/>
    <cellStyle name="Normal 5 4 7 4 4" xfId="4610" xr:uid="{5E3E05F7-BC69-4879-BAB2-F1FF6CA141F3}"/>
    <cellStyle name="Normal 5 4 8" xfId="1318" xr:uid="{58694EBC-FF0B-4FC0-A7EF-024A6098BE63}"/>
    <cellStyle name="Normal 5 4 8 2" xfId="1319" xr:uid="{9130A6B0-BEA6-48D3-94C8-F2772BA691E6}"/>
    <cellStyle name="Normal 5 4 8 3" xfId="2868" xr:uid="{822C4E53-1138-47CE-90F0-DB64FACA98D5}"/>
    <cellStyle name="Normal 5 4 8 4" xfId="2869" xr:uid="{9B6E0377-DFC6-4695-B4B9-F0A9E2467796}"/>
    <cellStyle name="Normal 5 4 9" xfId="1320" xr:uid="{DC692E8B-C0A7-49F9-B83F-A98F303EB768}"/>
    <cellStyle name="Normal 5 5" xfId="106" xr:uid="{BC2E0D4B-968D-4464-8DE7-3D81552B1365}"/>
    <cellStyle name="Normal 5 5 10" xfId="2870" xr:uid="{E6CA60AA-A426-4218-A71E-B1BFF2B07BEE}"/>
    <cellStyle name="Normal 5 5 11" xfId="2871" xr:uid="{BF1C91D0-3271-48BC-8092-EBABA799C75B}"/>
    <cellStyle name="Normal 5 5 2" xfId="107" xr:uid="{54149F3A-E1F2-456D-8382-38D7B1AAE2C8}"/>
    <cellStyle name="Normal 5 5 2 2" xfId="108" xr:uid="{D7E2059D-528B-4F2B-9BD9-ED4FE3A098A5}"/>
    <cellStyle name="Normal 5 5 2 2 2" xfId="303" xr:uid="{DE545F34-7CB5-40EF-9276-C28B7186AE2B}"/>
    <cellStyle name="Normal 5 5 2 2 2 2" xfId="562" xr:uid="{7191F0EB-7969-43BE-9D28-96E379E1B2E3}"/>
    <cellStyle name="Normal 5 5 2 2 2 2 2" xfId="1321" xr:uid="{95B2B12B-CC57-4E67-B92A-944F95383C99}"/>
    <cellStyle name="Normal 5 5 2 2 2 2 2 2" xfId="1322" xr:uid="{05487356-D6C8-4B72-AA1E-C4A33DB7D914}"/>
    <cellStyle name="Normal 5 5 2 2 2 2 3" xfId="1323" xr:uid="{4A738BA0-5501-4680-8FFB-36DE24AFF91B}"/>
    <cellStyle name="Normal 5 5 2 2 2 2 4" xfId="2872" xr:uid="{DD8A9686-C43A-467B-BF4A-B07966A9C17A}"/>
    <cellStyle name="Normal 5 5 2 2 2 3" xfId="1324" xr:uid="{58142D79-27A7-4167-9870-6218EF47D223}"/>
    <cellStyle name="Normal 5 5 2 2 2 3 2" xfId="1325" xr:uid="{AAC99018-4191-4407-8993-2949980B4C03}"/>
    <cellStyle name="Normal 5 5 2 2 2 3 3" xfId="2873" xr:uid="{05E77498-9C31-40D1-AE38-F8EBFA65F88D}"/>
    <cellStyle name="Normal 5 5 2 2 2 3 4" xfId="2874" xr:uid="{E8C04C15-042B-4BBD-BABB-D83B9A1147E4}"/>
    <cellStyle name="Normal 5 5 2 2 2 4" xfId="1326" xr:uid="{B471CB53-4949-411C-991A-EFFBB83F9992}"/>
    <cellStyle name="Normal 5 5 2 2 2 5" xfId="2875" xr:uid="{6758F94B-6E14-490D-816E-9E8CF694622B}"/>
    <cellStyle name="Normal 5 5 2 2 2 6" xfId="2876" xr:uid="{93E02965-0019-4F4F-B89A-FE1FF53F005F}"/>
    <cellStyle name="Normal 5 5 2 2 3" xfId="563" xr:uid="{C1032708-E9C5-400B-8EB8-1361FDCC1580}"/>
    <cellStyle name="Normal 5 5 2 2 3 2" xfId="1327" xr:uid="{C2B98169-270E-4705-9D68-B1FA3A6A5984}"/>
    <cellStyle name="Normal 5 5 2 2 3 2 2" xfId="1328" xr:uid="{DDF33F27-5B43-40D9-959F-E8FBE571E17E}"/>
    <cellStyle name="Normal 5 5 2 2 3 2 3" xfId="2877" xr:uid="{4757FA37-A0C3-4C2E-BAA1-F036A92B2A78}"/>
    <cellStyle name="Normal 5 5 2 2 3 2 4" xfId="2878" xr:uid="{E7AC50F3-0432-4020-B9B9-956D85439A5C}"/>
    <cellStyle name="Normal 5 5 2 2 3 3" xfId="1329" xr:uid="{CDB17D6E-8642-4FF8-B2F2-E90A3497C227}"/>
    <cellStyle name="Normal 5 5 2 2 3 4" xfId="2879" xr:uid="{F32BFB34-E75A-4E18-AF06-FD3686E7FBD0}"/>
    <cellStyle name="Normal 5 5 2 2 3 5" xfId="2880" xr:uid="{5D296AC6-00C8-4BF5-A3C3-7E44D1CC3138}"/>
    <cellStyle name="Normal 5 5 2 2 4" xfId="1330" xr:uid="{433E374B-1F84-4607-8032-5276B6D45911}"/>
    <cellStyle name="Normal 5 5 2 2 4 2" xfId="1331" xr:uid="{26B6BF82-F7D7-4EE0-BE96-FF33D1812BB3}"/>
    <cellStyle name="Normal 5 5 2 2 4 3" xfId="2881" xr:uid="{90E53721-3DC7-4539-B177-EF53EC8793B1}"/>
    <cellStyle name="Normal 5 5 2 2 4 4" xfId="2882" xr:uid="{893097C7-1C6A-4DB5-BCB9-D323844CC123}"/>
    <cellStyle name="Normal 5 5 2 2 5" xfId="1332" xr:uid="{201C0A25-E14F-4426-85BD-94EBB445715B}"/>
    <cellStyle name="Normal 5 5 2 2 5 2" xfId="2883" xr:uid="{DBFB2AF6-A5F9-4BD7-BBBA-6498ED3C13CF}"/>
    <cellStyle name="Normal 5 5 2 2 5 3" xfId="2884" xr:uid="{ABD15515-C2CC-4982-81FD-1D2166832374}"/>
    <cellStyle name="Normal 5 5 2 2 5 4" xfId="2885" xr:uid="{ACD76077-C42A-4CC2-8D7A-B5B04933D911}"/>
    <cellStyle name="Normal 5 5 2 2 6" xfId="2886" xr:uid="{CCC72E36-FB2D-491F-8A26-ABD8669D5334}"/>
    <cellStyle name="Normal 5 5 2 2 7" xfId="2887" xr:uid="{B861AB3E-4D56-4BBC-8A98-3DE7BCC0C281}"/>
    <cellStyle name="Normal 5 5 2 2 8" xfId="2888" xr:uid="{CAC52850-C70B-4948-A26A-7E5DB50AB2FE}"/>
    <cellStyle name="Normal 5 5 2 3" xfId="304" xr:uid="{ACEE446D-307F-478A-980A-A0EEBCB97C37}"/>
    <cellStyle name="Normal 5 5 2 3 2" xfId="564" xr:uid="{6C089F0F-9078-4764-A412-3B9115C94269}"/>
    <cellStyle name="Normal 5 5 2 3 2 2" xfId="565" xr:uid="{E441B1C0-2CB0-4228-B8F5-E41ED2EBA09D}"/>
    <cellStyle name="Normal 5 5 2 3 2 2 2" xfId="1333" xr:uid="{CED4E026-210C-47AB-8B5F-85F433E7C8EE}"/>
    <cellStyle name="Normal 5 5 2 3 2 2 2 2" xfId="1334" xr:uid="{BB75D61D-9F18-4C27-B62D-5F99AA94F6A5}"/>
    <cellStyle name="Normal 5 5 2 3 2 2 3" xfId="1335" xr:uid="{B8F21E56-1057-4016-A2CE-F2420C9F8A7E}"/>
    <cellStyle name="Normal 5 5 2 3 2 3" xfId="1336" xr:uid="{0A4FAC3B-9124-4E7B-98DA-A2A70E9D9EAB}"/>
    <cellStyle name="Normal 5 5 2 3 2 3 2" xfId="1337" xr:uid="{5C782652-E2BF-4B74-9A61-00CD277C9D30}"/>
    <cellStyle name="Normal 5 5 2 3 2 4" xfId="1338" xr:uid="{5DEDFFE4-1839-4258-9F33-17EA67679763}"/>
    <cellStyle name="Normal 5 5 2 3 3" xfId="566" xr:uid="{90546170-5BB4-4134-B230-D4CA1BBE6936}"/>
    <cellStyle name="Normal 5 5 2 3 3 2" xfId="1339" xr:uid="{914D8C6A-9632-4CC1-805D-BBB27E856A2C}"/>
    <cellStyle name="Normal 5 5 2 3 3 2 2" xfId="1340" xr:uid="{C921CCDB-07FA-49D9-8D9B-5CF306C4D394}"/>
    <cellStyle name="Normal 5 5 2 3 3 3" xfId="1341" xr:uid="{8FCD16E8-1E08-4D3E-AB5D-B3920BF1E73F}"/>
    <cellStyle name="Normal 5 5 2 3 3 4" xfId="2889" xr:uid="{9BB6167F-6829-4E73-94B0-6F3BEF095FD6}"/>
    <cellStyle name="Normal 5 5 2 3 4" xfId="1342" xr:uid="{2E1E9303-FA69-4113-9B95-8A78039B68B2}"/>
    <cellStyle name="Normal 5 5 2 3 4 2" xfId="1343" xr:uid="{066C405D-6E63-46D4-B526-62F83C4B3B15}"/>
    <cellStyle name="Normal 5 5 2 3 5" xfId="1344" xr:uid="{D47BAF9A-F3D0-4BFA-8307-174CA4313BB7}"/>
    <cellStyle name="Normal 5 5 2 3 6" xfId="2890" xr:uid="{E2050FCC-92E0-47F9-8526-5F7BC948CC9B}"/>
    <cellStyle name="Normal 5 5 2 4" xfId="305" xr:uid="{FCDB8FE2-508B-4833-AF51-704D47BCABB2}"/>
    <cellStyle name="Normal 5 5 2 4 2" xfId="567" xr:uid="{4DFFA175-C971-41C8-8CFA-2D107532D741}"/>
    <cellStyle name="Normal 5 5 2 4 2 2" xfId="1345" xr:uid="{E903572F-425D-4A32-9351-4F160E24B4C6}"/>
    <cellStyle name="Normal 5 5 2 4 2 2 2" xfId="1346" xr:uid="{7B454F83-29BC-49ED-A397-15856AA2E1E3}"/>
    <cellStyle name="Normal 5 5 2 4 2 3" xfId="1347" xr:uid="{122B8330-D031-4DE8-9212-470BFDB6ED2E}"/>
    <cellStyle name="Normal 5 5 2 4 2 4" xfId="2891" xr:uid="{5461787C-A451-4FE0-8EC3-B681147652DE}"/>
    <cellStyle name="Normal 5 5 2 4 3" xfId="1348" xr:uid="{7DDEDB8B-BE7A-4819-8B4A-9FD9C0C275A9}"/>
    <cellStyle name="Normal 5 5 2 4 3 2" xfId="1349" xr:uid="{AD6DABBE-5A67-4F27-9CCA-B8AF03086928}"/>
    <cellStyle name="Normal 5 5 2 4 4" xfId="1350" xr:uid="{EBD0EE11-1E42-4D06-97E9-CD792E2BEA52}"/>
    <cellStyle name="Normal 5 5 2 4 5" xfId="2892" xr:uid="{FD69829D-3E1D-4E7C-B010-90D00A5D7683}"/>
    <cellStyle name="Normal 5 5 2 5" xfId="306" xr:uid="{E35E2890-0971-42B4-AE5B-FAF854C89A7E}"/>
    <cellStyle name="Normal 5 5 2 5 2" xfId="1351" xr:uid="{9256C483-867C-400C-BAB3-B89B4EA16F1C}"/>
    <cellStyle name="Normal 5 5 2 5 2 2" xfId="1352" xr:uid="{ED24B7AB-1C6E-4745-A741-29EBBF1C93E7}"/>
    <cellStyle name="Normal 5 5 2 5 3" xfId="1353" xr:uid="{27581646-CE63-4454-A1D0-F624AF6F4335}"/>
    <cellStyle name="Normal 5 5 2 5 4" xfId="2893" xr:uid="{6CF35C27-A23A-4F39-A822-DB36EE31E08E}"/>
    <cellStyle name="Normal 5 5 2 6" xfId="1354" xr:uid="{F9AB37E3-4B32-4D22-B0A6-94DD2301B1FE}"/>
    <cellStyle name="Normal 5 5 2 6 2" xfId="1355" xr:uid="{FCFE4EAE-16C1-40AB-B677-D826CC3BE03A}"/>
    <cellStyle name="Normal 5 5 2 6 3" xfId="2894" xr:uid="{6E366D1F-B57B-4A4D-96AD-83F323296B0A}"/>
    <cellStyle name="Normal 5 5 2 6 4" xfId="2895" xr:uid="{6D55DCA3-F484-43AA-BAE9-0B3A49FE1818}"/>
    <cellStyle name="Normal 5 5 2 7" xfId="1356" xr:uid="{DDBB382C-59FB-4019-A667-0F2D90288A9E}"/>
    <cellStyle name="Normal 5 5 2 8" xfId="2896" xr:uid="{19042A73-7511-4D9F-98D9-D013B314003E}"/>
    <cellStyle name="Normal 5 5 2 9" xfId="2897" xr:uid="{135D4CF5-B843-47A6-B5C5-F551420E0C79}"/>
    <cellStyle name="Normal 5 5 3" xfId="109" xr:uid="{8201AA5F-C959-4238-A062-2DC38D71245E}"/>
    <cellStyle name="Normal 5 5 3 2" xfId="110" xr:uid="{C2DA1EAA-E036-4A04-BDA1-590E12681966}"/>
    <cellStyle name="Normal 5 5 3 2 2" xfId="568" xr:uid="{96484F89-37D2-458E-B38B-7DE123ABDFEE}"/>
    <cellStyle name="Normal 5 5 3 2 2 2" xfId="1357" xr:uid="{6763C647-F4B0-4B51-AEBA-51675BB4A684}"/>
    <cellStyle name="Normal 5 5 3 2 2 2 2" xfId="1358" xr:uid="{7661EF26-3792-4C84-8FA6-17346A77CEE0}"/>
    <cellStyle name="Normal 5 5 3 2 2 2 2 2" xfId="4468" xr:uid="{B9AAD52A-E548-4DC1-B347-4DEDE5C2C7D6}"/>
    <cellStyle name="Normal 5 5 3 2 2 2 3" xfId="4469" xr:uid="{4123B5B7-E0FD-4618-A023-0CBF995F514E}"/>
    <cellStyle name="Normal 5 5 3 2 2 3" xfId="1359" xr:uid="{46058DD5-648E-47B0-A329-A424E9180A05}"/>
    <cellStyle name="Normal 5 5 3 2 2 3 2" xfId="4470" xr:uid="{30019F39-E88A-41AE-9566-FAF612A659E9}"/>
    <cellStyle name="Normal 5 5 3 2 2 4" xfId="2898" xr:uid="{B62A3E9A-2A35-4AAB-B75B-2DCF3D9ED533}"/>
    <cellStyle name="Normal 5 5 3 2 3" xfId="1360" xr:uid="{63B8914E-389B-4BED-AE8A-A0BB4A7A4D04}"/>
    <cellStyle name="Normal 5 5 3 2 3 2" xfId="1361" xr:uid="{964F8357-5564-4AFD-AEBA-9D9DF3F15C42}"/>
    <cellStyle name="Normal 5 5 3 2 3 2 2" xfId="4471" xr:uid="{BC622A2A-1BA6-47E9-AC1E-CA1142B0EFC7}"/>
    <cellStyle name="Normal 5 5 3 2 3 3" xfId="2899" xr:uid="{A4174753-3688-4748-893F-057792767426}"/>
    <cellStyle name="Normal 5 5 3 2 3 4" xfId="2900" xr:uid="{7E140556-6DAB-4BCD-83A6-469F5F7B0B3B}"/>
    <cellStyle name="Normal 5 5 3 2 4" xfId="1362" xr:uid="{3967C78A-DB6E-4026-B3CF-69BE0797EE2A}"/>
    <cellStyle name="Normal 5 5 3 2 4 2" xfId="4472" xr:uid="{60D6BC53-49CD-443B-97D6-081D512F8F85}"/>
    <cellStyle name="Normal 5 5 3 2 5" xfId="2901" xr:uid="{C3F219C8-71B7-44AE-8873-0269F1B4153F}"/>
    <cellStyle name="Normal 5 5 3 2 6" xfId="2902" xr:uid="{C5E21FCF-AB8C-4139-ACEC-BED4383E5120}"/>
    <cellStyle name="Normal 5 5 3 3" xfId="307" xr:uid="{66A0918F-FF95-49F5-8DEF-3585EE2B70E5}"/>
    <cellStyle name="Normal 5 5 3 3 2" xfId="1363" xr:uid="{1CB20337-706C-4AC3-AE23-DB853D09F2EB}"/>
    <cellStyle name="Normal 5 5 3 3 2 2" xfId="1364" xr:uid="{F2601A66-8EE9-455B-B22A-6B0C72E583B8}"/>
    <cellStyle name="Normal 5 5 3 3 2 2 2" xfId="4473" xr:uid="{94A94301-03EB-4D11-B051-AA252FACE0C3}"/>
    <cellStyle name="Normal 5 5 3 3 2 3" xfId="2903" xr:uid="{9B2A756B-1AE9-4041-B998-F27B9A219DC3}"/>
    <cellStyle name="Normal 5 5 3 3 2 4" xfId="2904" xr:uid="{DB479F9D-0483-41D6-B284-3BEDC6003E35}"/>
    <cellStyle name="Normal 5 5 3 3 3" xfId="1365" xr:uid="{0D2AB770-2B8D-4F35-8BF2-3B6A34B391EC}"/>
    <cellStyle name="Normal 5 5 3 3 3 2" xfId="4474" xr:uid="{48C8C01F-8956-41B0-819F-FC56969B2494}"/>
    <cellStyle name="Normal 5 5 3 3 4" xfId="2905" xr:uid="{C4E9D2EF-8578-4A21-9EA3-38526A5AA882}"/>
    <cellStyle name="Normal 5 5 3 3 5" xfId="2906" xr:uid="{F0BCF9AD-E8CF-40CA-9353-6714C4DC3E82}"/>
    <cellStyle name="Normal 5 5 3 4" xfId="1366" xr:uid="{E0B9F4F9-1C29-4C01-A44F-D4A69D29C5DD}"/>
    <cellStyle name="Normal 5 5 3 4 2" xfId="1367" xr:uid="{5C3C8CBD-9C16-416B-8AF0-0889740F558C}"/>
    <cellStyle name="Normal 5 5 3 4 2 2" xfId="4475" xr:uid="{9A493970-A18B-4185-BA24-C4F05B1FEF8B}"/>
    <cellStyle name="Normal 5 5 3 4 3" xfId="2907" xr:uid="{565EE1BC-1261-44EC-AD91-E1ED3E343D94}"/>
    <cellStyle name="Normal 5 5 3 4 4" xfId="2908" xr:uid="{8380E1B5-7C2D-4889-8CD4-0F4088172406}"/>
    <cellStyle name="Normal 5 5 3 5" xfId="1368" xr:uid="{AFD2DD92-CD4C-4195-89FE-F406967F73C3}"/>
    <cellStyle name="Normal 5 5 3 5 2" xfId="2909" xr:uid="{7A153516-1742-4A9D-B4F7-D66DDF11083A}"/>
    <cellStyle name="Normal 5 5 3 5 3" xfId="2910" xr:uid="{BB886CA4-7D63-4031-8F0D-ADB4F1329A4D}"/>
    <cellStyle name="Normal 5 5 3 5 4" xfId="2911" xr:uid="{835C1E7F-A0D1-40F0-A24E-C4B591172E0C}"/>
    <cellStyle name="Normal 5 5 3 6" xfId="2912" xr:uid="{E9A87CC9-72DB-4FFB-B9F7-EF44C39EF1A8}"/>
    <cellStyle name="Normal 5 5 3 7" xfId="2913" xr:uid="{E40F1BED-56E8-4F2F-A025-B1BCC7F1D1C1}"/>
    <cellStyle name="Normal 5 5 3 8" xfId="2914" xr:uid="{2599E488-00FB-497C-8127-695794E77761}"/>
    <cellStyle name="Normal 5 5 4" xfId="111" xr:uid="{7CDAD582-3360-41F2-8543-A921F2092D69}"/>
    <cellStyle name="Normal 5 5 4 2" xfId="569" xr:uid="{55053043-3B33-4BE8-B9AF-A5C5782C42C6}"/>
    <cellStyle name="Normal 5 5 4 2 2" xfId="570" xr:uid="{2A240639-87B6-4925-BE1B-56576EF7398D}"/>
    <cellStyle name="Normal 5 5 4 2 2 2" xfId="1369" xr:uid="{FAB81677-4C45-49B9-8268-FE8AD65D624E}"/>
    <cellStyle name="Normal 5 5 4 2 2 2 2" xfId="1370" xr:uid="{5A61DB12-1C9C-486F-BE6B-2622D09D435E}"/>
    <cellStyle name="Normal 5 5 4 2 2 3" xfId="1371" xr:uid="{6CB434DE-799B-481C-9156-7C2C2427851A}"/>
    <cellStyle name="Normal 5 5 4 2 2 4" xfId="2915" xr:uid="{2A0566D6-B772-4C8C-99CD-F8E731167A10}"/>
    <cellStyle name="Normal 5 5 4 2 3" xfId="1372" xr:uid="{67D605AF-52E1-4B3C-B074-4B41DD60C808}"/>
    <cellStyle name="Normal 5 5 4 2 3 2" xfId="1373" xr:uid="{0B9EB43B-909E-450E-AD25-3435805AAD21}"/>
    <cellStyle name="Normal 5 5 4 2 4" xfId="1374" xr:uid="{FB5F5C90-02C9-4394-8F32-7D8CF97105E6}"/>
    <cellStyle name="Normal 5 5 4 2 5" xfId="2916" xr:uid="{273A678E-7EDB-4EC3-BF6B-FE330A2C11A4}"/>
    <cellStyle name="Normal 5 5 4 3" xfId="571" xr:uid="{88C28512-0EB7-4719-9758-567D9E31F469}"/>
    <cellStyle name="Normal 5 5 4 3 2" xfId="1375" xr:uid="{F2926B40-6FDD-45C1-B9E2-7B37C80246A5}"/>
    <cellStyle name="Normal 5 5 4 3 2 2" xfId="1376" xr:uid="{44F39058-4385-4F22-842E-35DB4E39895A}"/>
    <cellStyle name="Normal 5 5 4 3 3" xfId="1377" xr:uid="{0518BA9F-A699-4538-B7E2-78A016C31CF6}"/>
    <cellStyle name="Normal 5 5 4 3 4" xfId="2917" xr:uid="{0A52B9B8-B9CE-4C67-B564-26C0EF197198}"/>
    <cellStyle name="Normal 5 5 4 4" xfId="1378" xr:uid="{E0E023F7-2112-43F3-9B15-E84784F15A9A}"/>
    <cellStyle name="Normal 5 5 4 4 2" xfId="1379" xr:uid="{449EA859-2B03-4372-BBE1-604CDE42D5F4}"/>
    <cellStyle name="Normal 5 5 4 4 3" xfId="2918" xr:uid="{1F553876-C015-4704-9D3A-49A2FB6BE846}"/>
    <cellStyle name="Normal 5 5 4 4 4" xfId="2919" xr:uid="{3E619B7D-21C1-4EBB-A8A5-7C26F86B42C5}"/>
    <cellStyle name="Normal 5 5 4 5" xfId="1380" xr:uid="{EB4D9787-AC4F-4AF8-8F23-DE50879CFD8F}"/>
    <cellStyle name="Normal 5 5 4 6" xfId="2920" xr:uid="{F1016E5A-AF98-4919-B736-5FBE4D5BDB3A}"/>
    <cellStyle name="Normal 5 5 4 7" xfId="2921" xr:uid="{E375A2B9-BBD2-4238-BE54-F384ABED9B0A}"/>
    <cellStyle name="Normal 5 5 5" xfId="308" xr:uid="{5733C20D-37F2-4690-89B1-4742E24650E0}"/>
    <cellStyle name="Normal 5 5 5 2" xfId="572" xr:uid="{B08CFE14-8F66-4D18-A301-3766A4625229}"/>
    <cellStyle name="Normal 5 5 5 2 2" xfId="1381" xr:uid="{D4F71CBC-428A-48C3-9EED-C19F3D054262}"/>
    <cellStyle name="Normal 5 5 5 2 2 2" xfId="1382" xr:uid="{FBDDD83A-DABA-4CDA-9E59-CF4E283E9499}"/>
    <cellStyle name="Normal 5 5 5 2 3" xfId="1383" xr:uid="{5802581D-CEB4-432D-8337-01FE35F9F611}"/>
    <cellStyle name="Normal 5 5 5 2 4" xfId="2922" xr:uid="{C3866B23-1CCF-4BDA-B9D0-38807E6809C1}"/>
    <cellStyle name="Normal 5 5 5 3" xfId="1384" xr:uid="{9C1F3688-5862-4F33-A08B-5FDE0D2D11F5}"/>
    <cellStyle name="Normal 5 5 5 3 2" xfId="1385" xr:uid="{8FDE58FE-2338-4219-84D7-BE97E964D99B}"/>
    <cellStyle name="Normal 5 5 5 3 3" xfId="2923" xr:uid="{16B16485-1A03-4454-9EF1-CAA770279D81}"/>
    <cellStyle name="Normal 5 5 5 3 4" xfId="2924" xr:uid="{0E2EC929-9A89-4859-82D8-68ACAE1CAEE0}"/>
    <cellStyle name="Normal 5 5 5 4" xfId="1386" xr:uid="{382C21F3-9B52-471D-9D39-101249E5D190}"/>
    <cellStyle name="Normal 5 5 5 5" xfId="2925" xr:uid="{DBC25FE9-DA33-4E3A-B827-D16EC92B0B92}"/>
    <cellStyle name="Normal 5 5 5 6" xfId="2926" xr:uid="{E3BF04BA-16F7-4901-B814-EF40F50980BD}"/>
    <cellStyle name="Normal 5 5 6" xfId="309" xr:uid="{A65AAD4F-0520-4986-8AB3-719BDE4D15E1}"/>
    <cellStyle name="Normal 5 5 6 2" xfId="1387" xr:uid="{2CA2B8E9-A75B-42D1-B191-C48E2E9EB6ED}"/>
    <cellStyle name="Normal 5 5 6 2 2" xfId="1388" xr:uid="{9FC0274F-2DE0-428D-AE4D-69D486FCB02B}"/>
    <cellStyle name="Normal 5 5 6 2 3" xfId="2927" xr:uid="{D51809C4-F5F7-4552-8CC2-74F6925BBE4C}"/>
    <cellStyle name="Normal 5 5 6 2 4" xfId="2928" xr:uid="{26A953AB-8263-41C8-9CF3-BE0BE5A46963}"/>
    <cellStyle name="Normal 5 5 6 3" xfId="1389" xr:uid="{34831D6E-194F-40B2-91D8-EAEA68D9A1C2}"/>
    <cellStyle name="Normal 5 5 6 4" xfId="2929" xr:uid="{D1288763-C670-4E99-B6D8-2CC75D346675}"/>
    <cellStyle name="Normal 5 5 6 5" xfId="2930" xr:uid="{7DC0FFB9-8BF9-4875-B10E-F471B629F00E}"/>
    <cellStyle name="Normal 5 5 7" xfId="1390" xr:uid="{9CF04C71-12E4-429B-A29B-88E89DD92261}"/>
    <cellStyle name="Normal 5 5 7 2" xfId="1391" xr:uid="{3B1957CD-D984-4C78-9AD1-5E2CBF5C9B5F}"/>
    <cellStyle name="Normal 5 5 7 3" xfId="2931" xr:uid="{4C9CCBFA-CE53-4726-88BF-E394AE996230}"/>
    <cellStyle name="Normal 5 5 7 4" xfId="2932" xr:uid="{B5C11E10-05A7-4775-AF24-01E910555E14}"/>
    <cellStyle name="Normal 5 5 8" xfId="1392" xr:uid="{870A54C7-ABDC-4897-A12D-120D680E382A}"/>
    <cellStyle name="Normal 5 5 8 2" xfId="2933" xr:uid="{C7F397B4-499A-499E-8A09-191606DFD76B}"/>
    <cellStyle name="Normal 5 5 8 3" xfId="2934" xr:uid="{5DD39FE4-6256-4690-9527-F1A4347D20BF}"/>
    <cellStyle name="Normal 5 5 8 4" xfId="2935" xr:uid="{2A7CBFFE-F86E-4A0D-9C5E-274B62280005}"/>
    <cellStyle name="Normal 5 5 9" xfId="2936" xr:uid="{EA6D6009-0EC3-4AF4-A2CF-262DBA233FFA}"/>
    <cellStyle name="Normal 5 6" xfId="112" xr:uid="{9FE81435-8F21-4830-AF34-341019E0A5F1}"/>
    <cellStyle name="Normal 5 6 10" xfId="2937" xr:uid="{D4AA6B52-BD4B-40DB-8AC5-B6BD7F80C182}"/>
    <cellStyle name="Normal 5 6 11" xfId="2938" xr:uid="{AC62EBD7-B549-47D5-84BB-2BD7BD3F415F}"/>
    <cellStyle name="Normal 5 6 2" xfId="113" xr:uid="{9B19316D-4B88-4782-9E07-694635D1A561}"/>
    <cellStyle name="Normal 5 6 2 2" xfId="310" xr:uid="{B5E80F69-0E5D-43B1-931C-B9206B15DAD1}"/>
    <cellStyle name="Normal 5 6 2 2 2" xfId="573" xr:uid="{16470396-7500-4B6A-92E3-4878238881AF}"/>
    <cellStyle name="Normal 5 6 2 2 2 2" xfId="574" xr:uid="{615DD519-37F1-4B4B-9D5F-3387A01B0C96}"/>
    <cellStyle name="Normal 5 6 2 2 2 2 2" xfId="1393" xr:uid="{2C2E76D3-7D7E-4208-B464-1D66843D846B}"/>
    <cellStyle name="Normal 5 6 2 2 2 2 3" xfId="2939" xr:uid="{063FFF5D-C306-4C85-94F5-56645D6810E6}"/>
    <cellStyle name="Normal 5 6 2 2 2 2 4" xfId="2940" xr:uid="{878E9A59-80C8-4CBE-92C9-C5DB5071AF1A}"/>
    <cellStyle name="Normal 5 6 2 2 2 3" xfId="1394" xr:uid="{6BEDB1ED-097C-499E-B7EA-53C84E687A8A}"/>
    <cellStyle name="Normal 5 6 2 2 2 3 2" xfId="2941" xr:uid="{E9942B78-8129-4D44-863A-4DDFDBC18FBD}"/>
    <cellStyle name="Normal 5 6 2 2 2 3 3" xfId="2942" xr:uid="{1E56C72A-B63D-4FE2-A91E-3241F92E93BF}"/>
    <cellStyle name="Normal 5 6 2 2 2 3 4" xfId="2943" xr:uid="{8CCB58B2-535B-4F24-AC76-1204F2600348}"/>
    <cellStyle name="Normal 5 6 2 2 2 4" xfId="2944" xr:uid="{E8081F63-A007-431E-BB7A-81B22E109F07}"/>
    <cellStyle name="Normal 5 6 2 2 2 5" xfId="2945" xr:uid="{E4F2CA4B-AFC2-4E43-93D9-303AB2F8A8E9}"/>
    <cellStyle name="Normal 5 6 2 2 2 6" xfId="2946" xr:uid="{58D025D7-DFCC-4D64-928C-CCA5A2EDFB95}"/>
    <cellStyle name="Normal 5 6 2 2 3" xfId="575" xr:uid="{329DE799-C2D5-49BE-992C-CA43B35F58AE}"/>
    <cellStyle name="Normal 5 6 2 2 3 2" xfId="1395" xr:uid="{D51237CA-2DFA-4CF8-86B6-CAA109763C37}"/>
    <cellStyle name="Normal 5 6 2 2 3 2 2" xfId="2947" xr:uid="{BFE62DB2-105A-4E84-9E1C-6F9D843416B9}"/>
    <cellStyle name="Normal 5 6 2 2 3 2 3" xfId="2948" xr:uid="{301DE771-2DFE-486E-82AE-B7363C9DC130}"/>
    <cellStyle name="Normal 5 6 2 2 3 2 4" xfId="2949" xr:uid="{5421B6AC-47BE-4B56-9CF3-C104D1CB3BF3}"/>
    <cellStyle name="Normal 5 6 2 2 3 3" xfId="2950" xr:uid="{D9DFA412-D724-4941-86D2-0BA9008F0C7D}"/>
    <cellStyle name="Normal 5 6 2 2 3 4" xfId="2951" xr:uid="{13B0500C-8A6F-4D4E-A1B2-1172EBDF0ADD}"/>
    <cellStyle name="Normal 5 6 2 2 3 5" xfId="2952" xr:uid="{CB68DB6E-E1A1-42DC-927D-95016060B921}"/>
    <cellStyle name="Normal 5 6 2 2 4" xfId="1396" xr:uid="{EE3DBA82-4043-4C50-84F7-BEBECDB049D5}"/>
    <cellStyle name="Normal 5 6 2 2 4 2" xfId="2953" xr:uid="{7F666A63-C1E5-476D-83CB-531DC9AEFD26}"/>
    <cellStyle name="Normal 5 6 2 2 4 3" xfId="2954" xr:uid="{A0890E45-EF63-467A-8E2D-2572C33DAB5E}"/>
    <cellStyle name="Normal 5 6 2 2 4 4" xfId="2955" xr:uid="{AE5D9596-051A-432A-A941-306674E7A167}"/>
    <cellStyle name="Normal 5 6 2 2 5" xfId="2956" xr:uid="{660A49EB-1E52-4F26-92ED-E28C85D34695}"/>
    <cellStyle name="Normal 5 6 2 2 5 2" xfId="2957" xr:uid="{563B3EB5-20FC-405B-A0DD-EABC3C62B23A}"/>
    <cellStyle name="Normal 5 6 2 2 5 3" xfId="2958" xr:uid="{ECBB8511-306B-4D5B-B02C-0F5106DD12AD}"/>
    <cellStyle name="Normal 5 6 2 2 5 4" xfId="2959" xr:uid="{A6BB67E7-CFF7-4EC0-AED0-04D27D5B80E8}"/>
    <cellStyle name="Normal 5 6 2 2 6" xfId="2960" xr:uid="{7DDD7F5E-D613-41D9-B759-AA4ECDCBA40B}"/>
    <cellStyle name="Normal 5 6 2 2 7" xfId="2961" xr:uid="{458381C3-8085-4A84-9680-B8DB7E63AAE9}"/>
    <cellStyle name="Normal 5 6 2 2 8" xfId="2962" xr:uid="{6C516805-9B3D-462D-B1E7-8810C3CC3634}"/>
    <cellStyle name="Normal 5 6 2 3" xfId="576" xr:uid="{FDF6E854-FC08-41B1-85A7-A126BAA2CDDE}"/>
    <cellStyle name="Normal 5 6 2 3 2" xfId="577" xr:uid="{DC64E0AA-4EA9-4655-8599-7A5B4DC4FD30}"/>
    <cellStyle name="Normal 5 6 2 3 2 2" xfId="578" xr:uid="{50E2FBE6-A61B-4EC0-9C2C-4EC86D937B7B}"/>
    <cellStyle name="Normal 5 6 2 3 2 3" xfId="2963" xr:uid="{51E22121-B2B0-49C5-8988-2DD8A21F0C3F}"/>
    <cellStyle name="Normal 5 6 2 3 2 4" xfId="2964" xr:uid="{AE422012-700E-4D17-83B0-6696A97E0F38}"/>
    <cellStyle name="Normal 5 6 2 3 3" xfId="579" xr:uid="{F123F62D-4B63-43AC-94CF-0CBC7A5DBF75}"/>
    <cellStyle name="Normal 5 6 2 3 3 2" xfId="2965" xr:uid="{90C2B110-3928-4CDD-BD31-B547961F8A8F}"/>
    <cellStyle name="Normal 5 6 2 3 3 3" xfId="2966" xr:uid="{6AFCE925-B3AF-484F-A573-9E5AE9766BAA}"/>
    <cellStyle name="Normal 5 6 2 3 3 4" xfId="2967" xr:uid="{12423029-7D15-4804-99C7-E45684EDE4A7}"/>
    <cellStyle name="Normal 5 6 2 3 4" xfId="2968" xr:uid="{04965037-F986-418C-A67E-ECC3FEB139E4}"/>
    <cellStyle name="Normal 5 6 2 3 5" xfId="2969" xr:uid="{419901F7-CE4D-463D-8809-2118F3E2F160}"/>
    <cellStyle name="Normal 5 6 2 3 6" xfId="2970" xr:uid="{34547E10-E52E-4D8C-9134-B1CE57832C91}"/>
    <cellStyle name="Normal 5 6 2 4" xfId="580" xr:uid="{85E957D6-E054-4B48-A5B5-D3B6B2E699B1}"/>
    <cellStyle name="Normal 5 6 2 4 2" xfId="581" xr:uid="{AD4A5E85-F0A9-4448-9F3E-623DFE2B99C2}"/>
    <cellStyle name="Normal 5 6 2 4 2 2" xfId="2971" xr:uid="{721172A6-BD57-46F4-A7EA-7C37F69EADA0}"/>
    <cellStyle name="Normal 5 6 2 4 2 3" xfId="2972" xr:uid="{B65FDB66-83A1-4344-8963-720D38094817}"/>
    <cellStyle name="Normal 5 6 2 4 2 4" xfId="2973" xr:uid="{C7797301-71D0-4F30-AAD2-39C839BB6033}"/>
    <cellStyle name="Normal 5 6 2 4 3" xfId="2974" xr:uid="{1B0FC270-C73F-4F4B-9C31-F05D53928B7D}"/>
    <cellStyle name="Normal 5 6 2 4 4" xfId="2975" xr:uid="{373C0836-3623-41A7-9790-6153C906BA8A}"/>
    <cellStyle name="Normal 5 6 2 4 5" xfId="2976" xr:uid="{27BA49D3-8A5F-468A-86E2-C3EC1884FA02}"/>
    <cellStyle name="Normal 5 6 2 5" xfId="582" xr:uid="{5FF5F250-F0F7-4CDA-BE43-620C8F11CF9A}"/>
    <cellStyle name="Normal 5 6 2 5 2" xfId="2977" xr:uid="{826B1284-B37A-4AEB-B20A-9ED8FE7437BF}"/>
    <cellStyle name="Normal 5 6 2 5 3" xfId="2978" xr:uid="{695633FE-AD11-44F4-9649-1B661FA5A04B}"/>
    <cellStyle name="Normal 5 6 2 5 4" xfId="2979" xr:uid="{5B632EAD-74E8-4EAA-907E-BF1A7389A9DB}"/>
    <cellStyle name="Normal 5 6 2 6" xfId="2980" xr:uid="{A3EEE655-7DA1-4721-A82E-8864FAAECB6A}"/>
    <cellStyle name="Normal 5 6 2 6 2" xfId="2981" xr:uid="{DEF0788E-D113-4DC1-BF17-327BEC7EBDF8}"/>
    <cellStyle name="Normal 5 6 2 6 3" xfId="2982" xr:uid="{26296563-E0D4-4B9B-BD40-D3768ACB45C0}"/>
    <cellStyle name="Normal 5 6 2 6 4" xfId="2983" xr:uid="{9DFC7967-EF72-4691-9FE7-14013F991AB8}"/>
    <cellStyle name="Normal 5 6 2 7" xfId="2984" xr:uid="{016B5C32-7A2E-4D3C-A9F5-C1C9B695C2E7}"/>
    <cellStyle name="Normal 5 6 2 8" xfId="2985" xr:uid="{7743EA9E-6F58-4B5F-A976-D2DF14B9E722}"/>
    <cellStyle name="Normal 5 6 2 9" xfId="2986" xr:uid="{E2706769-DD42-4470-BB45-4DBB28AF25A5}"/>
    <cellStyle name="Normal 5 6 3" xfId="311" xr:uid="{7E945F33-78F6-4229-8191-545ACF297D4E}"/>
    <cellStyle name="Normal 5 6 3 2" xfId="583" xr:uid="{055EFABA-6CB5-4C5C-A40D-79E2962E06B0}"/>
    <cellStyle name="Normal 5 6 3 2 2" xfId="584" xr:uid="{7240A853-0E16-4249-ABD7-660540C3F7C5}"/>
    <cellStyle name="Normal 5 6 3 2 2 2" xfId="1397" xr:uid="{307FE4B7-870C-42E4-9BC4-6B2400CCD483}"/>
    <cellStyle name="Normal 5 6 3 2 2 2 2" xfId="1398" xr:uid="{83F283A1-4926-4B75-9ED2-9D20363A478B}"/>
    <cellStyle name="Normal 5 6 3 2 2 3" xfId="1399" xr:uid="{77C58080-37CA-4FF6-9832-9A02BA1F7DEE}"/>
    <cellStyle name="Normal 5 6 3 2 2 4" xfId="2987" xr:uid="{E9697CA4-660E-427A-A544-ADB0FD0D14E8}"/>
    <cellStyle name="Normal 5 6 3 2 3" xfId="1400" xr:uid="{2071C4C9-7025-4D6E-BBBC-4C2F7125A3E1}"/>
    <cellStyle name="Normal 5 6 3 2 3 2" xfId="1401" xr:uid="{F2A2084E-11B7-42C4-BB0A-91D1AA588EF0}"/>
    <cellStyle name="Normal 5 6 3 2 3 3" xfId="2988" xr:uid="{B6897040-5CE2-4405-B158-0A0F092050A1}"/>
    <cellStyle name="Normal 5 6 3 2 3 4" xfId="2989" xr:uid="{08D26E8F-55EF-4590-863B-2C3A05915B2B}"/>
    <cellStyle name="Normal 5 6 3 2 4" xfId="1402" xr:uid="{730D355F-6C1F-4637-A8BD-91C4EA8D3D63}"/>
    <cellStyle name="Normal 5 6 3 2 5" xfId="2990" xr:uid="{8604464B-EBCE-49BC-B104-F2946D11A333}"/>
    <cellStyle name="Normal 5 6 3 2 6" xfId="2991" xr:uid="{BDD3C6BF-07AD-475B-AFA9-5E08692704AE}"/>
    <cellStyle name="Normal 5 6 3 3" xfId="585" xr:uid="{48679F78-18AD-49FE-9034-A9866C052884}"/>
    <cellStyle name="Normal 5 6 3 3 2" xfId="1403" xr:uid="{807B9AAE-CB5F-45DC-B874-6EFF7D02104E}"/>
    <cellStyle name="Normal 5 6 3 3 2 2" xfId="1404" xr:uid="{C4180B22-1467-47B9-A386-792EFC2F42E9}"/>
    <cellStyle name="Normal 5 6 3 3 2 3" xfId="2992" xr:uid="{BFCB5E2C-F2B4-4431-B669-7FCEDF4DDE92}"/>
    <cellStyle name="Normal 5 6 3 3 2 4" xfId="2993" xr:uid="{F808048E-1040-41E6-AB38-05F0C2473F7B}"/>
    <cellStyle name="Normal 5 6 3 3 3" xfId="1405" xr:uid="{CAED4819-9622-4472-9D28-3ACF1CC4DAE9}"/>
    <cellStyle name="Normal 5 6 3 3 4" xfId="2994" xr:uid="{6E7B1AEF-1C73-49F7-9E49-C7288AB6BE9A}"/>
    <cellStyle name="Normal 5 6 3 3 5" xfId="2995" xr:uid="{58F67195-D1DC-4B2C-8ABD-374BBC64BF4F}"/>
    <cellStyle name="Normal 5 6 3 4" xfId="1406" xr:uid="{1E124371-717E-42A3-BF11-4D5997681C48}"/>
    <cellStyle name="Normal 5 6 3 4 2" xfId="1407" xr:uid="{0C0B7FE8-94C3-4265-9215-D11CF173C6D6}"/>
    <cellStyle name="Normal 5 6 3 4 3" xfId="2996" xr:uid="{A8EEFB69-F57F-4B7E-9FC0-3BA96058EA7C}"/>
    <cellStyle name="Normal 5 6 3 4 4" xfId="2997" xr:uid="{032BAB00-DAC4-42D3-9DFD-E1777B9657FC}"/>
    <cellStyle name="Normal 5 6 3 5" xfId="1408" xr:uid="{52495E99-5A16-4405-8DD0-402C460CBD5C}"/>
    <cellStyle name="Normal 5 6 3 5 2" xfId="2998" xr:uid="{136B763F-70F9-4744-9D45-EFC6E6045FFC}"/>
    <cellStyle name="Normal 5 6 3 5 3" xfId="2999" xr:uid="{6DF285C2-35FD-483F-8CD3-9AAB090EFEED}"/>
    <cellStyle name="Normal 5 6 3 5 4" xfId="3000" xr:uid="{0A4AA618-0898-442E-8ABD-A3923AD9CE1D}"/>
    <cellStyle name="Normal 5 6 3 6" xfId="3001" xr:uid="{1C1DD2CB-2005-426E-9473-31F4A25227B4}"/>
    <cellStyle name="Normal 5 6 3 7" xfId="3002" xr:uid="{5B35A177-9FC5-4E39-AED8-14B2E6C4145A}"/>
    <cellStyle name="Normal 5 6 3 8" xfId="3003" xr:uid="{406CDFE2-46CD-4136-8907-B8FC8DC73BBC}"/>
    <cellStyle name="Normal 5 6 4" xfId="312" xr:uid="{82099F6F-43A5-4328-91AF-613808E68530}"/>
    <cellStyle name="Normal 5 6 4 2" xfId="586" xr:uid="{B58B419A-572B-4713-8016-A43FE5E9EEBF}"/>
    <cellStyle name="Normal 5 6 4 2 2" xfId="587" xr:uid="{99786933-9D00-4735-BF0C-D31334A7629C}"/>
    <cellStyle name="Normal 5 6 4 2 2 2" xfId="1409" xr:uid="{A0261460-1E6E-48BD-B017-40417E9936F6}"/>
    <cellStyle name="Normal 5 6 4 2 2 3" xfId="3004" xr:uid="{5300D745-D31E-4132-8CF7-F9B8C60A3E98}"/>
    <cellStyle name="Normal 5 6 4 2 2 4" xfId="3005" xr:uid="{0E5D98CE-48EB-4B5F-84A9-2AA9D35768E2}"/>
    <cellStyle name="Normal 5 6 4 2 3" xfId="1410" xr:uid="{F03F7E04-F0A8-4C92-A7B1-9C4E57024BA1}"/>
    <cellStyle name="Normal 5 6 4 2 4" xfId="3006" xr:uid="{8AD2680B-413D-403E-8283-A3D072B17FBA}"/>
    <cellStyle name="Normal 5 6 4 2 5" xfId="3007" xr:uid="{6053724E-BFCF-49F7-AEA7-369D96D4CAAD}"/>
    <cellStyle name="Normal 5 6 4 3" xfId="588" xr:uid="{2632643B-FE9E-47FD-83A5-135A15931088}"/>
    <cellStyle name="Normal 5 6 4 3 2" xfId="1411" xr:uid="{F5EAFC40-8D4D-4695-A9F8-254166B4E65B}"/>
    <cellStyle name="Normal 5 6 4 3 3" xfId="3008" xr:uid="{AD44972F-A348-4AC1-B258-E764C0421246}"/>
    <cellStyle name="Normal 5 6 4 3 4" xfId="3009" xr:uid="{B1E60929-EA30-4DEE-9369-EBA54B169B32}"/>
    <cellStyle name="Normal 5 6 4 4" xfId="1412" xr:uid="{6196B88C-9A0E-406A-B286-86A24652BF5E}"/>
    <cellStyle name="Normal 5 6 4 4 2" xfId="3010" xr:uid="{5593E02E-0C0B-4C8F-BA8C-072412C1E1A0}"/>
    <cellStyle name="Normal 5 6 4 4 3" xfId="3011" xr:uid="{17F6730F-A882-4D34-BF4E-CCB8B3838867}"/>
    <cellStyle name="Normal 5 6 4 4 4" xfId="3012" xr:uid="{BBDAA84C-247A-423B-A855-829CFEE1BCF2}"/>
    <cellStyle name="Normal 5 6 4 5" xfId="3013" xr:uid="{DC1B98F3-1474-43EB-95EB-F7890DCD589F}"/>
    <cellStyle name="Normal 5 6 4 6" xfId="3014" xr:uid="{81CA4852-4B01-4C3E-8DE8-84F59A11CB59}"/>
    <cellStyle name="Normal 5 6 4 7" xfId="3015" xr:uid="{60DD3B0F-06E0-4F59-B77E-14935E717305}"/>
    <cellStyle name="Normal 5 6 5" xfId="313" xr:uid="{994696A7-E746-41CD-A648-1114D442704C}"/>
    <cellStyle name="Normal 5 6 5 2" xfId="589" xr:uid="{1C685ACC-5B5C-43A7-A295-4061DE5C6358}"/>
    <cellStyle name="Normal 5 6 5 2 2" xfId="1413" xr:uid="{122E40D7-0E3C-42AC-9471-FA3E338D64FB}"/>
    <cellStyle name="Normal 5 6 5 2 3" xfId="3016" xr:uid="{3742E9D6-10CA-4076-86F8-D392C4C91DCE}"/>
    <cellStyle name="Normal 5 6 5 2 4" xfId="3017" xr:uid="{11EA68EE-DDDD-4EFB-AF9E-158A22ABD4F5}"/>
    <cellStyle name="Normal 5 6 5 3" xfId="1414" xr:uid="{02E00413-CFC5-41AA-8C3C-28721350C9E0}"/>
    <cellStyle name="Normal 5 6 5 3 2" xfId="3018" xr:uid="{2286324E-9E57-40E9-8366-45D94C61C45A}"/>
    <cellStyle name="Normal 5 6 5 3 3" xfId="3019" xr:uid="{4540319B-DCCA-4C7F-B78C-54DCB6C9A3DB}"/>
    <cellStyle name="Normal 5 6 5 3 4" xfId="3020" xr:uid="{06D72B87-D35C-4FB6-992E-9BFA499D87EA}"/>
    <cellStyle name="Normal 5 6 5 4" xfId="3021" xr:uid="{F3465977-E935-4BD9-BB75-A56883F0DD69}"/>
    <cellStyle name="Normal 5 6 5 5" xfId="3022" xr:uid="{FC0ACCF9-EE80-4EC6-93CF-CEF9C5EB4D14}"/>
    <cellStyle name="Normal 5 6 5 6" xfId="3023" xr:uid="{FBD44003-C785-4847-BBE4-C1752278075A}"/>
    <cellStyle name="Normal 5 6 6" xfId="590" xr:uid="{156350EB-86DF-4E49-BB87-31CACAF2620E}"/>
    <cellStyle name="Normal 5 6 6 2" xfId="1415" xr:uid="{9607DCF3-0A30-4D5C-84D1-E1E55012C129}"/>
    <cellStyle name="Normal 5 6 6 2 2" xfId="3024" xr:uid="{8BB86454-F2DC-47AC-9B5B-4506527DF0C6}"/>
    <cellStyle name="Normal 5 6 6 2 3" xfId="3025" xr:uid="{1A37E901-8926-4943-9468-3B80A8DC64D5}"/>
    <cellStyle name="Normal 5 6 6 2 4" xfId="3026" xr:uid="{DC963BF3-2745-48F7-B2BE-94701C5A9253}"/>
    <cellStyle name="Normal 5 6 6 3" xfId="3027" xr:uid="{A20980E3-EA1F-416A-9D15-533824E0A591}"/>
    <cellStyle name="Normal 5 6 6 4" xfId="3028" xr:uid="{50338C13-8871-468B-9926-A0690DDFFCDC}"/>
    <cellStyle name="Normal 5 6 6 5" xfId="3029" xr:uid="{3EFBE966-0102-47FF-804E-D12201472811}"/>
    <cellStyle name="Normal 5 6 7" xfId="1416" xr:uid="{9DE1F6A3-05A5-4FE4-817F-F0FAD30F922A}"/>
    <cellStyle name="Normal 5 6 7 2" xfId="3030" xr:uid="{BA0A1166-516C-4249-88C4-28E8251C79A6}"/>
    <cellStyle name="Normal 5 6 7 3" xfId="3031" xr:uid="{C78FDC05-EB21-40AC-8E9E-BF119EE63842}"/>
    <cellStyle name="Normal 5 6 7 4" xfId="3032" xr:uid="{083F8854-94AC-46F4-9089-DD0F09F9A77D}"/>
    <cellStyle name="Normal 5 6 8" xfId="3033" xr:uid="{88C4A20A-89FF-48CF-85BE-C6E158C0F443}"/>
    <cellStyle name="Normal 5 6 8 2" xfId="3034" xr:uid="{84D862B0-2C30-4608-8677-B6CB20948072}"/>
    <cellStyle name="Normal 5 6 8 3" xfId="3035" xr:uid="{04FFDE18-7FF2-46A0-94C9-5900B0C75712}"/>
    <cellStyle name="Normal 5 6 8 4" xfId="3036" xr:uid="{969A2FE5-748B-4764-BA28-77ED60548B1F}"/>
    <cellStyle name="Normal 5 6 9" xfId="3037" xr:uid="{F8144037-221D-4AD0-A2FA-53A473FF7BB9}"/>
    <cellStyle name="Normal 5 7" xfId="114" xr:uid="{2363F1F7-42F6-4D79-B4EF-328A3DEDA7BE}"/>
    <cellStyle name="Normal 5 7 2" xfId="115" xr:uid="{38D59B3C-3FE3-4866-9519-2EDB8DFB1D54}"/>
    <cellStyle name="Normal 5 7 2 2" xfId="314" xr:uid="{9CB3C8AC-7032-437D-BC40-C716483144C7}"/>
    <cellStyle name="Normal 5 7 2 2 2" xfId="591" xr:uid="{D529DE73-20EA-4DAE-992B-01263D3CA3C8}"/>
    <cellStyle name="Normal 5 7 2 2 2 2" xfId="1417" xr:uid="{681F8E7A-553E-4C77-BC1F-CF3B8805F788}"/>
    <cellStyle name="Normal 5 7 2 2 2 3" xfId="3038" xr:uid="{71ACFB2D-853A-44E2-83A9-7574A41950B6}"/>
    <cellStyle name="Normal 5 7 2 2 2 4" xfId="3039" xr:uid="{509FAED8-F4F9-42B5-98F3-AFC86B8DBC3E}"/>
    <cellStyle name="Normal 5 7 2 2 3" xfId="1418" xr:uid="{026AAC13-E1D9-4E2F-9B55-E47EA662F14C}"/>
    <cellStyle name="Normal 5 7 2 2 3 2" xfId="3040" xr:uid="{B4A16B0A-5F0E-4726-8DE0-BA1F908EF758}"/>
    <cellStyle name="Normal 5 7 2 2 3 3" xfId="3041" xr:uid="{FCB74187-7FA5-439A-9B6D-567C8E066AEF}"/>
    <cellStyle name="Normal 5 7 2 2 3 4" xfId="3042" xr:uid="{A928C879-192A-4F97-B51A-0DB51BEFDA7E}"/>
    <cellStyle name="Normal 5 7 2 2 4" xfId="3043" xr:uid="{3A47F245-2E42-4C1C-B9B3-F6747610F745}"/>
    <cellStyle name="Normal 5 7 2 2 5" xfId="3044" xr:uid="{97E444E7-86A9-47DE-848E-775367F7CCE1}"/>
    <cellStyle name="Normal 5 7 2 2 6" xfId="3045" xr:uid="{D7A511A3-9B6A-4CC7-B467-FCC983216D5E}"/>
    <cellStyle name="Normal 5 7 2 3" xfId="592" xr:uid="{AB20DCD8-B0F5-4972-AEC7-FF6D0B40F316}"/>
    <cellStyle name="Normal 5 7 2 3 2" xfId="1419" xr:uid="{E2C3589A-6BD6-4562-B948-3C1EEFEE805D}"/>
    <cellStyle name="Normal 5 7 2 3 2 2" xfId="3046" xr:uid="{3C653E09-30C1-4BE1-A923-C0E6191C2E74}"/>
    <cellStyle name="Normal 5 7 2 3 2 3" xfId="3047" xr:uid="{4EB268BB-A0E4-4E20-9E5C-99EFCE5711F2}"/>
    <cellStyle name="Normal 5 7 2 3 2 4" xfId="3048" xr:uid="{4B51B6A5-84C8-49EE-8694-1D155321144A}"/>
    <cellStyle name="Normal 5 7 2 3 3" xfId="3049" xr:uid="{E7A2823C-A08F-42BC-889B-26CF0962D735}"/>
    <cellStyle name="Normal 5 7 2 3 4" xfId="3050" xr:uid="{15A268F1-9913-4986-9637-E55D8523AE89}"/>
    <cellStyle name="Normal 5 7 2 3 5" xfId="3051" xr:uid="{AEE18244-6A71-4E0E-B2AF-6BB5EF2CADFD}"/>
    <cellStyle name="Normal 5 7 2 4" xfId="1420" xr:uid="{22B79578-A2FC-4D2D-8794-C0A66034A6FB}"/>
    <cellStyle name="Normal 5 7 2 4 2" xfId="3052" xr:uid="{50C9551C-0D3B-4EB5-9DD4-F6AEAEF235DA}"/>
    <cellStyle name="Normal 5 7 2 4 3" xfId="3053" xr:uid="{1A082531-8B39-409A-ADD1-3C6EBED4E503}"/>
    <cellStyle name="Normal 5 7 2 4 4" xfId="3054" xr:uid="{B5E07E57-B9EF-4AF5-8B0B-EFB7BEBA6216}"/>
    <cellStyle name="Normal 5 7 2 5" xfId="3055" xr:uid="{899F6EE0-01D0-440C-8AF4-84BB43868192}"/>
    <cellStyle name="Normal 5 7 2 5 2" xfId="3056" xr:uid="{9630F843-C5F4-47F8-B267-2BB0C8ACC0BC}"/>
    <cellStyle name="Normal 5 7 2 5 3" xfId="3057" xr:uid="{EEBDF794-C3FC-4BEC-861C-B0E744E798E7}"/>
    <cellStyle name="Normal 5 7 2 5 4" xfId="3058" xr:uid="{4C9136E5-049C-4154-8B8B-75FD66A05078}"/>
    <cellStyle name="Normal 5 7 2 6" xfId="3059" xr:uid="{CAFB4A1F-6AD7-4538-A899-460BDAF75D39}"/>
    <cellStyle name="Normal 5 7 2 7" xfId="3060" xr:uid="{DE65BF7B-8BA7-4C5B-893A-D614FAF0F7D3}"/>
    <cellStyle name="Normal 5 7 2 8" xfId="3061" xr:uid="{30EAB9E7-ED57-4779-B8D5-0FF346168604}"/>
    <cellStyle name="Normal 5 7 3" xfId="315" xr:uid="{E138C8A7-BDFB-4B24-A179-E5FFF031A45C}"/>
    <cellStyle name="Normal 5 7 3 2" xfId="593" xr:uid="{75F6C94D-8315-4E42-A657-210569F47ECC}"/>
    <cellStyle name="Normal 5 7 3 2 2" xfId="594" xr:uid="{CDACDB4D-B7A2-4EED-816E-55476F8855BD}"/>
    <cellStyle name="Normal 5 7 3 2 3" xfId="3062" xr:uid="{43AEF242-DB0B-49A7-9DEF-9A5F9D008C01}"/>
    <cellStyle name="Normal 5 7 3 2 4" xfId="3063" xr:uid="{6CA53ABA-B869-486A-9AC9-216AD930C2B2}"/>
    <cellStyle name="Normal 5 7 3 3" xfId="595" xr:uid="{CECCD48C-C92B-451F-ADC9-96D3057C896E}"/>
    <cellStyle name="Normal 5 7 3 3 2" xfId="3064" xr:uid="{D54D0A98-2473-4BB5-9046-C24D579D531A}"/>
    <cellStyle name="Normal 5 7 3 3 3" xfId="3065" xr:uid="{8E88E242-DA3E-4207-8941-F7AC6FA322B3}"/>
    <cellStyle name="Normal 5 7 3 3 4" xfId="3066" xr:uid="{4CFB0BF3-363F-40C8-B0DE-E3A8392D737D}"/>
    <cellStyle name="Normal 5 7 3 4" xfId="3067" xr:uid="{06ED6F6E-8D53-44B4-92AA-ED5CEC340518}"/>
    <cellStyle name="Normal 5 7 3 5" xfId="3068" xr:uid="{C2D3D146-735B-42A6-953C-30D5FDB3AF38}"/>
    <cellStyle name="Normal 5 7 3 6" xfId="3069" xr:uid="{D1D78C40-2F21-475E-8436-C73ACC762CD7}"/>
    <cellStyle name="Normal 5 7 4" xfId="316" xr:uid="{2658E37E-FD41-440E-912E-1C83A4834E8F}"/>
    <cellStyle name="Normal 5 7 4 2" xfId="596" xr:uid="{C9D82DCF-F18F-4C1C-9A3D-754A0E87F1CB}"/>
    <cellStyle name="Normal 5 7 4 2 2" xfId="3070" xr:uid="{3AADD81E-A604-4BEC-862F-DCB7EF1B954A}"/>
    <cellStyle name="Normal 5 7 4 2 3" xfId="3071" xr:uid="{8F5E3F4B-6820-4EAE-8C98-8C179EB4CC6B}"/>
    <cellStyle name="Normal 5 7 4 2 4" xfId="3072" xr:uid="{9A218C51-F1A4-4B88-A6A3-0475EAD2F650}"/>
    <cellStyle name="Normal 5 7 4 3" xfId="3073" xr:uid="{ED344FBE-EE69-46F9-907A-957253A85584}"/>
    <cellStyle name="Normal 5 7 4 4" xfId="3074" xr:uid="{3454DDBB-84BE-489C-BA92-A3B15BD35640}"/>
    <cellStyle name="Normal 5 7 4 5" xfId="3075" xr:uid="{FBAABD02-6CA7-4EDF-895A-15C4320F35D9}"/>
    <cellStyle name="Normal 5 7 5" xfId="597" xr:uid="{962140B6-0B30-4BD7-AAC8-580E024D6926}"/>
    <cellStyle name="Normal 5 7 5 2" xfId="3076" xr:uid="{C6963F70-B108-4320-9019-B355705537BD}"/>
    <cellStyle name="Normal 5 7 5 3" xfId="3077" xr:uid="{89E034CF-92EF-4BE0-B2D2-BF2CBCBFD471}"/>
    <cellStyle name="Normal 5 7 5 4" xfId="3078" xr:uid="{9217327E-89DE-49FB-8D44-83ABB2DD6ED9}"/>
    <cellStyle name="Normal 5 7 6" xfId="3079" xr:uid="{2361DDF9-A1A9-4375-BA77-AC5EEE49E884}"/>
    <cellStyle name="Normal 5 7 6 2" xfId="3080" xr:uid="{DCADE42A-4EBF-44E2-B716-00A0A1340C2F}"/>
    <cellStyle name="Normal 5 7 6 3" xfId="3081" xr:uid="{8CFDF726-5489-4540-A312-0899D3564507}"/>
    <cellStyle name="Normal 5 7 6 4" xfId="3082" xr:uid="{EC8A43B3-5FA7-4E17-967B-4BBA8B490EF3}"/>
    <cellStyle name="Normal 5 7 7" xfId="3083" xr:uid="{64AB0662-456E-46CB-B725-75C1D034629C}"/>
    <cellStyle name="Normal 5 7 8" xfId="3084" xr:uid="{3CD93E6A-235C-43A8-BAE4-D08F255E4819}"/>
    <cellStyle name="Normal 5 7 9" xfId="3085" xr:uid="{1C7E8DB7-7AE0-4F25-8CCA-6D45450074F0}"/>
    <cellStyle name="Normal 5 8" xfId="116" xr:uid="{B86539CD-D1B6-4AAB-A309-050A357DB6D4}"/>
    <cellStyle name="Normal 5 8 2" xfId="317" xr:uid="{8B962A89-488D-42D3-BC5B-324102018FA5}"/>
    <cellStyle name="Normal 5 8 2 2" xfId="598" xr:uid="{EF09A2EE-2C86-4DB7-890B-50FC01C9C0B1}"/>
    <cellStyle name="Normal 5 8 2 2 2" xfId="1421" xr:uid="{610519F1-92AB-4558-8AA0-EF6D7C570688}"/>
    <cellStyle name="Normal 5 8 2 2 2 2" xfId="1422" xr:uid="{633267A7-E154-4CEA-ACE1-E75D52F14CE5}"/>
    <cellStyle name="Normal 5 8 2 2 3" xfId="1423" xr:uid="{733B80A0-391E-4CCB-95B0-FDA91617094C}"/>
    <cellStyle name="Normal 5 8 2 2 4" xfId="3086" xr:uid="{787150B7-EB3C-4BB2-8713-55385BAC87DE}"/>
    <cellStyle name="Normal 5 8 2 3" xfId="1424" xr:uid="{DB2A63B4-8A12-407E-B804-4B34ADAD0F32}"/>
    <cellStyle name="Normal 5 8 2 3 2" xfId="1425" xr:uid="{39A52328-D99F-4000-A8C5-1590685A9F2E}"/>
    <cellStyle name="Normal 5 8 2 3 3" xfId="3087" xr:uid="{870F4535-734A-44F5-AB03-63B39C21F322}"/>
    <cellStyle name="Normal 5 8 2 3 4" xfId="3088" xr:uid="{19C6328C-E6F6-49B8-A542-4176DED005C8}"/>
    <cellStyle name="Normal 5 8 2 4" xfId="1426" xr:uid="{2C7F761A-6226-4AB9-9B64-74A2ED0CABEB}"/>
    <cellStyle name="Normal 5 8 2 5" xfId="3089" xr:uid="{A44048B4-568D-4671-B8C0-F50F49D52076}"/>
    <cellStyle name="Normal 5 8 2 6" xfId="3090" xr:uid="{3E460135-3676-4C89-AE8C-F13D0CBBBA58}"/>
    <cellStyle name="Normal 5 8 3" xfId="599" xr:uid="{622392D9-84BC-482A-9BFE-E1231C271555}"/>
    <cellStyle name="Normal 5 8 3 2" xfId="1427" xr:uid="{55565E1A-BC8F-4955-8B54-852320E9D5A7}"/>
    <cellStyle name="Normal 5 8 3 2 2" xfId="1428" xr:uid="{4B866347-A92B-4325-AB8F-0402B3577207}"/>
    <cellStyle name="Normal 5 8 3 2 3" xfId="3091" xr:uid="{A1D80161-E407-4F92-930A-6C1EB74B0EB9}"/>
    <cellStyle name="Normal 5 8 3 2 4" xfId="3092" xr:uid="{EF980957-3C0B-4B27-B963-A02498F54DE3}"/>
    <cellStyle name="Normal 5 8 3 3" xfId="1429" xr:uid="{41A985B0-29BC-4229-96AA-6116085E2079}"/>
    <cellStyle name="Normal 5 8 3 4" xfId="3093" xr:uid="{031BAAA1-DD7C-4ED0-A73C-B89026000AAC}"/>
    <cellStyle name="Normal 5 8 3 5" xfId="3094" xr:uid="{AE7DC113-F7F9-4400-B8DD-570EDCD17A15}"/>
    <cellStyle name="Normal 5 8 4" xfId="1430" xr:uid="{F5DEA52B-48D9-46F7-B78B-3E0D8F0A2A02}"/>
    <cellStyle name="Normal 5 8 4 2" xfId="1431" xr:uid="{27B409DA-AD6C-4297-A6E8-C549BEB17835}"/>
    <cellStyle name="Normal 5 8 4 3" xfId="3095" xr:uid="{BED65EC7-B355-46E1-86F8-62DB890B1C7E}"/>
    <cellStyle name="Normal 5 8 4 4" xfId="3096" xr:uid="{899C6C62-E49D-4FF4-AD21-C769B30632B7}"/>
    <cellStyle name="Normal 5 8 5" xfId="1432" xr:uid="{2A5052B6-386A-4500-BA7E-DE2020F9D7B8}"/>
    <cellStyle name="Normal 5 8 5 2" xfId="3097" xr:uid="{97959D3F-4BCA-48FC-BB36-347E77252964}"/>
    <cellStyle name="Normal 5 8 5 3" xfId="3098" xr:uid="{4B5508FC-D9E3-49AD-B84F-F85D3A2783FB}"/>
    <cellStyle name="Normal 5 8 5 4" xfId="3099" xr:uid="{8AEC6181-C001-4436-9D27-7D7D05A93F85}"/>
    <cellStyle name="Normal 5 8 6" xfId="3100" xr:uid="{2B917FD0-14B8-4F2A-B225-EB2E6819C56A}"/>
    <cellStyle name="Normal 5 8 7" xfId="3101" xr:uid="{D5C7D37E-1AB6-4018-A818-B0BCEA4AF5C2}"/>
    <cellStyle name="Normal 5 8 8" xfId="3102" xr:uid="{99847A28-8433-422F-BF1E-5F2D02BEBFB2}"/>
    <cellStyle name="Normal 5 9" xfId="318" xr:uid="{6ECE260F-0971-4DA1-B6FA-E79E3868F562}"/>
    <cellStyle name="Normal 5 9 2" xfId="600" xr:uid="{594C133B-585D-4630-BB14-B9C661083D0B}"/>
    <cellStyle name="Normal 5 9 2 2" xfId="601" xr:uid="{FF22A99C-9FC9-49AD-A250-5B852DB852CC}"/>
    <cellStyle name="Normal 5 9 2 2 2" xfId="1433" xr:uid="{4C9B01A8-F833-4AB3-A92A-8194AA392AF7}"/>
    <cellStyle name="Normal 5 9 2 2 3" xfId="3103" xr:uid="{E833A9B6-B589-4F01-911A-1421B8298239}"/>
    <cellStyle name="Normal 5 9 2 2 4" xfId="3104" xr:uid="{AE29BB74-85C1-4B66-AEB5-9FAE97FDD30F}"/>
    <cellStyle name="Normal 5 9 2 3" xfId="1434" xr:uid="{02A4B112-6614-410E-A844-3598053DBD59}"/>
    <cellStyle name="Normal 5 9 2 4" xfId="3105" xr:uid="{945B7BF7-34AF-4EFB-86C7-D16B99F66E54}"/>
    <cellStyle name="Normal 5 9 2 5" xfId="3106" xr:uid="{983EA77C-7597-4DE8-90ED-399126FE2FAE}"/>
    <cellStyle name="Normal 5 9 3" xfId="602" xr:uid="{020EEB75-C0BA-4246-91A9-92A23D928F18}"/>
    <cellStyle name="Normal 5 9 3 2" xfId="1435" xr:uid="{0E15BC32-78A0-4CAF-8F79-73B354E27979}"/>
    <cellStyle name="Normal 5 9 3 3" xfId="3107" xr:uid="{57972D37-C4DD-4FB0-A551-4EF768C33509}"/>
    <cellStyle name="Normal 5 9 3 4" xfId="3108" xr:uid="{A5462CDB-F4C1-4EB6-87AB-7D253F1FE151}"/>
    <cellStyle name="Normal 5 9 4" xfId="1436" xr:uid="{93FCE9F8-CD45-4E6F-9CF1-196FA18EFD22}"/>
    <cellStyle name="Normal 5 9 4 2" xfId="3109" xr:uid="{C8459D55-F282-4D6A-9E5C-6A503A4EBEDA}"/>
    <cellStyle name="Normal 5 9 4 3" xfId="3110" xr:uid="{9520C2F1-50A2-49B1-B0C9-316EE4C4D7E2}"/>
    <cellStyle name="Normal 5 9 4 4" xfId="3111" xr:uid="{3BE7121D-9921-49D9-8060-67C710687482}"/>
    <cellStyle name="Normal 5 9 5" xfId="3112" xr:uid="{38FABF72-AB0C-4101-A6DC-66794D718C89}"/>
    <cellStyle name="Normal 5 9 6" xfId="3113" xr:uid="{7FB8438E-F40A-40AC-86D4-020A77797A9A}"/>
    <cellStyle name="Normal 5 9 7" xfId="3114" xr:uid="{A8C96A74-E176-4112-B8BD-8673ABB475CD}"/>
    <cellStyle name="Normal 6" xfId="74" xr:uid="{05006688-93A0-48F6-B4A6-F945EFB4A75E}"/>
    <cellStyle name="Normal 6 10" xfId="319" xr:uid="{A2545CDC-6072-4D7B-A550-D8719661D644}"/>
    <cellStyle name="Normal 6 10 2" xfId="1437" xr:uid="{019BDC3F-1801-4698-9700-8577B45DE25C}"/>
    <cellStyle name="Normal 6 10 2 2" xfId="3115" xr:uid="{2F6C07A7-F1C3-40C9-9E08-C09808D591FC}"/>
    <cellStyle name="Normal 6 10 2 2 2" xfId="4588" xr:uid="{EE25006A-AD47-4132-B44C-DF97F592F96A}"/>
    <cellStyle name="Normal 6 10 2 3" xfId="3116" xr:uid="{56B216C7-EC3D-4329-B403-740DA54EBEB9}"/>
    <cellStyle name="Normal 6 10 2 4" xfId="3117" xr:uid="{902118A0-175D-4BDB-A3EA-3A480382A0DD}"/>
    <cellStyle name="Normal 6 10 2 5" xfId="5343" xr:uid="{2D78BE63-F3D0-4E5B-A93F-5E989B567C9C}"/>
    <cellStyle name="Normal 6 10 3" xfId="3118" xr:uid="{20C45274-24A2-4914-8003-D090518DD10F}"/>
    <cellStyle name="Normal 6 10 4" xfId="3119" xr:uid="{287BCA5B-3130-4FA8-A93B-0B7C40AC4394}"/>
    <cellStyle name="Normal 6 10 5" xfId="3120" xr:uid="{61F18C30-8645-4A2F-B4BF-F94985BA6A6F}"/>
    <cellStyle name="Normal 6 11" xfId="1438" xr:uid="{68B31092-434C-4B03-95AF-7AD61552CEE3}"/>
    <cellStyle name="Normal 6 11 2" xfId="3121" xr:uid="{9C8EB0BF-7EE3-41B5-830C-B72219CFF5F7}"/>
    <cellStyle name="Normal 6 11 3" xfId="3122" xr:uid="{C8DE012E-87AA-4CEE-AAD9-93EB97E39002}"/>
    <cellStyle name="Normal 6 11 4" xfId="3123" xr:uid="{86E4382A-0056-4FED-9F60-BD5397EA1971}"/>
    <cellStyle name="Normal 6 12" xfId="902" xr:uid="{9CFDF956-D242-4AC7-BE1D-81F121480E5A}"/>
    <cellStyle name="Normal 6 12 2" xfId="3124" xr:uid="{14BF0495-49AD-4B3B-9FC0-036F4BB6DC80}"/>
    <cellStyle name="Normal 6 12 3" xfId="3125" xr:uid="{37407E3E-8106-4F64-8B3E-29FD7BC016F5}"/>
    <cellStyle name="Normal 6 12 4" xfId="3126" xr:uid="{E930E994-92BD-42F9-9CD0-9F026E575437}"/>
    <cellStyle name="Normal 6 13" xfId="899" xr:uid="{05800350-1F78-4911-80CA-B7502A62DD91}"/>
    <cellStyle name="Normal 6 13 2" xfId="3128" xr:uid="{50014F23-2182-4023-9F49-3E39D188CE62}"/>
    <cellStyle name="Normal 6 13 3" xfId="4315" xr:uid="{DFADDCF6-39CC-463B-B85D-4362C74D13E4}"/>
    <cellStyle name="Normal 6 13 4" xfId="3127" xr:uid="{9FE8B11C-863E-4436-8540-D7316D1BFD5C}"/>
    <cellStyle name="Normal 6 13 5" xfId="5319" xr:uid="{783CA9AC-4517-4A1E-BB32-5F6B08008277}"/>
    <cellStyle name="Normal 6 14" xfId="3129" xr:uid="{22838C08-AA3C-4861-A0ED-F57B5643AE38}"/>
    <cellStyle name="Normal 6 15" xfId="3130" xr:uid="{2F2BB07D-30F0-476F-A766-C65F5A621CDA}"/>
    <cellStyle name="Normal 6 16" xfId="3131" xr:uid="{DDF1A491-1A74-47FB-A210-BEDF416AE5FF}"/>
    <cellStyle name="Normal 6 2" xfId="75" xr:uid="{87C6731F-573C-4C11-9519-4571648042D7}"/>
    <cellStyle name="Normal 6 2 2" xfId="320" xr:uid="{3C4245D3-7ABF-486A-AB7F-15DFA5338AA9}"/>
    <cellStyle name="Normal 6 2 2 2" xfId="4671" xr:uid="{32FD5A7D-2C22-447B-939E-FF0F935CCF59}"/>
    <cellStyle name="Normal 6 2 3" xfId="4560" xr:uid="{E1539AD2-512F-4BC3-9A43-3C45027EF43F}"/>
    <cellStyle name="Normal 6 3" xfId="117" xr:uid="{1AC126A9-7F24-4865-8F64-30CB4AD093C6}"/>
    <cellStyle name="Normal 6 3 10" xfId="3132" xr:uid="{3D564297-5862-4A9C-83CA-4851033E3AED}"/>
    <cellStyle name="Normal 6 3 11" xfId="3133" xr:uid="{1A3D9D23-9A56-4D18-8021-B33F892B58E9}"/>
    <cellStyle name="Normal 6 3 2" xfId="118" xr:uid="{77D0D09A-5A22-4EC3-9A43-E44A5458078A}"/>
    <cellStyle name="Normal 6 3 2 2" xfId="119" xr:uid="{554D59DD-5DBC-4E8B-957B-FF52BE6E7E9B}"/>
    <cellStyle name="Normal 6 3 2 2 2" xfId="321" xr:uid="{E63F0516-9E67-4C3D-B49D-6D723F8E49C1}"/>
    <cellStyle name="Normal 6 3 2 2 2 2" xfId="603" xr:uid="{4FE69E42-2FAB-4F0B-A9CA-8386882BA91A}"/>
    <cellStyle name="Normal 6 3 2 2 2 2 2" xfId="604" xr:uid="{BA2440D7-270B-4402-8247-A737EBF8B232}"/>
    <cellStyle name="Normal 6 3 2 2 2 2 2 2" xfId="1439" xr:uid="{4A5F6899-05DA-4598-95A4-FFE22EC33E30}"/>
    <cellStyle name="Normal 6 3 2 2 2 2 2 2 2" xfId="1440" xr:uid="{75284098-C2D9-4AC5-8466-CDE773BFE9E4}"/>
    <cellStyle name="Normal 6 3 2 2 2 2 2 3" xfId="1441" xr:uid="{6DB25811-B35B-46CF-8680-07E5D6D68130}"/>
    <cellStyle name="Normal 6 3 2 2 2 2 3" xfId="1442" xr:uid="{132C62CA-1329-48F1-8D47-A7713CA4FEE2}"/>
    <cellStyle name="Normal 6 3 2 2 2 2 3 2" xfId="1443" xr:uid="{E418010C-739F-47A3-9D92-1411EF9FE70D}"/>
    <cellStyle name="Normal 6 3 2 2 2 2 4" xfId="1444" xr:uid="{16DF6D28-20B9-47CC-9AD5-AA2E3B00EDC4}"/>
    <cellStyle name="Normal 6 3 2 2 2 3" xfId="605" xr:uid="{C4A6E19A-0D84-4B7F-BC34-2F7DE39A58C7}"/>
    <cellStyle name="Normal 6 3 2 2 2 3 2" xfId="1445" xr:uid="{B620BEC1-0760-4464-A123-73E73C6F8A69}"/>
    <cellStyle name="Normal 6 3 2 2 2 3 2 2" xfId="1446" xr:uid="{31C347FB-6199-49A6-B1B2-45BBAFA42F86}"/>
    <cellStyle name="Normal 6 3 2 2 2 3 3" xfId="1447" xr:uid="{8A2CEEE9-EF92-4392-A297-30E4E2B71D9E}"/>
    <cellStyle name="Normal 6 3 2 2 2 3 4" xfId="3134" xr:uid="{2A68EF19-F13F-4176-AB8A-DC8E18D2AD0B}"/>
    <cellStyle name="Normal 6 3 2 2 2 4" xfId="1448" xr:uid="{077D9F27-A1AD-4AB0-B775-90396514538E}"/>
    <cellStyle name="Normal 6 3 2 2 2 4 2" xfId="1449" xr:uid="{78652FD6-B6A6-41C8-BA41-51DCBEA2037D}"/>
    <cellStyle name="Normal 6 3 2 2 2 5" xfId="1450" xr:uid="{559C5AEF-8B96-441C-AE3B-5035A8863BDF}"/>
    <cellStyle name="Normal 6 3 2 2 2 6" xfId="3135" xr:uid="{445B61F0-DEB9-4769-970E-7057950097F0}"/>
    <cellStyle name="Normal 6 3 2 2 3" xfId="322" xr:uid="{44BB8951-C6BB-42C8-946F-9977E901EABD}"/>
    <cellStyle name="Normal 6 3 2 2 3 2" xfId="606" xr:uid="{213D5082-B116-48ED-865E-DB8FBA311BB1}"/>
    <cellStyle name="Normal 6 3 2 2 3 2 2" xfId="607" xr:uid="{F29AA6D7-D6FB-4FBA-9E62-3DE0EB2F66FF}"/>
    <cellStyle name="Normal 6 3 2 2 3 2 2 2" xfId="1451" xr:uid="{5F74A5EE-5698-4D40-BED8-6D250D39AB99}"/>
    <cellStyle name="Normal 6 3 2 2 3 2 2 2 2" xfId="1452" xr:uid="{49B7E38C-0AA6-4153-9A84-37271CC1D8A7}"/>
    <cellStyle name="Normal 6 3 2 2 3 2 2 3" xfId="1453" xr:uid="{BE0D7AE9-4039-4931-9D72-B3D3564C5CCE}"/>
    <cellStyle name="Normal 6 3 2 2 3 2 3" xfId="1454" xr:uid="{186FB872-8E63-481D-BD98-CC875351966D}"/>
    <cellStyle name="Normal 6 3 2 2 3 2 3 2" xfId="1455" xr:uid="{F510312F-7AC2-4797-8D25-1327D52D1D35}"/>
    <cellStyle name="Normal 6 3 2 2 3 2 4" xfId="1456" xr:uid="{21295BA3-9A5C-4D76-9378-165779193622}"/>
    <cellStyle name="Normal 6 3 2 2 3 3" xfId="608" xr:uid="{85EAE8F5-07C9-4724-8924-E03901981CCF}"/>
    <cellStyle name="Normal 6 3 2 2 3 3 2" xfId="1457" xr:uid="{EB894AC9-A605-486D-83C7-A172A40C7055}"/>
    <cellStyle name="Normal 6 3 2 2 3 3 2 2" xfId="1458" xr:uid="{EA4C717C-4806-4C28-8E99-EBBB480DC1A7}"/>
    <cellStyle name="Normal 6 3 2 2 3 3 3" xfId="1459" xr:uid="{963EA31F-D0A3-45A1-9B45-F8CC69792B40}"/>
    <cellStyle name="Normal 6 3 2 2 3 4" xfId="1460" xr:uid="{66202258-CFF2-4A5A-A694-3C0277870E6A}"/>
    <cellStyle name="Normal 6 3 2 2 3 4 2" xfId="1461" xr:uid="{7D18FDD3-261B-4213-896A-BCC30684AD00}"/>
    <cellStyle name="Normal 6 3 2 2 3 5" xfId="1462" xr:uid="{7FFBCEAA-A95C-4EC0-9081-BBA389E799D1}"/>
    <cellStyle name="Normal 6 3 2 2 4" xfId="609" xr:uid="{AF9F352B-C115-461C-AD97-BBB2158BBED8}"/>
    <cellStyle name="Normal 6 3 2 2 4 2" xfId="610" xr:uid="{03D1D435-93A7-4A4E-A330-76A3F9DE3CE0}"/>
    <cellStyle name="Normal 6 3 2 2 4 2 2" xfId="1463" xr:uid="{FD9CDA11-D6A9-452D-B22F-1759544BBF3A}"/>
    <cellStyle name="Normal 6 3 2 2 4 2 2 2" xfId="1464" xr:uid="{BCFCB4AC-6638-4FB8-AA1C-D315385534C0}"/>
    <cellStyle name="Normal 6 3 2 2 4 2 3" xfId="1465" xr:uid="{AA7B961B-B9B6-447F-9CA0-BCF174992A36}"/>
    <cellStyle name="Normal 6 3 2 2 4 3" xfId="1466" xr:uid="{604972FA-80C8-4A2E-8E6C-707AD87C057D}"/>
    <cellStyle name="Normal 6 3 2 2 4 3 2" xfId="1467" xr:uid="{EC6CD6DC-1750-48A8-9A74-79E6B4BBB020}"/>
    <cellStyle name="Normal 6 3 2 2 4 4" xfId="1468" xr:uid="{881C0708-B647-4E4F-BFB6-9B676BCAC6A2}"/>
    <cellStyle name="Normal 6 3 2 2 5" xfId="611" xr:uid="{6ADC7A43-3B30-489C-9506-B947C668BA1D}"/>
    <cellStyle name="Normal 6 3 2 2 5 2" xfId="1469" xr:uid="{EF16D69F-89FB-42EF-AA7B-D061C6823D55}"/>
    <cellStyle name="Normal 6 3 2 2 5 2 2" xfId="1470" xr:uid="{1BCE5BE9-7D9F-4D9F-A692-2E8BD9B8AC6A}"/>
    <cellStyle name="Normal 6 3 2 2 5 3" xfId="1471" xr:uid="{8999E19B-CA50-4CDD-99EB-5E6CB5E2D034}"/>
    <cellStyle name="Normal 6 3 2 2 5 4" xfId="3136" xr:uid="{8650783E-6ED5-4697-BF8C-77AD5FCD1E77}"/>
    <cellStyle name="Normal 6 3 2 2 6" xfId="1472" xr:uid="{30F8CE53-02D9-4F68-B266-7BCC13DAF19B}"/>
    <cellStyle name="Normal 6 3 2 2 6 2" xfId="1473" xr:uid="{4A237577-3925-49B2-A914-5661F0C0218B}"/>
    <cellStyle name="Normal 6 3 2 2 7" xfId="1474" xr:uid="{23B7464C-AB2B-4896-BE52-D7E87088A96A}"/>
    <cellStyle name="Normal 6 3 2 2 8" xfId="3137" xr:uid="{3D08AE7A-F671-47A6-AB40-5E186D6F9EEE}"/>
    <cellStyle name="Normal 6 3 2 3" xfId="323" xr:uid="{5D577E08-EA93-4A8B-A201-8FBFE5F4C436}"/>
    <cellStyle name="Normal 6 3 2 3 2" xfId="612" xr:uid="{BEC69C22-531D-490B-B3F2-00B70CB86014}"/>
    <cellStyle name="Normal 6 3 2 3 2 2" xfId="613" xr:uid="{CB71561A-4A36-4987-AD12-86B2F3592E4E}"/>
    <cellStyle name="Normal 6 3 2 3 2 2 2" xfId="1475" xr:uid="{3F02473A-5423-472E-AEEE-295C58B8A208}"/>
    <cellStyle name="Normal 6 3 2 3 2 2 2 2" xfId="1476" xr:uid="{9272D0D6-5D19-4BB9-8B52-EC1D11E12285}"/>
    <cellStyle name="Normal 6 3 2 3 2 2 3" xfId="1477" xr:uid="{A3275322-E72D-43CE-B025-9D3E4A219CD1}"/>
    <cellStyle name="Normal 6 3 2 3 2 3" xfId="1478" xr:uid="{78B7E6E3-2D87-4C8B-8A73-42DC619545CE}"/>
    <cellStyle name="Normal 6 3 2 3 2 3 2" xfId="1479" xr:uid="{262C0A99-7B0D-40BB-B107-CD171952622A}"/>
    <cellStyle name="Normal 6 3 2 3 2 4" xfId="1480" xr:uid="{4926B122-0064-4237-899B-F6DEF21C8C56}"/>
    <cellStyle name="Normal 6 3 2 3 3" xfId="614" xr:uid="{D41830A1-3C34-4A0E-9FC5-79347F54BFB0}"/>
    <cellStyle name="Normal 6 3 2 3 3 2" xfId="1481" xr:uid="{030E0DB6-4EFD-4F4A-A04D-36D1DE625998}"/>
    <cellStyle name="Normal 6 3 2 3 3 2 2" xfId="1482" xr:uid="{B07DEBC2-C227-4997-8950-1A3ABCAB93AA}"/>
    <cellStyle name="Normal 6 3 2 3 3 3" xfId="1483" xr:uid="{72D56BF1-F895-4A18-8F01-9A4178154BFA}"/>
    <cellStyle name="Normal 6 3 2 3 3 4" xfId="3138" xr:uid="{C8596615-0B98-4C7C-A11B-ABD7D5B592F2}"/>
    <cellStyle name="Normal 6 3 2 3 4" xfId="1484" xr:uid="{E99773BB-F7EC-4178-9E57-BF7011596517}"/>
    <cellStyle name="Normal 6 3 2 3 4 2" xfId="1485" xr:uid="{0A9FF043-6A67-442A-92BA-9E96E9407B63}"/>
    <cellStyle name="Normal 6 3 2 3 5" xfId="1486" xr:uid="{B4C826C9-569F-45E8-B7E4-25BEB23A3B80}"/>
    <cellStyle name="Normal 6 3 2 3 6" xfId="3139" xr:uid="{B2C4F1AC-6671-472F-872A-4577C4B3239E}"/>
    <cellStyle name="Normal 6 3 2 4" xfId="324" xr:uid="{DB4E1079-2820-462C-9DE4-79FF2989E36F}"/>
    <cellStyle name="Normal 6 3 2 4 2" xfId="615" xr:uid="{C591C232-5E8D-4E48-AE93-8F86EF9C13A4}"/>
    <cellStyle name="Normal 6 3 2 4 2 2" xfId="616" xr:uid="{356755AB-6BFF-437D-88A9-B79A6A03E74E}"/>
    <cellStyle name="Normal 6 3 2 4 2 2 2" xfId="1487" xr:uid="{EAB412B6-7BB9-46C0-8143-CEC8FC2925E7}"/>
    <cellStyle name="Normal 6 3 2 4 2 2 2 2" xfId="1488" xr:uid="{B966799A-DBA6-4CEC-A87D-2201B0636307}"/>
    <cellStyle name="Normal 6 3 2 4 2 2 3" xfId="1489" xr:uid="{265E4A87-F415-467B-9EE4-00113F3737B4}"/>
    <cellStyle name="Normal 6 3 2 4 2 3" xfId="1490" xr:uid="{8B486476-6B46-47E6-A9B2-EA903AADA62E}"/>
    <cellStyle name="Normal 6 3 2 4 2 3 2" xfId="1491" xr:uid="{A5EACA72-366F-43A8-82D1-48B107933258}"/>
    <cellStyle name="Normal 6 3 2 4 2 4" xfId="1492" xr:uid="{29662616-ED57-450A-B81E-08D252452A7C}"/>
    <cellStyle name="Normal 6 3 2 4 3" xfId="617" xr:uid="{5E4572AD-30C9-465F-9DC3-766E8B8857BC}"/>
    <cellStyle name="Normal 6 3 2 4 3 2" xfId="1493" xr:uid="{AE65827D-D264-410A-9257-97308B8F7C81}"/>
    <cellStyle name="Normal 6 3 2 4 3 2 2" xfId="1494" xr:uid="{9CE0D5B8-1370-4365-B6D8-CFAB902D629A}"/>
    <cellStyle name="Normal 6 3 2 4 3 3" xfId="1495" xr:uid="{E6F5CBC0-12AF-42AA-9033-D8BEA848468F}"/>
    <cellStyle name="Normal 6 3 2 4 4" xfId="1496" xr:uid="{2D54E710-9038-4C24-94E8-21CB67A46B3A}"/>
    <cellStyle name="Normal 6 3 2 4 4 2" xfId="1497" xr:uid="{67986776-6491-4B5C-A991-E76C8B8DECE7}"/>
    <cellStyle name="Normal 6 3 2 4 5" xfId="1498" xr:uid="{21A94EE0-E1D1-4B5E-9170-8D7A095A671C}"/>
    <cellStyle name="Normal 6 3 2 5" xfId="325" xr:uid="{FEB0AEEB-25E1-4721-88A8-0C1D3EC7D5AA}"/>
    <cellStyle name="Normal 6 3 2 5 2" xfId="618" xr:uid="{824B812D-BE7E-464A-A50A-FFED34D20958}"/>
    <cellStyle name="Normal 6 3 2 5 2 2" xfId="1499" xr:uid="{039618E2-EE8C-4980-9572-0E9A683B7F77}"/>
    <cellStyle name="Normal 6 3 2 5 2 2 2" xfId="1500" xr:uid="{7D4BEF9A-C99B-4EB2-8A96-3C23827F6FC7}"/>
    <cellStyle name="Normal 6 3 2 5 2 3" xfId="1501" xr:uid="{24181316-C12B-4F01-A334-2A4863F21BE7}"/>
    <cellStyle name="Normal 6 3 2 5 3" xfId="1502" xr:uid="{1051905B-8E75-40EC-ADC3-4B966E74C9AE}"/>
    <cellStyle name="Normal 6 3 2 5 3 2" xfId="1503" xr:uid="{4566646A-75FA-41AC-9CB0-88135DD95BCC}"/>
    <cellStyle name="Normal 6 3 2 5 4" xfId="1504" xr:uid="{D4070FBE-2B73-4C1E-9130-5FE2B3001E8B}"/>
    <cellStyle name="Normal 6 3 2 6" xfId="619" xr:uid="{B5AB6194-55E2-48CF-9464-CA75AD68E3DC}"/>
    <cellStyle name="Normal 6 3 2 6 2" xfId="1505" xr:uid="{205EA865-94BC-4734-89A4-FB7F0386EFF4}"/>
    <cellStyle name="Normal 6 3 2 6 2 2" xfId="1506" xr:uid="{2016D446-4A88-4A18-B108-4CA8957BE53C}"/>
    <cellStyle name="Normal 6 3 2 6 3" xfId="1507" xr:uid="{A30BC56F-9C59-4F2B-ABF6-EC87A350EA55}"/>
    <cellStyle name="Normal 6 3 2 6 4" xfId="3140" xr:uid="{149922F6-F1A9-49D1-B9F0-CD050EA7FD13}"/>
    <cellStyle name="Normal 6 3 2 7" xfId="1508" xr:uid="{B2E647D1-43D3-437C-B77F-63A963B6A559}"/>
    <cellStyle name="Normal 6 3 2 7 2" xfId="1509" xr:uid="{1D3D9727-DE97-42B4-BF5F-AF37ACBAB0D6}"/>
    <cellStyle name="Normal 6 3 2 8" xfId="1510" xr:uid="{7FC2BA95-F656-4D79-8F0B-C774D5CEE6D9}"/>
    <cellStyle name="Normal 6 3 2 9" xfId="3141" xr:uid="{B7B7005E-7BCA-4DCD-AA18-EEC22401886A}"/>
    <cellStyle name="Normal 6 3 3" xfId="120" xr:uid="{A79AF7F2-5FBA-407C-B0D6-F7FE5EC38E2B}"/>
    <cellStyle name="Normal 6 3 3 2" xfId="121" xr:uid="{1B293282-532F-46A6-990E-3FB3AC45FAB4}"/>
    <cellStyle name="Normal 6 3 3 2 2" xfId="620" xr:uid="{05895440-9D33-424C-A92C-10265B6C3F67}"/>
    <cellStyle name="Normal 6 3 3 2 2 2" xfId="621" xr:uid="{884392A9-A972-4296-85F7-B0D9230E8A9D}"/>
    <cellStyle name="Normal 6 3 3 2 2 2 2" xfId="1511" xr:uid="{EEE40470-1ED9-4FDC-ABE9-81DA0DC21EFD}"/>
    <cellStyle name="Normal 6 3 3 2 2 2 2 2" xfId="1512" xr:uid="{764E47A7-78A6-47FA-8E5A-B7F487CB5392}"/>
    <cellStyle name="Normal 6 3 3 2 2 2 3" xfId="1513" xr:uid="{A0F45F17-96F0-4931-8B39-F1375B738917}"/>
    <cellStyle name="Normal 6 3 3 2 2 3" xfId="1514" xr:uid="{767551A6-6624-4154-9B4E-6211701A82AB}"/>
    <cellStyle name="Normal 6 3 3 2 2 3 2" xfId="1515" xr:uid="{ACE10BC4-0B11-4CEF-A7BC-56559F435B11}"/>
    <cellStyle name="Normal 6 3 3 2 2 4" xfId="1516" xr:uid="{62E3A642-C772-44AE-894E-8F3919108889}"/>
    <cellStyle name="Normal 6 3 3 2 3" xfId="622" xr:uid="{B79FDBCA-6A92-47A4-89FF-C5B165CC51BA}"/>
    <cellStyle name="Normal 6 3 3 2 3 2" xfId="1517" xr:uid="{A78E09C5-DF49-438B-BAC7-91DC13EC3066}"/>
    <cellStyle name="Normal 6 3 3 2 3 2 2" xfId="1518" xr:uid="{F0E068B4-9519-408A-868C-CD175AF0E695}"/>
    <cellStyle name="Normal 6 3 3 2 3 3" xfId="1519" xr:uid="{032BFC7F-6274-4669-867C-0C023915D458}"/>
    <cellStyle name="Normal 6 3 3 2 3 4" xfId="3142" xr:uid="{661B66CE-923F-4786-A099-EA1154ACEC52}"/>
    <cellStyle name="Normal 6 3 3 2 4" xfId="1520" xr:uid="{B6FC6886-47FF-4960-A9BF-11C14617655C}"/>
    <cellStyle name="Normal 6 3 3 2 4 2" xfId="1521" xr:uid="{B3B435BA-7832-4452-910E-631895B78C29}"/>
    <cellStyle name="Normal 6 3 3 2 5" xfId="1522" xr:uid="{B3F66FA9-6BEF-4908-809B-2A321BFC6960}"/>
    <cellStyle name="Normal 6 3 3 2 6" xfId="3143" xr:uid="{D8412669-B410-4CA1-89D5-54E81006E1A2}"/>
    <cellStyle name="Normal 6 3 3 3" xfId="326" xr:uid="{253C33A1-0234-4D80-8905-581E7299DB44}"/>
    <cellStyle name="Normal 6 3 3 3 2" xfId="623" xr:uid="{9A65C847-CB8C-4668-98C2-629BEF306925}"/>
    <cellStyle name="Normal 6 3 3 3 2 2" xfId="624" xr:uid="{D8059529-CFAA-4727-9E5B-2A24731D3303}"/>
    <cellStyle name="Normal 6 3 3 3 2 2 2" xfId="1523" xr:uid="{6C4494C1-293D-42F7-BE5B-2B50E69B6806}"/>
    <cellStyle name="Normal 6 3 3 3 2 2 2 2" xfId="1524" xr:uid="{9C8CF8E3-9DD3-432B-88B6-E4336EC27783}"/>
    <cellStyle name="Normal 6 3 3 3 2 2 3" xfId="1525" xr:uid="{CA1214D5-2175-4A2B-8C91-49D219023ABE}"/>
    <cellStyle name="Normal 6 3 3 3 2 3" xfId="1526" xr:uid="{D50937AC-DBBD-4F88-BC80-4F957751C765}"/>
    <cellStyle name="Normal 6 3 3 3 2 3 2" xfId="1527" xr:uid="{E10BFE73-D63F-46B9-88FA-2F347ED0125E}"/>
    <cellStyle name="Normal 6 3 3 3 2 4" xfId="1528" xr:uid="{164B5720-E768-4D0A-B6BD-2161808E93F7}"/>
    <cellStyle name="Normal 6 3 3 3 3" xfId="625" xr:uid="{27615966-C6B3-4E27-B8F2-69C61CBD5661}"/>
    <cellStyle name="Normal 6 3 3 3 3 2" xfId="1529" xr:uid="{807471BA-74EB-426B-A847-65ACBF1A8E94}"/>
    <cellStyle name="Normal 6 3 3 3 3 2 2" xfId="1530" xr:uid="{4626B2F3-8D44-4453-B1BA-81E62A4EF28F}"/>
    <cellStyle name="Normal 6 3 3 3 3 3" xfId="1531" xr:uid="{E09D021A-E5E1-4880-B8A8-BF078E125E4B}"/>
    <cellStyle name="Normal 6 3 3 3 4" xfId="1532" xr:uid="{FB6D550C-49EC-40E8-AF97-F9D0AD5E3898}"/>
    <cellStyle name="Normal 6 3 3 3 4 2" xfId="1533" xr:uid="{78B4EEF1-6DB9-43EA-BAC7-E9609FBC4C34}"/>
    <cellStyle name="Normal 6 3 3 3 5" xfId="1534" xr:uid="{EA9DB02F-296C-4A5C-B57C-6BB81C8D983C}"/>
    <cellStyle name="Normal 6 3 3 4" xfId="327" xr:uid="{5E4335E8-6419-49ED-89FD-8F2812915CBC}"/>
    <cellStyle name="Normal 6 3 3 4 2" xfId="626" xr:uid="{D05BF42B-C144-4FF2-8117-D5D070BE25D2}"/>
    <cellStyle name="Normal 6 3 3 4 2 2" xfId="1535" xr:uid="{75235549-E40E-47D3-9D36-9771115AA687}"/>
    <cellStyle name="Normal 6 3 3 4 2 2 2" xfId="1536" xr:uid="{FD75797E-A102-452D-8FD8-9944B79F3D51}"/>
    <cellStyle name="Normal 6 3 3 4 2 3" xfId="1537" xr:uid="{35FD833B-4082-42D8-A8C9-46D7FDB8E376}"/>
    <cellStyle name="Normal 6 3 3 4 3" xfId="1538" xr:uid="{3379D9E6-7709-46C7-B6BE-0D9413F594FE}"/>
    <cellStyle name="Normal 6 3 3 4 3 2" xfId="1539" xr:uid="{C4479115-49D3-4EA7-9F69-2637BDB5AAE8}"/>
    <cellStyle name="Normal 6 3 3 4 4" xfId="1540" xr:uid="{783123E4-70CD-4146-84A0-968C6DF3F028}"/>
    <cellStyle name="Normal 6 3 3 5" xfId="627" xr:uid="{8147C444-F141-4B34-B90A-4DBB13AA7098}"/>
    <cellStyle name="Normal 6 3 3 5 2" xfId="1541" xr:uid="{0BA3283A-F542-4345-B26C-8D3BE97B8957}"/>
    <cellStyle name="Normal 6 3 3 5 2 2" xfId="1542" xr:uid="{78F9B97E-990F-4664-A6AD-47E8AD5B0F79}"/>
    <cellStyle name="Normal 6 3 3 5 3" xfId="1543" xr:uid="{16A5E065-793E-4A82-A6EA-EA11206E9DAD}"/>
    <cellStyle name="Normal 6 3 3 5 4" xfId="3144" xr:uid="{599E2D8B-22C4-4E5F-8B1F-394C8EAF0B77}"/>
    <cellStyle name="Normal 6 3 3 6" xfId="1544" xr:uid="{65E14327-7551-4F22-A6F1-43D938CD8C21}"/>
    <cellStyle name="Normal 6 3 3 6 2" xfId="1545" xr:uid="{0054EB19-7569-4763-9731-BAF1ED7A8A6C}"/>
    <cellStyle name="Normal 6 3 3 7" xfId="1546" xr:uid="{A08E3E57-C008-4DC4-9B2A-12C299E6D679}"/>
    <cellStyle name="Normal 6 3 3 8" xfId="3145" xr:uid="{EAAB8412-B701-4DC5-8144-69437725DE07}"/>
    <cellStyle name="Normal 6 3 4" xfId="122" xr:uid="{5D93E35A-6BF7-4436-A49E-94C534E086F3}"/>
    <cellStyle name="Normal 6 3 4 2" xfId="447" xr:uid="{4D6CBF29-504B-4B8E-A95E-CF675FE6D4CC}"/>
    <cellStyle name="Normal 6 3 4 2 2" xfId="628" xr:uid="{FABDFCC4-487A-4E4E-A56D-A3163B70CF83}"/>
    <cellStyle name="Normal 6 3 4 2 2 2" xfId="1547" xr:uid="{3805B266-36A9-4C95-8DE7-9429297624CB}"/>
    <cellStyle name="Normal 6 3 4 2 2 2 2" xfId="1548" xr:uid="{49198372-2A22-4E21-9B45-392BC6088427}"/>
    <cellStyle name="Normal 6 3 4 2 2 3" xfId="1549" xr:uid="{4B1F770E-658B-4BF6-BA99-1D888E40619E}"/>
    <cellStyle name="Normal 6 3 4 2 2 4" xfId="3146" xr:uid="{D7D6E976-0B61-42AB-B13F-C2D858D73167}"/>
    <cellStyle name="Normal 6 3 4 2 3" xfId="1550" xr:uid="{7957B865-9E5F-4B83-B4E0-F77581C9477F}"/>
    <cellStyle name="Normal 6 3 4 2 3 2" xfId="1551" xr:uid="{9902A8F3-C6EA-4E95-AFA9-FB20B81C48A6}"/>
    <cellStyle name="Normal 6 3 4 2 4" xfId="1552" xr:uid="{10939BA1-C1D8-4BBB-8DA6-DD5A8585398E}"/>
    <cellStyle name="Normal 6 3 4 2 5" xfId="3147" xr:uid="{47B584D1-E790-4805-B4BA-8D6FB4CD39BC}"/>
    <cellStyle name="Normal 6 3 4 3" xfId="629" xr:uid="{261B291B-790B-4FB4-95DC-EDA4DCC07682}"/>
    <cellStyle name="Normal 6 3 4 3 2" xfId="1553" xr:uid="{1473CED6-1926-4484-BE09-1D9C28DFE966}"/>
    <cellStyle name="Normal 6 3 4 3 2 2" xfId="1554" xr:uid="{E7E13F71-A3BD-4E75-9A70-80D8A57AACE4}"/>
    <cellStyle name="Normal 6 3 4 3 3" xfId="1555" xr:uid="{1E0C8BBA-F77E-42AD-8F07-7BEAF5A6052A}"/>
    <cellStyle name="Normal 6 3 4 3 4" xfId="3148" xr:uid="{645492E1-7DE3-4091-B047-50962F77F3A0}"/>
    <cellStyle name="Normal 6 3 4 4" xfId="1556" xr:uid="{E9BA2411-2465-4ED7-86B8-75A843C230DE}"/>
    <cellStyle name="Normal 6 3 4 4 2" xfId="1557" xr:uid="{47C7AE6E-A0DF-409B-9626-47963167534D}"/>
    <cellStyle name="Normal 6 3 4 4 3" xfId="3149" xr:uid="{8496D74B-FE0A-4EA8-B804-ED3E410301EE}"/>
    <cellStyle name="Normal 6 3 4 4 4" xfId="3150" xr:uid="{6317421F-9A4C-44BA-B3D3-B078B58C4E59}"/>
    <cellStyle name="Normal 6 3 4 5" xfId="1558" xr:uid="{F4D3DF08-C79D-4E40-A8D6-58AD9691FB26}"/>
    <cellStyle name="Normal 6 3 4 6" xfId="3151" xr:uid="{1CBEA373-FC88-49FD-8045-CF73D68AA457}"/>
    <cellStyle name="Normal 6 3 4 7" xfId="3152" xr:uid="{AED48184-4E8A-4DD0-A06E-FF254C9EA5A0}"/>
    <cellStyle name="Normal 6 3 5" xfId="328" xr:uid="{9B48D9A6-B209-4A56-86A8-003F7443D48A}"/>
    <cellStyle name="Normal 6 3 5 2" xfId="630" xr:uid="{5B776FDD-EF8D-4485-B062-8E278F8D059B}"/>
    <cellStyle name="Normal 6 3 5 2 2" xfId="631" xr:uid="{ABB45F0A-E6CC-4F17-B969-D7420EB55FBA}"/>
    <cellStyle name="Normal 6 3 5 2 2 2" xfId="1559" xr:uid="{E2EB074F-8CB9-408F-8EEC-699ABA9E8C8F}"/>
    <cellStyle name="Normal 6 3 5 2 2 2 2" xfId="1560" xr:uid="{AADD8A98-D74F-4A1F-AFDB-D9A481235845}"/>
    <cellStyle name="Normal 6 3 5 2 2 3" xfId="1561" xr:uid="{807C1BA4-E22E-402F-85B2-839555331F99}"/>
    <cellStyle name="Normal 6 3 5 2 3" xfId="1562" xr:uid="{EF5EFAA8-9BBB-49CA-B4A6-BAC71E5DFAA9}"/>
    <cellStyle name="Normal 6 3 5 2 3 2" xfId="1563" xr:uid="{26700257-EFA7-45FA-BCDE-2B52A0044A1C}"/>
    <cellStyle name="Normal 6 3 5 2 4" xfId="1564" xr:uid="{AAF326FF-1AB6-4697-856C-DB333A2D9F8C}"/>
    <cellStyle name="Normal 6 3 5 3" xfId="632" xr:uid="{230F0273-A5F4-4D42-901C-F92C3DAA3034}"/>
    <cellStyle name="Normal 6 3 5 3 2" xfId="1565" xr:uid="{63C2968B-356C-451D-8E70-CFEB194DDF15}"/>
    <cellStyle name="Normal 6 3 5 3 2 2" xfId="1566" xr:uid="{47AF5A53-3B43-43DA-A2A9-E6AF921574FA}"/>
    <cellStyle name="Normal 6 3 5 3 3" xfId="1567" xr:uid="{ECCE31C0-59A3-4063-A4F2-98127361D95D}"/>
    <cellStyle name="Normal 6 3 5 3 4" xfId="3153" xr:uid="{CD92E4F0-212E-4588-BCC8-AC00D130F061}"/>
    <cellStyle name="Normal 6 3 5 4" xfId="1568" xr:uid="{26B2BE60-1592-4A08-9096-F030CAB6D5E6}"/>
    <cellStyle name="Normal 6 3 5 4 2" xfId="1569" xr:uid="{55072C20-5DFD-4590-9DAB-D98BD3C00605}"/>
    <cellStyle name="Normal 6 3 5 5" xfId="1570" xr:uid="{D23CA890-1C34-4F61-9124-6A174F8F2C1C}"/>
    <cellStyle name="Normal 6 3 5 6" xfId="3154" xr:uid="{EAF4EC54-1312-4735-8DDB-EC90B04A764B}"/>
    <cellStyle name="Normal 6 3 6" xfId="329" xr:uid="{1CEE2DEA-D71A-43FA-9B34-883B77440BD6}"/>
    <cellStyle name="Normal 6 3 6 2" xfId="633" xr:uid="{212844FE-231A-4D9D-97FB-3772AF26F842}"/>
    <cellStyle name="Normal 6 3 6 2 2" xfId="1571" xr:uid="{CD7B7581-7ACF-431B-AA8C-AD9576091EDE}"/>
    <cellStyle name="Normal 6 3 6 2 2 2" xfId="1572" xr:uid="{9D6C3107-C97A-49D4-BA09-326512FAE312}"/>
    <cellStyle name="Normal 6 3 6 2 3" xfId="1573" xr:uid="{D108E6FD-675B-40BE-B5F9-3458B57312B9}"/>
    <cellStyle name="Normal 6 3 6 2 4" xfId="3155" xr:uid="{FA08F129-4D17-4E5F-B003-693DDE371C36}"/>
    <cellStyle name="Normal 6 3 6 3" xfId="1574" xr:uid="{D0B7974B-F8BD-43A5-B77B-40F31D5554FB}"/>
    <cellStyle name="Normal 6 3 6 3 2" xfId="1575" xr:uid="{FEB8C50C-6776-42F3-B8A4-404EFCAAC1B4}"/>
    <cellStyle name="Normal 6 3 6 4" xfId="1576" xr:uid="{C2A55014-A08A-46DE-A2B9-02737C0D6818}"/>
    <cellStyle name="Normal 6 3 6 5" xfId="3156" xr:uid="{C33A2128-0558-41AE-84A5-47B2120C8160}"/>
    <cellStyle name="Normal 6 3 7" xfId="634" xr:uid="{E1D97E59-2250-4619-8C76-9E24DD440FEC}"/>
    <cellStyle name="Normal 6 3 7 2" xfId="1577" xr:uid="{AC31B567-E267-4CF2-BD10-CFD6023BB50C}"/>
    <cellStyle name="Normal 6 3 7 2 2" xfId="1578" xr:uid="{4EF3409D-0411-432C-B162-A6D0754F7541}"/>
    <cellStyle name="Normal 6 3 7 3" xfId="1579" xr:uid="{A8C0FDB4-B225-4722-BC58-26E66FFDD738}"/>
    <cellStyle name="Normal 6 3 7 4" xfId="3157" xr:uid="{6FE77E45-9727-4895-837B-C9C7EA07E5D7}"/>
    <cellStyle name="Normal 6 3 8" xfId="1580" xr:uid="{4CEDAAB8-F993-49F3-98D7-3A4005FD4B56}"/>
    <cellStyle name="Normal 6 3 8 2" xfId="1581" xr:uid="{D973BE8F-8673-4AEC-9468-ADA9131D454F}"/>
    <cellStyle name="Normal 6 3 8 3" xfId="3158" xr:uid="{E8914A7A-7DEE-4778-A484-EB94004BE69A}"/>
    <cellStyle name="Normal 6 3 8 4" xfId="3159" xr:uid="{D59D2F4A-9815-415F-B8B6-C4AEA4870192}"/>
    <cellStyle name="Normal 6 3 9" xfId="1582" xr:uid="{36096C54-198B-48E8-882F-200E78DBCEF5}"/>
    <cellStyle name="Normal 6 3 9 2" xfId="4718" xr:uid="{4B97FDB9-0418-4B10-BBAF-FD6F1A3563EB}"/>
    <cellStyle name="Normal 6 4" xfId="123" xr:uid="{B3EB4E5C-58E7-48DC-B879-DF56CA551E2A}"/>
    <cellStyle name="Normal 6 4 10" xfId="3160" xr:uid="{091C64DD-E9C6-4EB5-8D00-7A0C7B376081}"/>
    <cellStyle name="Normal 6 4 11" xfId="3161" xr:uid="{B40C5D26-ADBA-4448-A70B-0ECBAA617AEC}"/>
    <cellStyle name="Normal 6 4 2" xfId="124" xr:uid="{666F8FD5-41A9-4AE4-997B-0511DC520306}"/>
    <cellStyle name="Normal 6 4 2 2" xfId="125" xr:uid="{7598B787-1F36-4D73-A34D-0BD752304666}"/>
    <cellStyle name="Normal 6 4 2 2 2" xfId="330" xr:uid="{F3190C00-EA7D-4ADB-86D5-63F9EE69410B}"/>
    <cellStyle name="Normal 6 4 2 2 2 2" xfId="635" xr:uid="{58004DA3-257A-4C55-ADFF-4C93FE606763}"/>
    <cellStyle name="Normal 6 4 2 2 2 2 2" xfId="1583" xr:uid="{8F9A9068-0407-45A1-8737-891A64F5319A}"/>
    <cellStyle name="Normal 6 4 2 2 2 2 2 2" xfId="1584" xr:uid="{1A672521-87D7-477B-9096-22BD3F7E73E5}"/>
    <cellStyle name="Normal 6 4 2 2 2 2 3" xfId="1585" xr:uid="{0690BEA0-500D-4AEC-9C0C-854DA8355821}"/>
    <cellStyle name="Normal 6 4 2 2 2 2 4" xfId="3162" xr:uid="{3F1CAB19-6699-430F-84F8-4A23248AC42F}"/>
    <cellStyle name="Normal 6 4 2 2 2 3" xfId="1586" xr:uid="{4C1E3811-D87C-4556-8A00-7015670B3DDA}"/>
    <cellStyle name="Normal 6 4 2 2 2 3 2" xfId="1587" xr:uid="{9388553F-D2D8-4331-BE7F-1E60626260D1}"/>
    <cellStyle name="Normal 6 4 2 2 2 3 3" xfId="3163" xr:uid="{24EB0E13-A2E3-4A0E-839D-B8BB00BD0CED}"/>
    <cellStyle name="Normal 6 4 2 2 2 3 4" xfId="3164" xr:uid="{69C34429-423E-4F2E-8B23-661049880BFB}"/>
    <cellStyle name="Normal 6 4 2 2 2 4" xfId="1588" xr:uid="{61F9665E-1DA9-4E59-A864-8D50C3E30DB8}"/>
    <cellStyle name="Normal 6 4 2 2 2 5" xfId="3165" xr:uid="{14D237F7-6588-4101-A433-FF6CA9DA4E6E}"/>
    <cellStyle name="Normal 6 4 2 2 2 6" xfId="3166" xr:uid="{BA6C9942-EF1F-4FE3-AC0A-4E6EDC82DBBB}"/>
    <cellStyle name="Normal 6 4 2 2 3" xfId="636" xr:uid="{3D7E7CF6-08ED-40E0-B0C2-E968B813ABC4}"/>
    <cellStyle name="Normal 6 4 2 2 3 2" xfId="1589" xr:uid="{055EC687-5F15-49E5-A155-ADBD815480C9}"/>
    <cellStyle name="Normal 6 4 2 2 3 2 2" xfId="1590" xr:uid="{F1F7ECDA-40E8-4972-813A-482B95ECF7E8}"/>
    <cellStyle name="Normal 6 4 2 2 3 2 3" xfId="3167" xr:uid="{6C81AA1A-9160-4835-8181-D039CF2E9D0E}"/>
    <cellStyle name="Normal 6 4 2 2 3 2 4" xfId="3168" xr:uid="{63B1B1FA-037E-480A-8240-26119FE238F2}"/>
    <cellStyle name="Normal 6 4 2 2 3 3" xfId="1591" xr:uid="{56F5A1FD-5899-4924-8663-EF7B2AAD35CF}"/>
    <cellStyle name="Normal 6 4 2 2 3 4" xfId="3169" xr:uid="{8D2921D4-3450-41F5-9089-27478DF3B38F}"/>
    <cellStyle name="Normal 6 4 2 2 3 5" xfId="3170" xr:uid="{DC06F965-C598-4FDC-8674-CFE48C8D330C}"/>
    <cellStyle name="Normal 6 4 2 2 4" xfId="1592" xr:uid="{A90D1418-4D92-4646-8148-D627094CE8D4}"/>
    <cellStyle name="Normal 6 4 2 2 4 2" xfId="1593" xr:uid="{EC6FE212-394B-43A5-80DA-722FCFA89436}"/>
    <cellStyle name="Normal 6 4 2 2 4 3" xfId="3171" xr:uid="{AB7DFC3F-463D-46CD-8CEF-650DFDE745A3}"/>
    <cellStyle name="Normal 6 4 2 2 4 4" xfId="3172" xr:uid="{0873FE90-6202-421B-8E1A-68B299A04F43}"/>
    <cellStyle name="Normal 6 4 2 2 5" xfId="1594" xr:uid="{39C597EA-3CCE-403F-AC91-B7A0842E3AE7}"/>
    <cellStyle name="Normal 6 4 2 2 5 2" xfId="3173" xr:uid="{7C16D61D-F22B-4B36-8CA6-AF4CE30E1AB6}"/>
    <cellStyle name="Normal 6 4 2 2 5 3" xfId="3174" xr:uid="{B43A4BDE-C4F6-48A9-8BC0-77A65C4F435A}"/>
    <cellStyle name="Normal 6 4 2 2 5 4" xfId="3175" xr:uid="{886C1555-664E-41CD-B620-3DFC669F8A00}"/>
    <cellStyle name="Normal 6 4 2 2 6" xfId="3176" xr:uid="{B19489F3-57D8-44C6-8E3B-B58057E878E7}"/>
    <cellStyle name="Normal 6 4 2 2 7" xfId="3177" xr:uid="{D88B2E29-2782-4C64-AE3B-4C6686752F0F}"/>
    <cellStyle name="Normal 6 4 2 2 8" xfId="3178" xr:uid="{9DFAC1D0-4982-4D59-A2BA-2F9707A019C6}"/>
    <cellStyle name="Normal 6 4 2 3" xfId="331" xr:uid="{CE0CFDE3-EA10-4F05-99C8-417D827888AE}"/>
    <cellStyle name="Normal 6 4 2 3 2" xfId="637" xr:uid="{C794F7C3-B262-4624-8A6F-7E8B0EB6DE4A}"/>
    <cellStyle name="Normal 6 4 2 3 2 2" xfId="638" xr:uid="{9DD02090-7B7C-45F2-AB67-2FFDDF32EB30}"/>
    <cellStyle name="Normal 6 4 2 3 2 2 2" xfId="1595" xr:uid="{1D65F295-C050-4AFF-B851-E7F4E555661D}"/>
    <cellStyle name="Normal 6 4 2 3 2 2 2 2" xfId="1596" xr:uid="{529C0C1A-1BCD-4BEE-B41D-3C870C748E82}"/>
    <cellStyle name="Normal 6 4 2 3 2 2 3" xfId="1597" xr:uid="{7E413ACC-A272-4FC6-8C46-B4A3A6A0DBB5}"/>
    <cellStyle name="Normal 6 4 2 3 2 3" xfId="1598" xr:uid="{8F7F416D-8181-4177-B6CF-0D3BCE0B3047}"/>
    <cellStyle name="Normal 6 4 2 3 2 3 2" xfId="1599" xr:uid="{37FB345B-FA14-422F-9BE4-25979DC6EC6D}"/>
    <cellStyle name="Normal 6 4 2 3 2 4" xfId="1600" xr:uid="{2B93FBA5-DEF2-443E-A688-E808F45A2562}"/>
    <cellStyle name="Normal 6 4 2 3 3" xfId="639" xr:uid="{B496D311-FAC1-4393-A59D-0C38884835E5}"/>
    <cellStyle name="Normal 6 4 2 3 3 2" xfId="1601" xr:uid="{4CA846D8-64B3-4224-AFE5-DABC4709D749}"/>
    <cellStyle name="Normal 6 4 2 3 3 2 2" xfId="1602" xr:uid="{4FFAC2A4-1D14-45BB-B6CD-2048859EE3FD}"/>
    <cellStyle name="Normal 6 4 2 3 3 3" xfId="1603" xr:uid="{76F36A9E-B266-4186-953B-D997C8787385}"/>
    <cellStyle name="Normal 6 4 2 3 3 4" xfId="3179" xr:uid="{4EA2C9EC-4C5A-4264-B705-A38744F202BD}"/>
    <cellStyle name="Normal 6 4 2 3 4" xfId="1604" xr:uid="{AE73E310-3954-4F27-A538-A053A1AE84EB}"/>
    <cellStyle name="Normal 6 4 2 3 4 2" xfId="1605" xr:uid="{B62D47EE-7729-4F36-92E4-AC49E04FB24F}"/>
    <cellStyle name="Normal 6 4 2 3 5" xfId="1606" xr:uid="{A595FAF2-BEEE-4B35-9A2F-BE1DF194981A}"/>
    <cellStyle name="Normal 6 4 2 3 6" xfId="3180" xr:uid="{490720FA-BEB5-49B5-9847-5C647BF6929A}"/>
    <cellStyle name="Normal 6 4 2 4" xfId="332" xr:uid="{30A5B7B2-BA75-45F3-ADCD-C278D508153D}"/>
    <cellStyle name="Normal 6 4 2 4 2" xfId="640" xr:uid="{8B05977E-3D55-41B6-893A-08C585D8704E}"/>
    <cellStyle name="Normal 6 4 2 4 2 2" xfId="1607" xr:uid="{0C66AD4A-E418-47F1-BB72-7E216DFED16A}"/>
    <cellStyle name="Normal 6 4 2 4 2 2 2" xfId="1608" xr:uid="{07BD21D5-5CDD-4BE0-BBE7-839373F653BF}"/>
    <cellStyle name="Normal 6 4 2 4 2 3" xfId="1609" xr:uid="{7A878F05-C225-4191-A4DE-969444200040}"/>
    <cellStyle name="Normal 6 4 2 4 2 4" xfId="3181" xr:uid="{B5ED04C1-40F4-4A54-ABB6-099010FBEB80}"/>
    <cellStyle name="Normal 6 4 2 4 3" xfId="1610" xr:uid="{5CE76A59-A4E6-47CD-8892-94DCD3895DEF}"/>
    <cellStyle name="Normal 6 4 2 4 3 2" xfId="1611" xr:uid="{9D4FA177-ECBC-4196-A0A4-F81B59316007}"/>
    <cellStyle name="Normal 6 4 2 4 4" xfId="1612" xr:uid="{9AAA5D78-EAC2-4EC8-9ACF-4B61F309A29A}"/>
    <cellStyle name="Normal 6 4 2 4 5" xfId="3182" xr:uid="{6D1E2B5E-6A94-47D1-8AEC-FDBE0CA200AC}"/>
    <cellStyle name="Normal 6 4 2 5" xfId="333" xr:uid="{3B2E38DE-D058-42F7-B4AF-4734F48FC738}"/>
    <cellStyle name="Normal 6 4 2 5 2" xfId="1613" xr:uid="{27979B2E-DD43-4133-8243-D6771BF521BB}"/>
    <cellStyle name="Normal 6 4 2 5 2 2" xfId="1614" xr:uid="{D1E164C6-2AD9-4F90-835F-C895D27116EA}"/>
    <cellStyle name="Normal 6 4 2 5 3" xfId="1615" xr:uid="{A2536BA1-62CE-4C7E-9D66-B8881A4BD437}"/>
    <cellStyle name="Normal 6 4 2 5 4" xfId="3183" xr:uid="{4102E535-93FC-456F-A2AB-421188026E74}"/>
    <cellStyle name="Normal 6 4 2 6" xfId="1616" xr:uid="{9515077F-B4B7-4F3B-BB7B-265E80E8EA1A}"/>
    <cellStyle name="Normal 6 4 2 6 2" xfId="1617" xr:uid="{6EBDD6CF-ACCC-4848-A40B-CAC629D8248D}"/>
    <cellStyle name="Normal 6 4 2 6 3" xfId="3184" xr:uid="{3AB575C7-D0C6-4A46-9225-584EAAA17966}"/>
    <cellStyle name="Normal 6 4 2 6 4" xfId="3185" xr:uid="{E22D51CD-470F-4294-882B-F03A894AFB52}"/>
    <cellStyle name="Normal 6 4 2 7" xfId="1618" xr:uid="{020B3AAC-4925-4C6D-A3CD-8B891A29725C}"/>
    <cellStyle name="Normal 6 4 2 8" xfId="3186" xr:uid="{C8F3BAA2-A972-4026-98CF-72FD0157F9A2}"/>
    <cellStyle name="Normal 6 4 2 9" xfId="3187" xr:uid="{03AFEA1E-E456-4D54-A053-3AAD947295E0}"/>
    <cellStyle name="Normal 6 4 3" xfId="126" xr:uid="{DAB6FEA2-6129-49EA-8C70-037BE5D6CD74}"/>
    <cellStyle name="Normal 6 4 3 2" xfId="127" xr:uid="{3467AC2A-19B1-464A-90C2-EF85FC9AECB3}"/>
    <cellStyle name="Normal 6 4 3 2 2" xfId="641" xr:uid="{A5BBF5F6-ABE3-4E72-B56C-D7E54B068E7D}"/>
    <cellStyle name="Normal 6 4 3 2 2 2" xfId="1619" xr:uid="{B5515087-0281-4F87-891F-3CB72D2E8147}"/>
    <cellStyle name="Normal 6 4 3 2 2 2 2" xfId="1620" xr:uid="{D524A4E8-AB13-4614-97DB-E0890B232754}"/>
    <cellStyle name="Normal 6 4 3 2 2 2 2 2" xfId="4476" xr:uid="{687EEA2F-C248-42E4-B898-B3BE2D3F19E0}"/>
    <cellStyle name="Normal 6 4 3 2 2 2 3" xfId="4477" xr:uid="{8072A0DE-DCA8-401E-9183-14B7D3D412D2}"/>
    <cellStyle name="Normal 6 4 3 2 2 3" xfId="1621" xr:uid="{7114BBC0-6B0E-4F80-9798-12B2E9AA7D81}"/>
    <cellStyle name="Normal 6 4 3 2 2 3 2" xfId="4478" xr:uid="{979BEA42-BED7-4DF5-BD0B-4E952CFAE850}"/>
    <cellStyle name="Normal 6 4 3 2 2 4" xfId="3188" xr:uid="{E0B8C542-D1DA-4838-8E38-CDDF1DDE496E}"/>
    <cellStyle name="Normal 6 4 3 2 3" xfId="1622" xr:uid="{F19CE551-F2B0-4EDC-96AE-3B186054A62D}"/>
    <cellStyle name="Normal 6 4 3 2 3 2" xfId="1623" xr:uid="{83EA8207-9104-4502-B4B5-E2CFC121B462}"/>
    <cellStyle name="Normal 6 4 3 2 3 2 2" xfId="4479" xr:uid="{9C0E4175-4A71-4D50-9C2D-5D35DFBB8042}"/>
    <cellStyle name="Normal 6 4 3 2 3 3" xfId="3189" xr:uid="{1317C5ED-4B7D-477E-9D6E-500E70074251}"/>
    <cellStyle name="Normal 6 4 3 2 3 4" xfId="3190" xr:uid="{8D213ED8-AD29-4232-B75F-B092107198F4}"/>
    <cellStyle name="Normal 6 4 3 2 4" xfId="1624" xr:uid="{E95646A4-F331-4ED0-8982-880396DAA705}"/>
    <cellStyle name="Normal 6 4 3 2 4 2" xfId="4480" xr:uid="{07ADF005-64EB-4845-9D06-FB059933415C}"/>
    <cellStyle name="Normal 6 4 3 2 5" xfId="3191" xr:uid="{A183BF16-A968-4240-B7A4-4337F0C37E71}"/>
    <cellStyle name="Normal 6 4 3 2 6" xfId="3192" xr:uid="{6ACA5B7A-5271-4FF4-8081-46309EC42760}"/>
    <cellStyle name="Normal 6 4 3 3" xfId="334" xr:uid="{319F9964-C2B9-4C62-8E5A-1FA820491B78}"/>
    <cellStyle name="Normal 6 4 3 3 2" xfId="1625" xr:uid="{4E6177F7-AE52-462C-AA96-F24EC71DB069}"/>
    <cellStyle name="Normal 6 4 3 3 2 2" xfId="1626" xr:uid="{EBC7500D-B912-417D-BFD5-000A03ABB329}"/>
    <cellStyle name="Normal 6 4 3 3 2 2 2" xfId="4481" xr:uid="{2AF2192E-6073-45CA-A383-1399EAAF8FC5}"/>
    <cellStyle name="Normal 6 4 3 3 2 3" xfId="3193" xr:uid="{3D55D1A2-6558-45BF-A9E5-2CF151C5F154}"/>
    <cellStyle name="Normal 6 4 3 3 2 4" xfId="3194" xr:uid="{3A838F30-9E58-427F-8D1D-0DFB5385883B}"/>
    <cellStyle name="Normal 6 4 3 3 3" xfId="1627" xr:uid="{0BCA77EF-4E8B-4C3F-A7AC-0BB555F535E4}"/>
    <cellStyle name="Normal 6 4 3 3 3 2" xfId="4482" xr:uid="{4069EB80-08BC-4DE6-9D0A-78B278C2DDFF}"/>
    <cellStyle name="Normal 6 4 3 3 4" xfId="3195" xr:uid="{2A5B8545-ACC9-4FA2-9D6E-507A3A9EE8A1}"/>
    <cellStyle name="Normal 6 4 3 3 5" xfId="3196" xr:uid="{3C928723-1536-43A8-AA54-4C55D2B6DC1B}"/>
    <cellStyle name="Normal 6 4 3 4" xfId="1628" xr:uid="{C9A68072-6A1C-492A-B6C2-5EA191EE1BF7}"/>
    <cellStyle name="Normal 6 4 3 4 2" xfId="1629" xr:uid="{F93F1906-02FB-4520-8621-BD1D45B15BE5}"/>
    <cellStyle name="Normal 6 4 3 4 2 2" xfId="4483" xr:uid="{1B47D49A-FD9F-4525-BAEF-87916C11F1FB}"/>
    <cellStyle name="Normal 6 4 3 4 3" xfId="3197" xr:uid="{F59C356A-A924-40C8-AA85-0A32E0F75077}"/>
    <cellStyle name="Normal 6 4 3 4 4" xfId="3198" xr:uid="{2ACE09EA-1AF3-4A82-8FA9-7DF5073BA4CF}"/>
    <cellStyle name="Normal 6 4 3 5" xfId="1630" xr:uid="{8929E020-F6FE-4AF1-9FEE-17ECD3C75861}"/>
    <cellStyle name="Normal 6 4 3 5 2" xfId="3199" xr:uid="{42C77A03-63F5-45FA-B927-0418CDBA1CB7}"/>
    <cellStyle name="Normal 6 4 3 5 3" xfId="3200" xr:uid="{D74F46F3-D518-4FCC-A34F-C6696989EFD9}"/>
    <cellStyle name="Normal 6 4 3 5 4" xfId="3201" xr:uid="{7F7874E8-08E9-4DF1-86DC-8730ADD48BF8}"/>
    <cellStyle name="Normal 6 4 3 6" xfId="3202" xr:uid="{D3AC9C6A-A5EB-4821-A5C3-F6A6C03692C7}"/>
    <cellStyle name="Normal 6 4 3 7" xfId="3203" xr:uid="{2699DA6A-443A-4014-81E3-99F3BAB24AFE}"/>
    <cellStyle name="Normal 6 4 3 8" xfId="3204" xr:uid="{ADEC0242-A195-42E4-8A92-E3C02A038935}"/>
    <cellStyle name="Normal 6 4 4" xfId="128" xr:uid="{C2DC208F-C2AB-4FD5-9F49-0649CFC2D968}"/>
    <cellStyle name="Normal 6 4 4 2" xfId="642" xr:uid="{10A86AA2-56E9-4D84-AB2D-6E33F1DCBAA3}"/>
    <cellStyle name="Normal 6 4 4 2 2" xfId="643" xr:uid="{0BC1574F-ABE5-4063-AAC6-B42746A8A059}"/>
    <cellStyle name="Normal 6 4 4 2 2 2" xfId="1631" xr:uid="{BE2E822D-C5D3-4308-854F-EB6A2DD11A1E}"/>
    <cellStyle name="Normal 6 4 4 2 2 2 2" xfId="1632" xr:uid="{9A9F899E-268D-4EC0-8DFE-5FDA89701467}"/>
    <cellStyle name="Normal 6 4 4 2 2 3" xfId="1633" xr:uid="{E09F3719-D354-4C1E-A93D-AA90E5CF5967}"/>
    <cellStyle name="Normal 6 4 4 2 2 4" xfId="3205" xr:uid="{54BE8B93-BBA4-45DC-980D-E6A4EBE5D3CD}"/>
    <cellStyle name="Normal 6 4 4 2 3" xfId="1634" xr:uid="{A940F223-459D-4397-A045-9031E7FDFDAD}"/>
    <cellStyle name="Normal 6 4 4 2 3 2" xfId="1635" xr:uid="{7733DAD9-D3AC-4B94-B84C-A9FC7B108819}"/>
    <cellStyle name="Normal 6 4 4 2 4" xfId="1636" xr:uid="{011316AA-EFAE-4996-836D-B66794744DD7}"/>
    <cellStyle name="Normal 6 4 4 2 5" xfId="3206" xr:uid="{39E7DD8E-DB35-4C23-A17F-22BD36B3A419}"/>
    <cellStyle name="Normal 6 4 4 3" xfId="644" xr:uid="{AD7CEA49-A269-4EA1-B35F-DC49BD42EBDE}"/>
    <cellStyle name="Normal 6 4 4 3 2" xfId="1637" xr:uid="{D177FD0A-8B5A-4B45-BD74-0C698C58C8CB}"/>
    <cellStyle name="Normal 6 4 4 3 2 2" xfId="1638" xr:uid="{8A99006D-C7A8-4903-9775-9EE0F71A7DE1}"/>
    <cellStyle name="Normal 6 4 4 3 3" xfId="1639" xr:uid="{C7D7D835-3E21-4324-8C7A-0BDD89AA87AF}"/>
    <cellStyle name="Normal 6 4 4 3 4" xfId="3207" xr:uid="{43B53B50-0358-40F5-83B0-9BEEC2EF4328}"/>
    <cellStyle name="Normal 6 4 4 4" xfId="1640" xr:uid="{CE115CCB-8EF1-4575-B621-4B928EC4BA71}"/>
    <cellStyle name="Normal 6 4 4 4 2" xfId="1641" xr:uid="{EC10C6EB-65C8-47CF-90D0-4A4C1F137AE6}"/>
    <cellStyle name="Normal 6 4 4 4 3" xfId="3208" xr:uid="{C8278BC6-456F-4910-B0B2-EDCFC0F9D784}"/>
    <cellStyle name="Normal 6 4 4 4 4" xfId="3209" xr:uid="{B2471899-AAAF-4340-B783-1274E9F1D166}"/>
    <cellStyle name="Normal 6 4 4 5" xfId="1642" xr:uid="{97C33CAF-EC62-4705-9CAC-77E8ACD5A8C5}"/>
    <cellStyle name="Normal 6 4 4 6" xfId="3210" xr:uid="{E142DCDF-0F28-4418-87D3-9A566A3A1532}"/>
    <cellStyle name="Normal 6 4 4 7" xfId="3211" xr:uid="{445EC3B5-DBA7-420D-A0E2-083FC3CA51C9}"/>
    <cellStyle name="Normal 6 4 5" xfId="335" xr:uid="{19A7FCD0-CE14-45EB-ADFF-5D837C812A5B}"/>
    <cellStyle name="Normal 6 4 5 2" xfId="645" xr:uid="{AA17FCFB-99E0-475F-A5D9-F70A601BB4D8}"/>
    <cellStyle name="Normal 6 4 5 2 2" xfId="1643" xr:uid="{89EF396F-6D55-4ADA-A915-318E1270B939}"/>
    <cellStyle name="Normal 6 4 5 2 2 2" xfId="1644" xr:uid="{9A93B36A-2081-4A69-B8A3-2001C5DCCDD1}"/>
    <cellStyle name="Normal 6 4 5 2 3" xfId="1645" xr:uid="{11286DE7-9730-4FAC-8732-065BCB14A8C9}"/>
    <cellStyle name="Normal 6 4 5 2 4" xfId="3212" xr:uid="{1672F8DC-ED2F-4CCA-B1D9-ED8F296D8763}"/>
    <cellStyle name="Normal 6 4 5 3" xfId="1646" xr:uid="{9495A3E1-24A9-4785-BA92-8E5AE05D2FED}"/>
    <cellStyle name="Normal 6 4 5 3 2" xfId="1647" xr:uid="{CD486C91-8312-4C6F-BA1A-F879A7131A57}"/>
    <cellStyle name="Normal 6 4 5 3 3" xfId="3213" xr:uid="{F81B95E5-A52C-497D-8903-E3A965F1E049}"/>
    <cellStyle name="Normal 6 4 5 3 4" xfId="3214" xr:uid="{979CBFB5-9416-42E4-B770-2F8411D83A11}"/>
    <cellStyle name="Normal 6 4 5 4" xfId="1648" xr:uid="{63ED9B7D-65D0-4ACD-8FDC-CA91B8FDE607}"/>
    <cellStyle name="Normal 6 4 5 5" xfId="3215" xr:uid="{535A0296-13A9-4FD0-90ED-6114CA86D570}"/>
    <cellStyle name="Normal 6 4 5 6" xfId="3216" xr:uid="{E5B9FD92-1E3D-44B9-BA68-2120D49038FB}"/>
    <cellStyle name="Normal 6 4 6" xfId="336" xr:uid="{BD9DFE7F-361E-4146-BDF8-06B3A1B590D6}"/>
    <cellStyle name="Normal 6 4 6 2" xfId="1649" xr:uid="{1743F965-D072-4B82-BB3B-10B1FB7952D5}"/>
    <cellStyle name="Normal 6 4 6 2 2" xfId="1650" xr:uid="{C7128829-CD56-4E2A-8106-A4CDEAFE088F}"/>
    <cellStyle name="Normal 6 4 6 2 3" xfId="3217" xr:uid="{F7548B88-246C-4763-B2C5-960BA5B5D0E8}"/>
    <cellStyle name="Normal 6 4 6 2 4" xfId="3218" xr:uid="{3EC768F6-B38D-4B03-A9D1-C195E045FCC2}"/>
    <cellStyle name="Normal 6 4 6 3" xfId="1651" xr:uid="{9BE4A24E-AC55-4349-A24C-2A0A39648BC9}"/>
    <cellStyle name="Normal 6 4 6 4" xfId="3219" xr:uid="{2D5E9762-3CF7-4A2E-8C2D-EF396E2D7B28}"/>
    <cellStyle name="Normal 6 4 6 5" xfId="3220" xr:uid="{F6EA0E0C-B9E8-478B-BEDB-50F13A4ADC93}"/>
    <cellStyle name="Normal 6 4 7" xfId="1652" xr:uid="{651C2A3C-FD89-45FF-A210-FBB122AEE36E}"/>
    <cellStyle name="Normal 6 4 7 2" xfId="1653" xr:uid="{FC8B0B33-8F0C-4013-B54F-A209BE977235}"/>
    <cellStyle name="Normal 6 4 7 3" xfId="3221" xr:uid="{0EDE1A19-D56D-424C-934A-CACBDB584CE5}"/>
    <cellStyle name="Normal 6 4 7 3 2" xfId="4407" xr:uid="{FCE5AC70-A1D3-4D7F-B264-969911C01EC0}"/>
    <cellStyle name="Normal 6 4 7 3 3" xfId="4685" xr:uid="{E29C46A2-5BCC-4F9A-AE11-1ADDA4A50EB4}"/>
    <cellStyle name="Normal 6 4 7 4" xfId="3222" xr:uid="{98DC761F-9C24-4F68-9E18-639E28322614}"/>
    <cellStyle name="Normal 6 4 8" xfId="1654" xr:uid="{1DA9E5D1-7F1C-42A0-B5B1-4AA679883DD2}"/>
    <cellStyle name="Normal 6 4 8 2" xfId="3223" xr:uid="{47DC2760-627D-44DC-82FA-6A0BAD2BC951}"/>
    <cellStyle name="Normal 6 4 8 3" xfId="3224" xr:uid="{C646AD93-AFFC-4196-AC4C-6AE6198982A8}"/>
    <cellStyle name="Normal 6 4 8 4" xfId="3225" xr:uid="{293B7934-1E3F-407C-AA86-F8698964BA9D}"/>
    <cellStyle name="Normal 6 4 9" xfId="3226" xr:uid="{633E21AD-5D33-45E0-A3F1-434201B12303}"/>
    <cellStyle name="Normal 6 5" xfId="129" xr:uid="{65A197A2-286D-426C-9152-2901E26A1115}"/>
    <cellStyle name="Normal 6 5 10" xfId="3227" xr:uid="{86E2B38D-ABF6-472B-884D-36C910B82780}"/>
    <cellStyle name="Normal 6 5 11" xfId="3228" xr:uid="{CDAF0799-8DD0-4FD4-931A-E822BA952CA3}"/>
    <cellStyle name="Normal 6 5 2" xfId="130" xr:uid="{429868ED-DFFB-40B7-8D5C-F0A573315306}"/>
    <cellStyle name="Normal 6 5 2 2" xfId="337" xr:uid="{3EE037DC-FEA4-448B-8D97-2E162E4B49AB}"/>
    <cellStyle name="Normal 6 5 2 2 2" xfId="646" xr:uid="{8E3CF5C1-FDF3-4B95-B262-E978FD1959EA}"/>
    <cellStyle name="Normal 6 5 2 2 2 2" xfId="647" xr:uid="{42036EDD-FD19-44A1-9AFE-14FBA04CA27C}"/>
    <cellStyle name="Normal 6 5 2 2 2 2 2" xfId="1655" xr:uid="{1F6A758D-0A8C-42BF-94B7-05DBA05E6F1C}"/>
    <cellStyle name="Normal 6 5 2 2 2 2 3" xfId="3229" xr:uid="{44EB24A0-E24A-491E-9E2D-EEB34C440802}"/>
    <cellStyle name="Normal 6 5 2 2 2 2 4" xfId="3230" xr:uid="{9C657825-9C1B-4741-8E0B-0AC8220FD13C}"/>
    <cellStyle name="Normal 6 5 2 2 2 3" xfId="1656" xr:uid="{44F26600-6916-4330-B8A6-DFDA403A0F9B}"/>
    <cellStyle name="Normal 6 5 2 2 2 3 2" xfId="3231" xr:uid="{05F4D016-76CC-4891-AD69-1550206EC52A}"/>
    <cellStyle name="Normal 6 5 2 2 2 3 3" xfId="3232" xr:uid="{964F1AB7-9335-4BCC-8E94-C54CF3E73096}"/>
    <cellStyle name="Normal 6 5 2 2 2 3 4" xfId="3233" xr:uid="{41D234DA-23EF-4F88-974C-4A0EEB7E3D68}"/>
    <cellStyle name="Normal 6 5 2 2 2 4" xfId="3234" xr:uid="{C602ACAD-0DE4-48DB-B015-2978081A2E97}"/>
    <cellStyle name="Normal 6 5 2 2 2 5" xfId="3235" xr:uid="{951E9357-8A54-45E2-8C03-466AA63237BD}"/>
    <cellStyle name="Normal 6 5 2 2 2 6" xfId="3236" xr:uid="{BAC126FF-D96A-452D-BFD4-743D1A3C3A78}"/>
    <cellStyle name="Normal 6 5 2 2 3" xfId="648" xr:uid="{FCD9554A-4E3D-4E3C-A1A7-92B7885DB6DB}"/>
    <cellStyle name="Normal 6 5 2 2 3 2" xfId="1657" xr:uid="{0E96BD1B-1F36-41E2-A027-6EC344E72B26}"/>
    <cellStyle name="Normal 6 5 2 2 3 2 2" xfId="3237" xr:uid="{EB58C88B-7066-4E81-AD87-725973EE195C}"/>
    <cellStyle name="Normal 6 5 2 2 3 2 3" xfId="3238" xr:uid="{AE658D44-251D-46F2-90FD-7D89940290F1}"/>
    <cellStyle name="Normal 6 5 2 2 3 2 4" xfId="3239" xr:uid="{3D464EFF-2AF4-40C3-96F1-E93CD31C4068}"/>
    <cellStyle name="Normal 6 5 2 2 3 3" xfId="3240" xr:uid="{4C9C77BE-C55B-4939-B09B-58E73DF294D2}"/>
    <cellStyle name="Normal 6 5 2 2 3 4" xfId="3241" xr:uid="{D19D3779-8A67-4B09-8279-69DF191EF966}"/>
    <cellStyle name="Normal 6 5 2 2 3 5" xfId="3242" xr:uid="{042EC3C7-AB0A-49EF-B783-AF20FFF57107}"/>
    <cellStyle name="Normal 6 5 2 2 4" xfId="1658" xr:uid="{B4F617FA-2DDB-4787-AD9C-F1F6E7EA3FF0}"/>
    <cellStyle name="Normal 6 5 2 2 4 2" xfId="3243" xr:uid="{82BD2B07-D197-4764-B1EC-D48683864F75}"/>
    <cellStyle name="Normal 6 5 2 2 4 3" xfId="3244" xr:uid="{E409507B-0E58-4CEB-B29A-21514B025B52}"/>
    <cellStyle name="Normal 6 5 2 2 4 4" xfId="3245" xr:uid="{4E95F79B-9764-463B-A782-93BAE81324F3}"/>
    <cellStyle name="Normal 6 5 2 2 5" xfId="3246" xr:uid="{67E33149-63EB-4D35-ADF6-91BC40ABC5C5}"/>
    <cellStyle name="Normal 6 5 2 2 5 2" xfId="3247" xr:uid="{299390FA-E13A-47A9-A033-14A628873D38}"/>
    <cellStyle name="Normal 6 5 2 2 5 3" xfId="3248" xr:uid="{058203FC-52CF-482D-9B71-9BE81032551A}"/>
    <cellStyle name="Normal 6 5 2 2 5 4" xfId="3249" xr:uid="{0F5EDB41-10CB-49C9-B852-1374DF5861DA}"/>
    <cellStyle name="Normal 6 5 2 2 6" xfId="3250" xr:uid="{C769BEE5-256C-420A-B9CE-12951EB25B3C}"/>
    <cellStyle name="Normal 6 5 2 2 7" xfId="3251" xr:uid="{2F7AFA48-5644-48C2-A6B8-911F3515601F}"/>
    <cellStyle name="Normal 6 5 2 2 8" xfId="3252" xr:uid="{AD16F0AE-2718-424E-8A36-FDA5D6A690ED}"/>
    <cellStyle name="Normal 6 5 2 3" xfId="649" xr:uid="{C89E6B91-1400-4670-90C3-1E12C64D066F}"/>
    <cellStyle name="Normal 6 5 2 3 2" xfId="650" xr:uid="{74E939B8-8A08-4E37-AF8E-B378DF5033A9}"/>
    <cellStyle name="Normal 6 5 2 3 2 2" xfId="651" xr:uid="{2CCEBC02-6458-439D-9B40-9478FE08155C}"/>
    <cellStyle name="Normal 6 5 2 3 2 3" xfId="3253" xr:uid="{722195C9-12FD-47CB-8566-C5D76EF5F16A}"/>
    <cellStyle name="Normal 6 5 2 3 2 4" xfId="3254" xr:uid="{259A706C-C67A-4C4B-B107-91F0099CD363}"/>
    <cellStyle name="Normal 6 5 2 3 3" xfId="652" xr:uid="{63F20BC8-6B30-4E78-8152-921C45A81012}"/>
    <cellStyle name="Normal 6 5 2 3 3 2" xfId="3255" xr:uid="{EFEB1429-B558-4CBE-BB9A-34088539F1EB}"/>
    <cellStyle name="Normal 6 5 2 3 3 3" xfId="3256" xr:uid="{648955AB-8C51-43B7-8E3C-E10F04D2CBA0}"/>
    <cellStyle name="Normal 6 5 2 3 3 4" xfId="3257" xr:uid="{83A0996A-D215-442B-ABA0-F4361A20AF0F}"/>
    <cellStyle name="Normal 6 5 2 3 4" xfId="3258" xr:uid="{8521FC2A-2418-4880-A082-7E00380F6243}"/>
    <cellStyle name="Normal 6 5 2 3 5" xfId="3259" xr:uid="{C77989E7-4B47-40A8-8C9D-A9971EB8BE95}"/>
    <cellStyle name="Normal 6 5 2 3 6" xfId="3260" xr:uid="{95DCB855-BEF1-485D-A758-E58A8DB3B7DF}"/>
    <cellStyle name="Normal 6 5 2 4" xfId="653" xr:uid="{BC5A3107-812E-4F6E-81F2-DF6F5BAE1BDB}"/>
    <cellStyle name="Normal 6 5 2 4 2" xfId="654" xr:uid="{4662E494-016A-45A1-A732-50967B82FBD6}"/>
    <cellStyle name="Normal 6 5 2 4 2 2" xfId="3261" xr:uid="{8DA696B2-CC97-462B-BE9A-C696CA0FB4DE}"/>
    <cellStyle name="Normal 6 5 2 4 2 3" xfId="3262" xr:uid="{5E72B8BD-8CE7-402A-84C3-9D83FA349213}"/>
    <cellStyle name="Normal 6 5 2 4 2 4" xfId="3263" xr:uid="{8EC54A65-78E6-41B4-81DB-3195AEEDF472}"/>
    <cellStyle name="Normal 6 5 2 4 3" xfId="3264" xr:uid="{2C2F402E-E9AF-488E-92EC-1EF8C7800663}"/>
    <cellStyle name="Normal 6 5 2 4 4" xfId="3265" xr:uid="{27856B80-A4C6-4C60-8A57-05EEDBA0641F}"/>
    <cellStyle name="Normal 6 5 2 4 5" xfId="3266" xr:uid="{12763BBB-2406-4239-BB26-25B6F20DFE6A}"/>
    <cellStyle name="Normal 6 5 2 5" xfId="655" xr:uid="{F278F7BF-5D4E-4BC2-9ECD-96B67B58CE74}"/>
    <cellStyle name="Normal 6 5 2 5 2" xfId="3267" xr:uid="{14212151-A9A8-418E-B7EB-99EC78227148}"/>
    <cellStyle name="Normal 6 5 2 5 3" xfId="3268" xr:uid="{6593160D-C424-43CB-8F99-55748E5D1F5C}"/>
    <cellStyle name="Normal 6 5 2 5 4" xfId="3269" xr:uid="{BE2F221D-20A3-4A47-B8F6-AFE778B95382}"/>
    <cellStyle name="Normal 6 5 2 6" xfId="3270" xr:uid="{ECC9E28B-D586-44D7-94A5-ED89EA12DCCC}"/>
    <cellStyle name="Normal 6 5 2 6 2" xfId="3271" xr:uid="{AC785EC8-B851-476C-8A04-2CEAC172057B}"/>
    <cellStyle name="Normal 6 5 2 6 3" xfId="3272" xr:uid="{5A5FE65B-E7ED-4297-9594-6C62408A6138}"/>
    <cellStyle name="Normal 6 5 2 6 4" xfId="3273" xr:uid="{79E2D68D-9487-4F05-A142-51E0383C2B9D}"/>
    <cellStyle name="Normal 6 5 2 7" xfId="3274" xr:uid="{1F4FC5D5-AD92-4BB8-8273-0271D3AC2231}"/>
    <cellStyle name="Normal 6 5 2 8" xfId="3275" xr:uid="{D718BD98-4A7D-45E0-8752-238D6BD461CB}"/>
    <cellStyle name="Normal 6 5 2 9" xfId="3276" xr:uid="{147909B2-7946-4E6E-8F85-FA3BCD6CB230}"/>
    <cellStyle name="Normal 6 5 3" xfId="338" xr:uid="{526D01E9-5E21-4796-AB6D-882F7B018F79}"/>
    <cellStyle name="Normal 6 5 3 2" xfId="656" xr:uid="{B3B9D374-23E3-4BF1-95C6-5A494619F615}"/>
    <cellStyle name="Normal 6 5 3 2 2" xfId="657" xr:uid="{8D2DC315-03E1-4CF3-A615-A7B7EE69B120}"/>
    <cellStyle name="Normal 6 5 3 2 2 2" xfId="1659" xr:uid="{72F9E1AB-9F03-49D6-BDB3-1F8B71A961A5}"/>
    <cellStyle name="Normal 6 5 3 2 2 2 2" xfId="1660" xr:uid="{CAB0FE4D-FAA5-43F3-97D1-A31AF3EAECED}"/>
    <cellStyle name="Normal 6 5 3 2 2 3" xfId="1661" xr:uid="{5E77235A-D396-426A-9053-789195F2E6D4}"/>
    <cellStyle name="Normal 6 5 3 2 2 4" xfId="3277" xr:uid="{6C1AB04E-84A0-438B-A79E-36CA5025E2CB}"/>
    <cellStyle name="Normal 6 5 3 2 3" xfId="1662" xr:uid="{4A4756F6-BD7E-437B-B3A7-7600CAC714E9}"/>
    <cellStyle name="Normal 6 5 3 2 3 2" xfId="1663" xr:uid="{D256F062-D067-4738-B922-B04A07CB65A5}"/>
    <cellStyle name="Normal 6 5 3 2 3 3" xfId="3278" xr:uid="{3FDDFA1E-19A1-4A6C-8147-CF35B4E44B11}"/>
    <cellStyle name="Normal 6 5 3 2 3 4" xfId="3279" xr:uid="{96F8B2A1-04DD-4ACA-93A2-1F9846A2682F}"/>
    <cellStyle name="Normal 6 5 3 2 4" xfId="1664" xr:uid="{2644D411-7848-4925-A69A-D4C54E62B4D4}"/>
    <cellStyle name="Normal 6 5 3 2 5" xfId="3280" xr:uid="{24229EA5-689D-4AA0-AE42-D5E53E65A07A}"/>
    <cellStyle name="Normal 6 5 3 2 6" xfId="3281" xr:uid="{03EC67D9-5674-42B8-83C3-C85F3473F36A}"/>
    <cellStyle name="Normal 6 5 3 3" xfId="658" xr:uid="{32696D7C-CB4C-4062-92A1-C81B1E51A65D}"/>
    <cellStyle name="Normal 6 5 3 3 2" xfId="1665" xr:uid="{D8746E35-6503-4510-986E-A3A648736D79}"/>
    <cellStyle name="Normal 6 5 3 3 2 2" xfId="1666" xr:uid="{B9CE8136-7143-43CA-98B5-6B438978B77D}"/>
    <cellStyle name="Normal 6 5 3 3 2 3" xfId="3282" xr:uid="{98E385E2-62DF-4F83-83F8-3729C21F3CC7}"/>
    <cellStyle name="Normal 6 5 3 3 2 4" xfId="3283" xr:uid="{5D949EEF-D02C-4B3D-B552-EF1670CAB362}"/>
    <cellStyle name="Normal 6 5 3 3 3" xfId="1667" xr:uid="{D144AD42-2166-4EB6-AFB5-85E65C5EDA33}"/>
    <cellStyle name="Normal 6 5 3 3 4" xfId="3284" xr:uid="{72D9DF55-C6B1-4BDF-8EAB-9FA59A5F67E3}"/>
    <cellStyle name="Normal 6 5 3 3 5" xfId="3285" xr:uid="{F11F7379-8005-41F5-9D5E-2CC6D670AC08}"/>
    <cellStyle name="Normal 6 5 3 4" xfId="1668" xr:uid="{0E2F43EC-A571-46F2-ACCA-6E4FAEC5EC41}"/>
    <cellStyle name="Normal 6 5 3 4 2" xfId="1669" xr:uid="{E5D277FB-34CC-4630-AF33-ADA4756A4D75}"/>
    <cellStyle name="Normal 6 5 3 4 3" xfId="3286" xr:uid="{D71DAA99-79EE-40EF-AF7B-62B833AE3CF7}"/>
    <cellStyle name="Normal 6 5 3 4 4" xfId="3287" xr:uid="{424D1BBB-7917-4A42-BDF4-2B2A5E4A62E8}"/>
    <cellStyle name="Normal 6 5 3 5" xfId="1670" xr:uid="{6A552868-5B84-4521-BFA0-A04537217AC3}"/>
    <cellStyle name="Normal 6 5 3 5 2" xfId="3288" xr:uid="{E5C40B3A-92C5-4023-B21A-AF8B61D39D9F}"/>
    <cellStyle name="Normal 6 5 3 5 3" xfId="3289" xr:uid="{EAB3C28B-0AEE-49CC-9EFB-6E6ABEECCA61}"/>
    <cellStyle name="Normal 6 5 3 5 4" xfId="3290" xr:uid="{990E5400-B09E-4404-9EEC-0F254E253066}"/>
    <cellStyle name="Normal 6 5 3 6" xfId="3291" xr:uid="{B3DD8B8E-2BA7-4821-A009-2B615AFD9FA1}"/>
    <cellStyle name="Normal 6 5 3 7" xfId="3292" xr:uid="{024B4EBD-0B01-4507-8E71-76E28C20FE35}"/>
    <cellStyle name="Normal 6 5 3 8" xfId="3293" xr:uid="{2AAD84E4-B85A-490D-A88F-70239BC8E627}"/>
    <cellStyle name="Normal 6 5 4" xfId="339" xr:uid="{E1865AAC-C85C-49EF-9A4D-F8C90EA173E3}"/>
    <cellStyle name="Normal 6 5 4 2" xfId="659" xr:uid="{CB0B0F99-6D7F-4831-91D1-79FE3D5C0A37}"/>
    <cellStyle name="Normal 6 5 4 2 2" xfId="660" xr:uid="{CF83CFCC-0CEF-4269-A245-24E669DCB9EB}"/>
    <cellStyle name="Normal 6 5 4 2 2 2" xfId="1671" xr:uid="{EB980436-4F8F-4780-9C85-96DE21639F10}"/>
    <cellStyle name="Normal 6 5 4 2 2 3" xfId="3294" xr:uid="{9E79D849-9F3F-4192-89B3-3518112B270B}"/>
    <cellStyle name="Normal 6 5 4 2 2 4" xfId="3295" xr:uid="{4C9EC08E-7FE1-420A-BA31-768FCBC79F24}"/>
    <cellStyle name="Normal 6 5 4 2 3" xfId="1672" xr:uid="{AFD7D67D-B635-430A-A8FC-C7BE32468A9D}"/>
    <cellStyle name="Normal 6 5 4 2 4" xfId="3296" xr:uid="{77A9BADC-EDE6-4CB6-BD86-835E7181ECE0}"/>
    <cellStyle name="Normal 6 5 4 2 5" xfId="3297" xr:uid="{8BB7022F-9234-4C25-A0F1-E6F0A87C6032}"/>
    <cellStyle name="Normal 6 5 4 3" xfId="661" xr:uid="{5DDD8210-35C9-4379-9172-7D887DEA1006}"/>
    <cellStyle name="Normal 6 5 4 3 2" xfId="1673" xr:uid="{2866CC4B-2F26-4A2A-86CD-3C5413379124}"/>
    <cellStyle name="Normal 6 5 4 3 3" xfId="3298" xr:uid="{BF0217AF-5B81-4AE7-B002-BD68088D1CA0}"/>
    <cellStyle name="Normal 6 5 4 3 4" xfId="3299" xr:uid="{D9C2438A-1FB1-47DC-AE18-C34EF6CACEA0}"/>
    <cellStyle name="Normal 6 5 4 4" xfId="1674" xr:uid="{0048E3A8-E950-4FF6-A22C-F72D3425932C}"/>
    <cellStyle name="Normal 6 5 4 4 2" xfId="3300" xr:uid="{05B1080B-CFBB-4FA9-A662-3FE03C64C4EF}"/>
    <cellStyle name="Normal 6 5 4 4 3" xfId="3301" xr:uid="{E5783282-5DB0-4BA5-99CA-67D69C5210AA}"/>
    <cellStyle name="Normal 6 5 4 4 4" xfId="3302" xr:uid="{131EEFAA-9280-44F9-88A5-33B354F720D1}"/>
    <cellStyle name="Normal 6 5 4 5" xfId="3303" xr:uid="{360D570D-2B25-479C-B75D-D31B5CB89002}"/>
    <cellStyle name="Normal 6 5 4 6" xfId="3304" xr:uid="{85B43EC1-65BF-4845-97B4-E92D3F4EEAB2}"/>
    <cellStyle name="Normal 6 5 4 7" xfId="3305" xr:uid="{976FA483-8597-4EF6-A934-CE48F30E5214}"/>
    <cellStyle name="Normal 6 5 5" xfId="340" xr:uid="{886CD827-EEA2-4246-99B7-6E26D4632F7E}"/>
    <cellStyle name="Normal 6 5 5 2" xfId="662" xr:uid="{BE2781A3-BD74-4751-8C30-160635E0092F}"/>
    <cellStyle name="Normal 6 5 5 2 2" xfId="1675" xr:uid="{C35875A3-0635-49EC-A318-81FD9C6719C9}"/>
    <cellStyle name="Normal 6 5 5 2 3" xfId="3306" xr:uid="{209E8121-2EDE-481C-BBF8-3E1A9BAB6BBE}"/>
    <cellStyle name="Normal 6 5 5 2 4" xfId="3307" xr:uid="{4A5F9FD5-5FAE-4CA4-9AAD-ACD5DDF6DD3B}"/>
    <cellStyle name="Normal 6 5 5 3" xfId="1676" xr:uid="{81FBBE51-F4B0-48C3-80A1-B1020D832F02}"/>
    <cellStyle name="Normal 6 5 5 3 2" xfId="3308" xr:uid="{9D14C567-86E1-4ED4-8D40-D50F4744306E}"/>
    <cellStyle name="Normal 6 5 5 3 3" xfId="3309" xr:uid="{ACC4286F-3961-42B1-8FE2-1766C867603D}"/>
    <cellStyle name="Normal 6 5 5 3 4" xfId="3310" xr:uid="{E5CA8457-9458-40B4-B9EA-30AF601C7125}"/>
    <cellStyle name="Normal 6 5 5 4" xfId="3311" xr:uid="{0E26A037-B6AD-4A6B-8576-19D0C3B4D352}"/>
    <cellStyle name="Normal 6 5 5 5" xfId="3312" xr:uid="{56491D6E-6BEA-4950-B373-6224EF464350}"/>
    <cellStyle name="Normal 6 5 5 6" xfId="3313" xr:uid="{DB04D74A-F149-4034-BD37-89EE7FCF7B18}"/>
    <cellStyle name="Normal 6 5 6" xfId="663" xr:uid="{0EF19970-D2D2-46C6-89DB-0681B26B781F}"/>
    <cellStyle name="Normal 6 5 6 2" xfId="1677" xr:uid="{03D52313-359D-4B3F-8920-79DCFAA19F49}"/>
    <cellStyle name="Normal 6 5 6 2 2" xfId="3314" xr:uid="{E6E0F4DD-58FE-4FEA-9191-25A8079A80CE}"/>
    <cellStyle name="Normal 6 5 6 2 3" xfId="3315" xr:uid="{F0F0CD23-555F-403A-9E51-2ECC4DD04045}"/>
    <cellStyle name="Normal 6 5 6 2 4" xfId="3316" xr:uid="{1CCB1016-AC60-4845-B18F-3230F8DAF950}"/>
    <cellStyle name="Normal 6 5 6 3" xfId="3317" xr:uid="{DA1995B1-9273-44BF-9246-773FDA642A57}"/>
    <cellStyle name="Normal 6 5 6 4" xfId="3318" xr:uid="{D912138B-EFD8-4EED-9427-C8BD0AFB03C0}"/>
    <cellStyle name="Normal 6 5 6 5" xfId="3319" xr:uid="{6FBDE637-46B6-4936-8C7F-EB136C35214F}"/>
    <cellStyle name="Normal 6 5 7" xfId="1678" xr:uid="{8CD220E6-5B4C-4754-9A9B-0F4B274E2A35}"/>
    <cellStyle name="Normal 6 5 7 2" xfId="3320" xr:uid="{65CC438A-9A57-4DCB-8195-55826C7EFF77}"/>
    <cellStyle name="Normal 6 5 7 3" xfId="3321" xr:uid="{3574E1BC-BD81-471E-A2D8-4F4CB82C9937}"/>
    <cellStyle name="Normal 6 5 7 4" xfId="3322" xr:uid="{9ADE8464-1429-4E79-A52E-FCE09C2956C3}"/>
    <cellStyle name="Normal 6 5 8" xfId="3323" xr:uid="{C760B907-99A3-46BA-AED1-6039F1D34DA8}"/>
    <cellStyle name="Normal 6 5 8 2" xfId="3324" xr:uid="{30F877E7-2210-452C-B6CA-792934720404}"/>
    <cellStyle name="Normal 6 5 8 3" xfId="3325" xr:uid="{00965FB5-7C9D-43BB-B119-8932C249F984}"/>
    <cellStyle name="Normal 6 5 8 4" xfId="3326" xr:uid="{E27F8D16-6BA6-4802-B7B1-CBC9F0AA50AD}"/>
    <cellStyle name="Normal 6 5 9" xfId="3327" xr:uid="{D0A9BC22-A0D8-4C1A-B01B-F5A310F30890}"/>
    <cellStyle name="Normal 6 6" xfId="131" xr:uid="{64C35385-BDDB-4407-A800-F24316D8DE95}"/>
    <cellStyle name="Normal 6 6 2" xfId="132" xr:uid="{B5711C4E-3A77-4229-B703-331B8047F051}"/>
    <cellStyle name="Normal 6 6 2 2" xfId="341" xr:uid="{B8E5CC68-900C-4BDA-B645-5B194C4075C0}"/>
    <cellStyle name="Normal 6 6 2 2 2" xfId="664" xr:uid="{AA278152-4443-4734-A523-E25F18A53986}"/>
    <cellStyle name="Normal 6 6 2 2 2 2" xfId="1679" xr:uid="{2CB2A6D8-89D0-4A0D-8583-AF4F3C8025F4}"/>
    <cellStyle name="Normal 6 6 2 2 2 3" xfId="3328" xr:uid="{3C1AA68D-1FE2-4734-B2B2-C61890E086F9}"/>
    <cellStyle name="Normal 6 6 2 2 2 4" xfId="3329" xr:uid="{71EDD1D6-0558-4688-8A28-702321084E3E}"/>
    <cellStyle name="Normal 6 6 2 2 3" xfId="1680" xr:uid="{756862D4-ABB8-4E4A-8A84-ECE43A1F676F}"/>
    <cellStyle name="Normal 6 6 2 2 3 2" xfId="3330" xr:uid="{7E57E4D8-DA7F-4940-80F0-B927ED706DE3}"/>
    <cellStyle name="Normal 6 6 2 2 3 3" xfId="3331" xr:uid="{03C3A244-9273-4CCA-A977-A9A8BB99B8E1}"/>
    <cellStyle name="Normal 6 6 2 2 3 4" xfId="3332" xr:uid="{043AA63A-57AE-46C9-B8BC-8F2A361885CE}"/>
    <cellStyle name="Normal 6 6 2 2 4" xfId="3333" xr:uid="{E3B94C76-841F-40FB-8DE7-B327882580CE}"/>
    <cellStyle name="Normal 6 6 2 2 5" xfId="3334" xr:uid="{39321861-683A-48C8-9A99-06805F27628D}"/>
    <cellStyle name="Normal 6 6 2 2 6" xfId="3335" xr:uid="{10B54BB0-1685-4271-96A5-6F9131C2E6A8}"/>
    <cellStyle name="Normal 6 6 2 3" xfId="665" xr:uid="{61990544-2D4F-4AD0-9330-40664AE1C2C3}"/>
    <cellStyle name="Normal 6 6 2 3 2" xfId="1681" xr:uid="{46E4DF22-AD02-4CE8-B8B6-1BA70792C988}"/>
    <cellStyle name="Normal 6 6 2 3 2 2" xfId="3336" xr:uid="{E80664A5-12E9-4CB9-B681-E8D4C73F668A}"/>
    <cellStyle name="Normal 6 6 2 3 2 3" xfId="3337" xr:uid="{4D80D396-BB5E-4E15-A711-4EA66E2F4AD3}"/>
    <cellStyle name="Normal 6 6 2 3 2 4" xfId="3338" xr:uid="{17B98248-F044-45E4-BFF8-51BA2705F0E5}"/>
    <cellStyle name="Normal 6 6 2 3 3" xfId="3339" xr:uid="{183D04F2-E1A8-4AA9-AC7C-7B6DA4916B69}"/>
    <cellStyle name="Normal 6 6 2 3 4" xfId="3340" xr:uid="{673AFDD0-EC7C-462D-8715-5C7807DA1A72}"/>
    <cellStyle name="Normal 6 6 2 3 5" xfId="3341" xr:uid="{8CCCB188-C9EF-40E5-AAF4-5572F34E0CB9}"/>
    <cellStyle name="Normal 6 6 2 4" xfId="1682" xr:uid="{CC1B8B93-FD44-473C-BF1F-F1F5F57E86B2}"/>
    <cellStyle name="Normal 6 6 2 4 2" xfId="3342" xr:uid="{D02DAF9B-17E8-4C17-AE4E-B42D21E0708B}"/>
    <cellStyle name="Normal 6 6 2 4 3" xfId="3343" xr:uid="{2B9CB22E-AA4D-4617-85D4-B12A11ADD7CD}"/>
    <cellStyle name="Normal 6 6 2 4 4" xfId="3344" xr:uid="{85515828-1016-4BFB-A183-6FB425278C31}"/>
    <cellStyle name="Normal 6 6 2 5" xfId="3345" xr:uid="{46D2EF38-BB98-4CA6-97DB-F1DC2092B71E}"/>
    <cellStyle name="Normal 6 6 2 5 2" xfId="3346" xr:uid="{14D263ED-D743-456E-942D-95181C44F273}"/>
    <cellStyle name="Normal 6 6 2 5 3" xfId="3347" xr:uid="{FBE605FE-CDC9-4AD0-9096-D498CDB7B4C1}"/>
    <cellStyle name="Normal 6 6 2 5 4" xfId="3348" xr:uid="{9DD04406-145E-4F38-B99E-E83016F7F7F5}"/>
    <cellStyle name="Normal 6 6 2 6" xfId="3349" xr:uid="{910C341D-A84D-4F07-A2D6-879871704782}"/>
    <cellStyle name="Normal 6 6 2 7" xfId="3350" xr:uid="{66C46418-FB0F-4601-958A-72B750566BB8}"/>
    <cellStyle name="Normal 6 6 2 8" xfId="3351" xr:uid="{5429E0EC-8F1F-4BF4-9ADA-3AFE15A96C75}"/>
    <cellStyle name="Normal 6 6 3" xfId="342" xr:uid="{67E9A3A1-33EA-4584-AE9E-0C46578B7CCB}"/>
    <cellStyle name="Normal 6 6 3 2" xfId="666" xr:uid="{AFCE8647-AB47-40C7-8B63-4A5D9F254909}"/>
    <cellStyle name="Normal 6 6 3 2 2" xfId="667" xr:uid="{F1DF2A24-9DB8-4B52-B063-6F7485F25A40}"/>
    <cellStyle name="Normal 6 6 3 2 3" xfId="3352" xr:uid="{C6FFE8A8-AE5C-4A18-81DF-090BB54B397E}"/>
    <cellStyle name="Normal 6 6 3 2 4" xfId="3353" xr:uid="{BFE9C517-4500-4D8B-BCEC-B636FA9FE35E}"/>
    <cellStyle name="Normal 6 6 3 3" xfId="668" xr:uid="{857C64F7-3FAB-49AB-8F6D-632839798155}"/>
    <cellStyle name="Normal 6 6 3 3 2" xfId="3354" xr:uid="{4B1F097E-ECE6-4758-A653-1750D75150A6}"/>
    <cellStyle name="Normal 6 6 3 3 3" xfId="3355" xr:uid="{AC17616D-9027-4D43-A079-790439172C9E}"/>
    <cellStyle name="Normal 6 6 3 3 4" xfId="3356" xr:uid="{2325BF74-F018-4D4C-84E8-3274B8B13A16}"/>
    <cellStyle name="Normal 6 6 3 4" xfId="3357" xr:uid="{DD1BEDA1-12AE-42F2-A479-9026E8A71AD4}"/>
    <cellStyle name="Normal 6 6 3 5" xfId="3358" xr:uid="{2CF0A6FC-670F-4D37-84D7-C358EBEBFED2}"/>
    <cellStyle name="Normal 6 6 3 6" xfId="3359" xr:uid="{60EF9520-33C6-4FC4-A566-58A4E154FF67}"/>
    <cellStyle name="Normal 6 6 4" xfId="343" xr:uid="{D8E4D024-A7BC-4F44-97FC-0BB51F24E559}"/>
    <cellStyle name="Normal 6 6 4 2" xfId="669" xr:uid="{10B9202B-E62B-49D6-945C-E76004FBE574}"/>
    <cellStyle name="Normal 6 6 4 2 2" xfId="3360" xr:uid="{6944AAE7-78B1-4990-B1A7-4097D217E191}"/>
    <cellStyle name="Normal 6 6 4 2 3" xfId="3361" xr:uid="{79C9562A-83B5-4B98-A2D1-21FBA999A0F2}"/>
    <cellStyle name="Normal 6 6 4 2 4" xfId="3362" xr:uid="{266E6867-D70B-468C-8F19-CF7644744B5B}"/>
    <cellStyle name="Normal 6 6 4 3" xfId="3363" xr:uid="{5459A369-B2E6-4B86-8C0B-900D2067DFD8}"/>
    <cellStyle name="Normal 6 6 4 4" xfId="3364" xr:uid="{3870DF10-7684-41F0-A091-01837D6230EF}"/>
    <cellStyle name="Normal 6 6 4 5" xfId="3365" xr:uid="{7416EDA4-6E7F-4537-A00D-89EF0097B2A4}"/>
    <cellStyle name="Normal 6 6 5" xfId="670" xr:uid="{361F30E8-2F4D-4E95-A22B-70CFC127C3F3}"/>
    <cellStyle name="Normal 6 6 5 2" xfId="3366" xr:uid="{46B024EE-D1D9-4753-8E84-0B3BB4777BC2}"/>
    <cellStyle name="Normal 6 6 5 3" xfId="3367" xr:uid="{F4C873F7-83F9-45B9-BCC0-C54A6C85D106}"/>
    <cellStyle name="Normal 6 6 5 4" xfId="3368" xr:uid="{D8A08EF3-C595-4AA5-BA5E-100F27E77229}"/>
    <cellStyle name="Normal 6 6 6" xfId="3369" xr:uid="{198C2D8E-FF64-48DB-98F9-E84B99A2C4A4}"/>
    <cellStyle name="Normal 6 6 6 2" xfId="3370" xr:uid="{C3784168-BD67-4226-A14C-135C04508870}"/>
    <cellStyle name="Normal 6 6 6 3" xfId="3371" xr:uid="{9DC4DEDF-07F9-4CE0-8680-5C968E14B427}"/>
    <cellStyle name="Normal 6 6 6 4" xfId="3372" xr:uid="{2358FDF6-F385-4380-BE65-BE294AE5EDEC}"/>
    <cellStyle name="Normal 6 6 7" xfId="3373" xr:uid="{B2A8DBCA-733C-4853-B546-11861A832749}"/>
    <cellStyle name="Normal 6 6 8" xfId="3374" xr:uid="{2DCB25AB-BF34-437D-B6A4-9C650956041D}"/>
    <cellStyle name="Normal 6 6 9" xfId="3375" xr:uid="{0A970E0A-E477-4FD5-B468-9EF70CBBFF9B}"/>
    <cellStyle name="Normal 6 7" xfId="133" xr:uid="{BA291699-D3A7-4620-B6E5-01F3A6DDC86F}"/>
    <cellStyle name="Normal 6 7 2" xfId="344" xr:uid="{2491EFF6-C100-4B1A-A15C-F493AB94F443}"/>
    <cellStyle name="Normal 6 7 2 2" xfId="671" xr:uid="{6185C2A1-7239-4320-97DF-D71D4DBFEEB3}"/>
    <cellStyle name="Normal 6 7 2 2 2" xfId="1683" xr:uid="{E7E65D4C-D233-4538-B800-8FB8DDD5911A}"/>
    <cellStyle name="Normal 6 7 2 2 2 2" xfId="1684" xr:uid="{38B14301-AED7-45E9-A374-0637FEAD0D47}"/>
    <cellStyle name="Normal 6 7 2 2 3" xfId="1685" xr:uid="{00C60EA4-82D1-40F5-A457-07019DCF35B9}"/>
    <cellStyle name="Normal 6 7 2 2 4" xfId="3376" xr:uid="{365F131A-4F1B-4B20-84F3-189CFF4B1102}"/>
    <cellStyle name="Normal 6 7 2 3" xfId="1686" xr:uid="{2A0FD43E-4525-42D2-8D75-E202F21BEF4D}"/>
    <cellStyle name="Normal 6 7 2 3 2" xfId="1687" xr:uid="{2E431CD8-3178-45FD-9AA4-2AC8BA08FD36}"/>
    <cellStyle name="Normal 6 7 2 3 3" xfId="3377" xr:uid="{3A330297-02EE-4936-92F9-D06BE3F0A111}"/>
    <cellStyle name="Normal 6 7 2 3 4" xfId="3378" xr:uid="{747D81D0-7AD7-4600-8CEF-8FCFC8CEC635}"/>
    <cellStyle name="Normal 6 7 2 4" xfId="1688" xr:uid="{43475BED-26A0-426F-9874-BE82D11A17F4}"/>
    <cellStyle name="Normal 6 7 2 5" xfId="3379" xr:uid="{D5269C68-E21B-424A-B379-6A9A5D8AECFD}"/>
    <cellStyle name="Normal 6 7 2 6" xfId="3380" xr:uid="{948CD162-656E-4CF9-AB9A-2CD9F341DBD8}"/>
    <cellStyle name="Normal 6 7 3" xfId="672" xr:uid="{B5E97988-F2CF-4A97-935E-4CF6EFB74CB6}"/>
    <cellStyle name="Normal 6 7 3 2" xfId="1689" xr:uid="{2E088D8C-D780-48F0-A28C-B170A72D6233}"/>
    <cellStyle name="Normal 6 7 3 2 2" xfId="1690" xr:uid="{F840DAEA-CEDC-46AE-AA4D-54534B451B3C}"/>
    <cellStyle name="Normal 6 7 3 2 3" xfId="3381" xr:uid="{8A57C382-06F2-46C9-B6A5-81628B8AB7F1}"/>
    <cellStyle name="Normal 6 7 3 2 4" xfId="3382" xr:uid="{0E1C018E-AA3C-4582-975F-72BD388C233F}"/>
    <cellStyle name="Normal 6 7 3 3" xfId="1691" xr:uid="{01B6737F-3950-4FCD-B717-DA7907813370}"/>
    <cellStyle name="Normal 6 7 3 4" xfId="3383" xr:uid="{7008E303-FF48-4448-A9B4-71FE8B8B1CFD}"/>
    <cellStyle name="Normal 6 7 3 5" xfId="3384" xr:uid="{36858BFF-C494-4E0D-9D90-4D02AC93A829}"/>
    <cellStyle name="Normal 6 7 4" xfId="1692" xr:uid="{843E2FED-A23D-4714-8F24-B82833482745}"/>
    <cellStyle name="Normal 6 7 4 2" xfId="1693" xr:uid="{C27ADAB2-8580-4510-88FB-7219D3470705}"/>
    <cellStyle name="Normal 6 7 4 3" xfId="3385" xr:uid="{671FBB49-4FAA-43FA-B166-4C5C723D763A}"/>
    <cellStyle name="Normal 6 7 4 4" xfId="3386" xr:uid="{337DC1B3-7D6F-4B2B-A647-989CE1ED6AF3}"/>
    <cellStyle name="Normal 6 7 5" xfId="1694" xr:uid="{DF920AD0-FC64-474D-B5CA-88D993E2C984}"/>
    <cellStyle name="Normal 6 7 5 2" xfId="3387" xr:uid="{C1A4FC5C-C30A-43C5-9BDC-F1F8D644AC27}"/>
    <cellStyle name="Normal 6 7 5 3" xfId="3388" xr:uid="{3C9E7A33-6356-40AA-85F5-D7D4BE1F82AB}"/>
    <cellStyle name="Normal 6 7 5 4" xfId="3389" xr:uid="{48158C82-3C74-4D6A-8CFC-001904D2C0B2}"/>
    <cellStyle name="Normal 6 7 6" xfId="3390" xr:uid="{3E71791E-AFCA-4362-8560-6E5883AB3D50}"/>
    <cellStyle name="Normal 6 7 7" xfId="3391" xr:uid="{EDBB02D6-13B5-4993-9162-36036484A728}"/>
    <cellStyle name="Normal 6 7 8" xfId="3392" xr:uid="{8797FFE3-CF7C-4B96-B704-8A75A52373C3}"/>
    <cellStyle name="Normal 6 8" xfId="345" xr:uid="{E9C31106-70DD-4062-AC9A-53EDC054E5C1}"/>
    <cellStyle name="Normal 6 8 2" xfId="673" xr:uid="{32F04DCC-3712-44F6-B38D-34E80C9BDE56}"/>
    <cellStyle name="Normal 6 8 2 2" xfId="674" xr:uid="{0830D618-16A4-49FC-BCE5-7F80B467D7D8}"/>
    <cellStyle name="Normal 6 8 2 2 2" xfId="1695" xr:uid="{86B243AD-BE74-4463-9672-546D3147F9FB}"/>
    <cellStyle name="Normal 6 8 2 2 3" xfId="3393" xr:uid="{EAD31EF2-AB21-4301-B50C-3C426EB544B6}"/>
    <cellStyle name="Normal 6 8 2 2 4" xfId="3394" xr:uid="{415D04FE-A305-4D9F-8ADF-50383ECD46F3}"/>
    <cellStyle name="Normal 6 8 2 3" xfId="1696" xr:uid="{FAD2986D-A6B5-42DA-A03C-F00E47AC2834}"/>
    <cellStyle name="Normal 6 8 2 4" xfId="3395" xr:uid="{3E290A94-3D17-4D1A-830B-4EAA74288CC2}"/>
    <cellStyle name="Normal 6 8 2 5" xfId="3396" xr:uid="{263A52B4-3B8C-41F0-9066-FD6127BD8CE1}"/>
    <cellStyle name="Normal 6 8 3" xfId="675" xr:uid="{15F0B589-9AD9-41E9-816C-8D92842083E4}"/>
    <cellStyle name="Normal 6 8 3 2" xfId="1697" xr:uid="{C8104996-0685-42E1-AFE8-4E752894238D}"/>
    <cellStyle name="Normal 6 8 3 3" xfId="3397" xr:uid="{EAEAC2B2-34F7-4B58-B481-285DFE640F3B}"/>
    <cellStyle name="Normal 6 8 3 4" xfId="3398" xr:uid="{89E108C8-20AA-4BC0-ACD2-66D674E6E331}"/>
    <cellStyle name="Normal 6 8 4" xfId="1698" xr:uid="{E17EC690-A166-4B12-AA2A-D565C0A9A7A9}"/>
    <cellStyle name="Normal 6 8 4 2" xfId="3399" xr:uid="{5B4D6E25-E20B-4367-9060-FC6AF069A130}"/>
    <cellStyle name="Normal 6 8 4 3" xfId="3400" xr:uid="{4FBFE0E8-8133-4CA8-99D9-9E8DF00B2622}"/>
    <cellStyle name="Normal 6 8 4 4" xfId="3401" xr:uid="{BC2B9D14-C2D3-43C6-ABC0-30A2079334AF}"/>
    <cellStyle name="Normal 6 8 5" xfId="3402" xr:uid="{7057EBF8-E6EC-4D4C-9F7C-3047DFACBBD1}"/>
    <cellStyle name="Normal 6 8 6" xfId="3403" xr:uid="{4B4EBD8B-5B8B-4F19-AC8D-C8B006070AA3}"/>
    <cellStyle name="Normal 6 8 7" xfId="3404" xr:uid="{D2C9597E-0499-4038-9F45-2614E7B40FFF}"/>
    <cellStyle name="Normal 6 9" xfId="346" xr:uid="{139F75CA-BEDB-4E63-AEA8-5C6D4FF85955}"/>
    <cellStyle name="Normal 6 9 2" xfId="676" xr:uid="{AA28B06C-E620-4705-AB52-0C91E1D1B89C}"/>
    <cellStyle name="Normal 6 9 2 2" xfId="1699" xr:uid="{2190346B-BD1B-4F67-8454-CF356DBEE124}"/>
    <cellStyle name="Normal 6 9 2 3" xfId="3405" xr:uid="{35D363F6-9AEE-470E-B8E1-07EA721BE814}"/>
    <cellStyle name="Normal 6 9 2 4" xfId="3406" xr:uid="{0D604E46-6220-47CC-B017-CFC7F7B34B70}"/>
    <cellStyle name="Normal 6 9 3" xfId="1700" xr:uid="{90D3141E-B108-4941-A5B8-B0F3E7558589}"/>
    <cellStyle name="Normal 6 9 3 2" xfId="3407" xr:uid="{DA281BB4-2165-4712-82D7-98EC9CD73E8A}"/>
    <cellStyle name="Normal 6 9 3 3" xfId="3408" xr:uid="{059861CD-F46C-48DE-8120-063724C1BCE5}"/>
    <cellStyle name="Normal 6 9 3 4" xfId="3409" xr:uid="{28D152A3-9B20-4D02-B514-CB6931E75EC6}"/>
    <cellStyle name="Normal 6 9 4" xfId="3410" xr:uid="{9CE1DB5F-D82C-49D1-8D6E-23475FD2FEEB}"/>
    <cellStyle name="Normal 6 9 5" xfId="3411" xr:uid="{91ADCBA8-C311-44E1-9953-3CD074AC7AE5}"/>
    <cellStyle name="Normal 6 9 6" xfId="3412" xr:uid="{B7BBB0AA-CE9C-45D3-B2FE-41912B528E4E}"/>
    <cellStyle name="Normal 7" xfId="76" xr:uid="{F9F662F7-1402-4E19-AE1F-062A55729009}"/>
    <cellStyle name="Normal 7 10" xfId="1701" xr:uid="{541D3095-8BD0-41C7-8FF9-1101E44CBABE}"/>
    <cellStyle name="Normal 7 10 2" xfId="3413" xr:uid="{2AB25CB3-0116-405E-B7EF-AFE764B74042}"/>
    <cellStyle name="Normal 7 10 3" xfId="3414" xr:uid="{D5117213-3251-419D-A872-2827C466454D}"/>
    <cellStyle name="Normal 7 10 4" xfId="3415" xr:uid="{30E5567D-AE69-46DF-97A1-1782E8781BC8}"/>
    <cellStyle name="Normal 7 11" xfId="3416" xr:uid="{7A3EAACC-0A05-4A0E-93D3-8F34090DE3C2}"/>
    <cellStyle name="Normal 7 11 2" xfId="3417" xr:uid="{4CE81391-33EB-47E2-9B16-6A0EE4CA499A}"/>
    <cellStyle name="Normal 7 11 3" xfId="3418" xr:uid="{1BEF0F41-087C-4474-A3AC-6FF86AFE7112}"/>
    <cellStyle name="Normal 7 11 4" xfId="3419" xr:uid="{D273ACF5-20DE-436A-A12C-2D55CA61C81E}"/>
    <cellStyle name="Normal 7 12" xfId="3420" xr:uid="{08758547-94A2-44D4-A761-3D92B1BEC88D}"/>
    <cellStyle name="Normal 7 12 2" xfId="3421" xr:uid="{3FE7160E-0BD5-4C3B-B311-EF1EAAB5FBC8}"/>
    <cellStyle name="Normal 7 13" xfId="3422" xr:uid="{0EDF863B-D1E4-43B5-B435-742D94484894}"/>
    <cellStyle name="Normal 7 14" xfId="3423" xr:uid="{34778F1C-2599-429A-A023-D90A408BEE7D}"/>
    <cellStyle name="Normal 7 15" xfId="3424" xr:uid="{C901F26F-069B-4B94-9142-BE525F55FE08}"/>
    <cellStyle name="Normal 7 2" xfId="134" xr:uid="{4D6BA5B2-8019-49B5-8987-E481155C9F4F}"/>
    <cellStyle name="Normal 7 2 10" xfId="3425" xr:uid="{FF6F5D4D-7B4D-4B27-9A83-2EF2445BD33F}"/>
    <cellStyle name="Normal 7 2 11" xfId="3426" xr:uid="{4B39A503-3FE2-4527-93CA-983DA662EAEE}"/>
    <cellStyle name="Normal 7 2 2" xfId="135" xr:uid="{95AD1383-7539-4AD7-84C5-DCE87C358F3D}"/>
    <cellStyle name="Normal 7 2 2 2" xfId="136" xr:uid="{5721092E-8B10-43D1-B0B1-A7454658DEBA}"/>
    <cellStyle name="Normal 7 2 2 2 2" xfId="347" xr:uid="{82FB0FF0-E727-442C-ABCD-BE894C4C8D9E}"/>
    <cellStyle name="Normal 7 2 2 2 2 2" xfId="677" xr:uid="{35E095B2-86D1-4A96-A51B-90F97A1BD81E}"/>
    <cellStyle name="Normal 7 2 2 2 2 2 2" xfId="678" xr:uid="{F610AA5D-E80F-4EDC-88DC-1C517C9DBFBA}"/>
    <cellStyle name="Normal 7 2 2 2 2 2 2 2" xfId="1702" xr:uid="{EBAD346D-523B-4A5B-83C0-E1C7A62E3A55}"/>
    <cellStyle name="Normal 7 2 2 2 2 2 2 2 2" xfId="1703" xr:uid="{AB8072AB-69B9-473E-9BC3-720125396380}"/>
    <cellStyle name="Normal 7 2 2 2 2 2 2 3" xfId="1704" xr:uid="{F5765857-0A72-4457-B2B2-4DCFEA236712}"/>
    <cellStyle name="Normal 7 2 2 2 2 2 3" xfId="1705" xr:uid="{BB6CC781-C1F2-4270-B797-CA9DC8AC8198}"/>
    <cellStyle name="Normal 7 2 2 2 2 2 3 2" xfId="1706" xr:uid="{8FF34A9B-2885-451B-BEC5-6E14E2649604}"/>
    <cellStyle name="Normal 7 2 2 2 2 2 4" xfId="1707" xr:uid="{DB378853-DFBC-4D0A-853D-F0FFDED05B4D}"/>
    <cellStyle name="Normal 7 2 2 2 2 3" xfId="679" xr:uid="{58612233-F1A3-4343-8544-9DC2AFEB56D4}"/>
    <cellStyle name="Normal 7 2 2 2 2 3 2" xfId="1708" xr:uid="{35B25344-0AF9-4BE0-9884-B0D88FDF02E7}"/>
    <cellStyle name="Normal 7 2 2 2 2 3 2 2" xfId="1709" xr:uid="{8B64665E-65F5-43EA-85F9-40E2BD365C3F}"/>
    <cellStyle name="Normal 7 2 2 2 2 3 3" xfId="1710" xr:uid="{B03277D9-E9AC-4461-8503-A950869EA174}"/>
    <cellStyle name="Normal 7 2 2 2 2 3 4" xfId="3427" xr:uid="{A5967E64-082F-406A-9225-E5E709637170}"/>
    <cellStyle name="Normal 7 2 2 2 2 4" xfId="1711" xr:uid="{478CBADE-E29C-4553-9497-1C5EDCCB5A5C}"/>
    <cellStyle name="Normal 7 2 2 2 2 4 2" xfId="1712" xr:uid="{F6A36128-D4C6-445E-963B-376CAC9449F0}"/>
    <cellStyle name="Normal 7 2 2 2 2 5" xfId="1713" xr:uid="{0BD0EEB2-5F50-4FC5-9371-537C243C16C2}"/>
    <cellStyle name="Normal 7 2 2 2 2 6" xfId="3428" xr:uid="{8F50DF63-08EF-4306-8A37-FD163F097825}"/>
    <cellStyle name="Normal 7 2 2 2 3" xfId="348" xr:uid="{12E8A9C8-1C62-421A-B3B9-6BF94F91EC1E}"/>
    <cellStyle name="Normal 7 2 2 2 3 2" xfId="680" xr:uid="{53A6D743-532B-4052-90A4-B2EFE53BE075}"/>
    <cellStyle name="Normal 7 2 2 2 3 2 2" xfId="681" xr:uid="{C29A3B6B-79F8-404B-B6A8-01A64E24A233}"/>
    <cellStyle name="Normal 7 2 2 2 3 2 2 2" xfId="1714" xr:uid="{8B13853E-E9F4-4A3D-877C-B7CAC4DD621A}"/>
    <cellStyle name="Normal 7 2 2 2 3 2 2 2 2" xfId="1715" xr:uid="{61B56D83-6590-45F7-9AC3-6F672B3972C6}"/>
    <cellStyle name="Normal 7 2 2 2 3 2 2 3" xfId="1716" xr:uid="{9E99C653-A837-4EDC-B1B7-3D3A60AED5BA}"/>
    <cellStyle name="Normal 7 2 2 2 3 2 3" xfId="1717" xr:uid="{03438799-87A3-4BB6-9A92-7DA2D0049910}"/>
    <cellStyle name="Normal 7 2 2 2 3 2 3 2" xfId="1718" xr:uid="{DDB28578-CFD2-48BD-97C3-940B916A8FA5}"/>
    <cellStyle name="Normal 7 2 2 2 3 2 4" xfId="1719" xr:uid="{358E3CC2-DBDD-41FE-A331-A4CAFE44A01A}"/>
    <cellStyle name="Normal 7 2 2 2 3 3" xfId="682" xr:uid="{E4217E6A-57C9-4E69-8EF3-2FFF47B7E602}"/>
    <cellStyle name="Normal 7 2 2 2 3 3 2" xfId="1720" xr:uid="{B88297FB-DA43-4D6D-B40D-506C3D8F582A}"/>
    <cellStyle name="Normal 7 2 2 2 3 3 2 2" xfId="1721" xr:uid="{2C8D0846-0114-4D7D-BA15-EEB147239D84}"/>
    <cellStyle name="Normal 7 2 2 2 3 3 3" xfId="1722" xr:uid="{157FBEB3-BCFF-4611-AD55-513DCB0DD9C8}"/>
    <cellStyle name="Normal 7 2 2 2 3 4" xfId="1723" xr:uid="{564C2E76-1BB3-4A1C-B56C-508F286C9F80}"/>
    <cellStyle name="Normal 7 2 2 2 3 4 2" xfId="1724" xr:uid="{03B100F1-E779-41D7-B62F-FD9D3CF81E81}"/>
    <cellStyle name="Normal 7 2 2 2 3 5" xfId="1725" xr:uid="{8131CE0C-A55D-418B-8E82-CD9552B5A416}"/>
    <cellStyle name="Normal 7 2 2 2 4" xfId="683" xr:uid="{507E1183-1492-4807-9275-55B464DC5A1F}"/>
    <cellStyle name="Normal 7 2 2 2 4 2" xfId="684" xr:uid="{0C7878D0-F244-42C4-B92D-754D3DAB9DD5}"/>
    <cellStyle name="Normal 7 2 2 2 4 2 2" xfId="1726" xr:uid="{BF045D58-21AB-4212-B3F8-5ACF475112FB}"/>
    <cellStyle name="Normal 7 2 2 2 4 2 2 2" xfId="1727" xr:uid="{44F42ADF-CBCF-4347-B611-0AAB403B8FBF}"/>
    <cellStyle name="Normal 7 2 2 2 4 2 3" xfId="1728" xr:uid="{8CEF88C1-2ED4-409E-8802-50321CE1689A}"/>
    <cellStyle name="Normal 7 2 2 2 4 3" xfId="1729" xr:uid="{C65C4B22-EF76-46F4-AE87-4DAB641A3B35}"/>
    <cellStyle name="Normal 7 2 2 2 4 3 2" xfId="1730" xr:uid="{098B49B2-A1BB-4B7B-ABA5-C81FC7F75D86}"/>
    <cellStyle name="Normal 7 2 2 2 4 4" xfId="1731" xr:uid="{078CDC05-088E-4EFA-87CD-06655F14804A}"/>
    <cellStyle name="Normal 7 2 2 2 5" xfId="685" xr:uid="{1930554A-DC85-43ED-AECF-76A3C8A0DC3E}"/>
    <cellStyle name="Normal 7 2 2 2 5 2" xfId="1732" xr:uid="{B5C7375F-3337-48F0-8548-35D35119A9BB}"/>
    <cellStyle name="Normal 7 2 2 2 5 2 2" xfId="1733" xr:uid="{A0DBC19F-7C31-4B4E-8590-9F3F3EEBB9F1}"/>
    <cellStyle name="Normal 7 2 2 2 5 3" xfId="1734" xr:uid="{EFF3E18C-E1EF-4C3D-ABC2-02D173367735}"/>
    <cellStyle name="Normal 7 2 2 2 5 4" xfId="3429" xr:uid="{1730C275-37A2-4F2D-A8C6-BC9D41ACEFA2}"/>
    <cellStyle name="Normal 7 2 2 2 6" xfId="1735" xr:uid="{10152999-B9B6-4E47-AAAA-61B5E4AB8CEE}"/>
    <cellStyle name="Normal 7 2 2 2 6 2" xfId="1736" xr:uid="{DA1D1E79-ACC8-47F8-A8F4-1A83B3AB22D3}"/>
    <cellStyle name="Normal 7 2 2 2 7" xfId="1737" xr:uid="{F78E594A-0E05-42A8-8ABF-3EF441BA42A7}"/>
    <cellStyle name="Normal 7 2 2 2 8" xfId="3430" xr:uid="{6AEDCFEE-FFCC-416A-8ABC-46E106AB7583}"/>
    <cellStyle name="Normal 7 2 2 3" xfId="349" xr:uid="{AC353609-671D-4666-9144-9D0F59CCEB0D}"/>
    <cellStyle name="Normal 7 2 2 3 2" xfId="686" xr:uid="{A9174453-33DE-4C17-A8AD-ED31AA001FEF}"/>
    <cellStyle name="Normal 7 2 2 3 2 2" xfId="687" xr:uid="{957BE386-1B98-48F0-9AF6-A57DD5E9AF9E}"/>
    <cellStyle name="Normal 7 2 2 3 2 2 2" xfId="1738" xr:uid="{78F85B2A-2627-4378-A236-5CF562609A7C}"/>
    <cellStyle name="Normal 7 2 2 3 2 2 2 2" xfId="1739" xr:uid="{D6455AAA-4D91-4F82-9E07-9B6DCCDCC012}"/>
    <cellStyle name="Normal 7 2 2 3 2 2 3" xfId="1740" xr:uid="{84C3E578-F53A-45E8-81D5-1A30F1316A78}"/>
    <cellStyle name="Normal 7 2 2 3 2 3" xfId="1741" xr:uid="{B71CAC88-ABBF-4B2F-BFD6-5ED7A11C7D1B}"/>
    <cellStyle name="Normal 7 2 2 3 2 3 2" xfId="1742" xr:uid="{0BA3FA24-AD0F-425D-B783-100BD68451B6}"/>
    <cellStyle name="Normal 7 2 2 3 2 4" xfId="1743" xr:uid="{780D01A0-4E77-402D-B85B-B88BC962036D}"/>
    <cellStyle name="Normal 7 2 2 3 3" xfId="688" xr:uid="{E82A4D44-B145-4C63-9359-95478F147474}"/>
    <cellStyle name="Normal 7 2 2 3 3 2" xfId="1744" xr:uid="{09590088-7261-4906-BD9A-F9A961283DC3}"/>
    <cellStyle name="Normal 7 2 2 3 3 2 2" xfId="1745" xr:uid="{C70B9FA7-7144-4DD6-9D82-12125E3758F8}"/>
    <cellStyle name="Normal 7 2 2 3 3 3" xfId="1746" xr:uid="{79D6C1BE-B16E-40C9-94B4-EA1644E4C579}"/>
    <cellStyle name="Normal 7 2 2 3 3 4" xfId="3431" xr:uid="{F64291CE-0112-4004-9B41-92C71FD7C3B9}"/>
    <cellStyle name="Normal 7 2 2 3 4" xfId="1747" xr:uid="{9E7FB8AA-2623-4000-9D70-CC1B7854068E}"/>
    <cellStyle name="Normal 7 2 2 3 4 2" xfId="1748" xr:uid="{20EE9DFA-4CE3-4536-AF4E-D8363E026381}"/>
    <cellStyle name="Normal 7 2 2 3 5" xfId="1749" xr:uid="{21ACF7AF-3008-4F28-BB20-1EF6D6B1A30E}"/>
    <cellStyle name="Normal 7 2 2 3 6" xfId="3432" xr:uid="{6D1CC9F0-71BD-46B2-BA47-4F47D9F0F99E}"/>
    <cellStyle name="Normal 7 2 2 4" xfId="350" xr:uid="{F1921CCC-7DF4-40E0-BF59-B68CDC267AEB}"/>
    <cellStyle name="Normal 7 2 2 4 2" xfId="689" xr:uid="{E8A6F223-EA7F-48CB-95D7-8B6895136DEC}"/>
    <cellStyle name="Normal 7 2 2 4 2 2" xfId="690" xr:uid="{0B79C86C-52DD-470E-BCA8-5C3B388ADF8F}"/>
    <cellStyle name="Normal 7 2 2 4 2 2 2" xfId="1750" xr:uid="{B64F9758-4456-4A37-B39F-24CE92FC9D4D}"/>
    <cellStyle name="Normal 7 2 2 4 2 2 2 2" xfId="1751" xr:uid="{D1B3DD2C-0F76-4471-A8F4-97A68228F55E}"/>
    <cellStyle name="Normal 7 2 2 4 2 2 3" xfId="1752" xr:uid="{BE8B4A51-F760-44CF-A39E-3C714C7248E4}"/>
    <cellStyle name="Normal 7 2 2 4 2 3" xfId="1753" xr:uid="{A45C9AFA-6C23-4B29-B1B7-476D52F4DBED}"/>
    <cellStyle name="Normal 7 2 2 4 2 3 2" xfId="1754" xr:uid="{8AE6E95E-4515-4FA0-A3DC-0A1B04826A46}"/>
    <cellStyle name="Normal 7 2 2 4 2 4" xfId="1755" xr:uid="{E76F9590-95F0-459A-9931-FCCB2644A72A}"/>
    <cellStyle name="Normal 7 2 2 4 3" xfId="691" xr:uid="{0731DB7B-927A-4D3F-9A67-3BF5B84CCA77}"/>
    <cellStyle name="Normal 7 2 2 4 3 2" xfId="1756" xr:uid="{1E90B3A2-9966-4578-8D60-B4184654A5C0}"/>
    <cellStyle name="Normal 7 2 2 4 3 2 2" xfId="1757" xr:uid="{90832D39-E200-406A-93A9-677EB58E8CA2}"/>
    <cellStyle name="Normal 7 2 2 4 3 3" xfId="1758" xr:uid="{B30A5621-8E71-416E-B381-63F308DAE37A}"/>
    <cellStyle name="Normal 7 2 2 4 4" xfId="1759" xr:uid="{2D8B01E0-B65E-4C71-8371-6AFE2B4B0D9F}"/>
    <cellStyle name="Normal 7 2 2 4 4 2" xfId="1760" xr:uid="{E986C953-5F5B-4CE0-A266-B5F399021D57}"/>
    <cellStyle name="Normal 7 2 2 4 5" xfId="1761" xr:uid="{A3F0CFCB-5921-41F6-993B-5BA9FEB64BC3}"/>
    <cellStyle name="Normal 7 2 2 5" xfId="351" xr:uid="{9FAF4B7D-9B1E-4588-ABE2-F07CA80D6BE6}"/>
    <cellStyle name="Normal 7 2 2 5 2" xfId="692" xr:uid="{C65050E1-CAE5-42DF-80AB-056CC91E5C64}"/>
    <cellStyle name="Normal 7 2 2 5 2 2" xfId="1762" xr:uid="{2A3D25C4-011C-4C97-B804-3F19A91B11D6}"/>
    <cellStyle name="Normal 7 2 2 5 2 2 2" xfId="1763" xr:uid="{89682D37-EB28-46BA-BAEC-18DCDA8EDA0B}"/>
    <cellStyle name="Normal 7 2 2 5 2 3" xfId="1764" xr:uid="{0F2E6395-AD25-45BF-935B-579D50179271}"/>
    <cellStyle name="Normal 7 2 2 5 3" xfId="1765" xr:uid="{94272E6B-4891-4A40-AB79-5B9B055949C7}"/>
    <cellStyle name="Normal 7 2 2 5 3 2" xfId="1766" xr:uid="{B7B75B5B-D608-407C-8EF7-EE3A94FC521E}"/>
    <cellStyle name="Normal 7 2 2 5 4" xfId="1767" xr:uid="{3079B1B3-9BAA-4F0D-BA24-1FE20621EF1E}"/>
    <cellStyle name="Normal 7 2 2 6" xfId="693" xr:uid="{45E7A9F2-176F-42BA-9B3C-11E915D48241}"/>
    <cellStyle name="Normal 7 2 2 6 2" xfId="1768" xr:uid="{6D66D1B2-1DC7-4FD1-913F-577858E4633F}"/>
    <cellStyle name="Normal 7 2 2 6 2 2" xfId="1769" xr:uid="{48863B9F-5BF5-491E-B967-FA76D118E77C}"/>
    <cellStyle name="Normal 7 2 2 6 3" xfId="1770" xr:uid="{C69EF326-19A5-4BE7-9FF0-14477F430A4F}"/>
    <cellStyle name="Normal 7 2 2 6 4" xfId="3433" xr:uid="{398920E6-2688-4E16-A3E1-481D2B3AACC8}"/>
    <cellStyle name="Normal 7 2 2 7" xfId="1771" xr:uid="{082018A2-00B4-455C-9A2E-D249BF4E49D3}"/>
    <cellStyle name="Normal 7 2 2 7 2" xfId="1772" xr:uid="{E243181C-74F8-4147-84B2-520D303A7FDE}"/>
    <cellStyle name="Normal 7 2 2 8" xfId="1773" xr:uid="{928F29B4-8E78-45E1-B748-0F81CE880BC3}"/>
    <cellStyle name="Normal 7 2 2 9" xfId="3434" xr:uid="{E7554586-5A7D-479E-A300-F3935D4B31F6}"/>
    <cellStyle name="Normal 7 2 3" xfId="137" xr:uid="{E62304D1-7FC3-4A99-A361-5CAD4F3ABABE}"/>
    <cellStyle name="Normal 7 2 3 2" xfId="138" xr:uid="{C7F56506-1AAC-4C87-89EF-7C5CA09C7F56}"/>
    <cellStyle name="Normal 7 2 3 2 2" xfId="694" xr:uid="{3123C811-1DAB-442E-9507-CB7981183960}"/>
    <cellStyle name="Normal 7 2 3 2 2 2" xfId="695" xr:uid="{A9026B2C-2FB7-4D95-AF57-6FD54107203A}"/>
    <cellStyle name="Normal 7 2 3 2 2 2 2" xfId="1774" xr:uid="{D5884FF6-3BBF-4C6E-833F-AD71BD8B2EE8}"/>
    <cellStyle name="Normal 7 2 3 2 2 2 2 2" xfId="1775" xr:uid="{1D9C1881-D452-48F1-931C-5EBAFD45FE03}"/>
    <cellStyle name="Normal 7 2 3 2 2 2 3" xfId="1776" xr:uid="{6A14D1BA-9C42-41EF-8EA7-80456D86EEE8}"/>
    <cellStyle name="Normal 7 2 3 2 2 3" xfId="1777" xr:uid="{0A42369B-E165-4FC2-83B7-A79185EC2A44}"/>
    <cellStyle name="Normal 7 2 3 2 2 3 2" xfId="1778" xr:uid="{E89C8281-4BFB-420F-9E97-7489E6597AD0}"/>
    <cellStyle name="Normal 7 2 3 2 2 4" xfId="1779" xr:uid="{0D2B67E1-125B-4ED6-9F9F-AA39D116EE89}"/>
    <cellStyle name="Normal 7 2 3 2 3" xfId="696" xr:uid="{6DAAAD61-7863-4ABF-B0DE-2A0329D53E68}"/>
    <cellStyle name="Normal 7 2 3 2 3 2" xfId="1780" xr:uid="{4859C7E8-29E9-477A-8337-95CFF169C9BC}"/>
    <cellStyle name="Normal 7 2 3 2 3 2 2" xfId="1781" xr:uid="{CC79A9A1-EB22-4D1F-85CE-09EE6D2667B6}"/>
    <cellStyle name="Normal 7 2 3 2 3 3" xfId="1782" xr:uid="{54CB6ACB-B9FE-4746-94D3-9909DCDBB488}"/>
    <cellStyle name="Normal 7 2 3 2 3 4" xfId="3435" xr:uid="{E2AA71E1-C978-48FB-9E35-E2EEDE58E42F}"/>
    <cellStyle name="Normal 7 2 3 2 4" xfId="1783" xr:uid="{16E0E8C7-D48A-45A7-92E8-55B998514242}"/>
    <cellStyle name="Normal 7 2 3 2 4 2" xfId="1784" xr:uid="{88DE3630-74D1-487E-8FAC-70F15A7D6B18}"/>
    <cellStyle name="Normal 7 2 3 2 5" xfId="1785" xr:uid="{07E3F91F-8354-4B76-B39B-F95B84260B5B}"/>
    <cellStyle name="Normal 7 2 3 2 6" xfId="3436" xr:uid="{7B16F161-1FB9-4C30-BBF2-1F9C9F93E2FD}"/>
    <cellStyle name="Normal 7 2 3 3" xfId="352" xr:uid="{B685A595-FF71-4BB8-B0EE-9B08CBCB8AA4}"/>
    <cellStyle name="Normal 7 2 3 3 2" xfId="697" xr:uid="{4446F503-4E2D-4897-A36E-E3B732D53EF4}"/>
    <cellStyle name="Normal 7 2 3 3 2 2" xfId="698" xr:uid="{F0886E13-E6DC-42A5-B96C-DD7E5B6685FC}"/>
    <cellStyle name="Normal 7 2 3 3 2 2 2" xfId="1786" xr:uid="{E6F6B038-DD9C-4AFF-85DC-C0E8CA4FEB19}"/>
    <cellStyle name="Normal 7 2 3 3 2 2 2 2" xfId="1787" xr:uid="{17A21AE3-17E0-4B66-8C1F-A9DE959AE810}"/>
    <cellStyle name="Normal 7 2 3 3 2 2 3" xfId="1788" xr:uid="{5480D562-F556-4D7F-9B93-0A9C60E74AFB}"/>
    <cellStyle name="Normal 7 2 3 3 2 3" xfId="1789" xr:uid="{2C2824BB-F893-4480-86B2-1CD85AA94B5F}"/>
    <cellStyle name="Normal 7 2 3 3 2 3 2" xfId="1790" xr:uid="{E9F5F528-3043-4704-85A3-50CD23C29A6C}"/>
    <cellStyle name="Normal 7 2 3 3 2 4" xfId="1791" xr:uid="{CD96FD2F-F921-457D-93C7-D74BE83F2F51}"/>
    <cellStyle name="Normal 7 2 3 3 3" xfId="699" xr:uid="{4E4271FE-DDF2-4756-90E7-332E964215E6}"/>
    <cellStyle name="Normal 7 2 3 3 3 2" xfId="1792" xr:uid="{B33C222E-6D2F-46E0-AA11-8C4CC7065C3A}"/>
    <cellStyle name="Normal 7 2 3 3 3 2 2" xfId="1793" xr:uid="{66781A67-4393-4355-97B7-9DA04024FBDD}"/>
    <cellStyle name="Normal 7 2 3 3 3 3" xfId="1794" xr:uid="{9595B815-CEE0-403A-93ED-47834F43FDF9}"/>
    <cellStyle name="Normal 7 2 3 3 4" xfId="1795" xr:uid="{A50BCBF7-337D-4647-8827-7BA948F8EE29}"/>
    <cellStyle name="Normal 7 2 3 3 4 2" xfId="1796" xr:uid="{D90ECF4A-7F1A-4FE5-BD3A-AB90F8461DC2}"/>
    <cellStyle name="Normal 7 2 3 3 5" xfId="1797" xr:uid="{1A757AB7-E996-4954-A78D-7E4C1AB1E6DF}"/>
    <cellStyle name="Normal 7 2 3 4" xfId="353" xr:uid="{DBBBC4C8-569A-4C04-930D-3E31808A0213}"/>
    <cellStyle name="Normal 7 2 3 4 2" xfId="700" xr:uid="{588B3FD6-DDA4-4241-82D3-F7A7F59022DF}"/>
    <cellStyle name="Normal 7 2 3 4 2 2" xfId="1798" xr:uid="{0653EA75-591D-43FB-BDB9-8A2AD60C6E12}"/>
    <cellStyle name="Normal 7 2 3 4 2 2 2" xfId="1799" xr:uid="{06F42137-B77F-417A-8FD6-FCD59992B44E}"/>
    <cellStyle name="Normal 7 2 3 4 2 3" xfId="1800" xr:uid="{0A44289F-1013-4F78-94E2-1B85FCB7CA61}"/>
    <cellStyle name="Normal 7 2 3 4 3" xfId="1801" xr:uid="{EEAAB2A6-DB55-4253-9D68-DFB7D1218489}"/>
    <cellStyle name="Normal 7 2 3 4 3 2" xfId="1802" xr:uid="{F611A6A0-2C40-4D73-A8CA-990BD2614B21}"/>
    <cellStyle name="Normal 7 2 3 4 4" xfId="1803" xr:uid="{39DD4D72-50A6-4469-9E44-0A33C4B0DC3C}"/>
    <cellStyle name="Normal 7 2 3 5" xfId="701" xr:uid="{15C61E66-2410-4455-AA37-EFF8C4C846E6}"/>
    <cellStyle name="Normal 7 2 3 5 2" xfId="1804" xr:uid="{3FE4C483-7514-488B-BDFC-6629661D255F}"/>
    <cellStyle name="Normal 7 2 3 5 2 2" xfId="1805" xr:uid="{C775D084-6DC3-4219-A4F1-41106C844DCC}"/>
    <cellStyle name="Normal 7 2 3 5 3" xfId="1806" xr:uid="{1FC24E01-7C11-4BFC-8E75-12841D16F2CF}"/>
    <cellStyle name="Normal 7 2 3 5 4" xfId="3437" xr:uid="{FAAECA1A-D356-4664-9C32-8A6C2EDB1D8E}"/>
    <cellStyle name="Normal 7 2 3 6" xfId="1807" xr:uid="{034496EF-B6E1-414F-B14D-E9B94BB29CD4}"/>
    <cellStyle name="Normal 7 2 3 6 2" xfId="1808" xr:uid="{473B47C7-E5D9-4EBE-80D4-3FECD2DB0E34}"/>
    <cellStyle name="Normal 7 2 3 7" xfId="1809" xr:uid="{33F8F962-1CA6-43A1-9316-72D9EAB4C0AB}"/>
    <cellStyle name="Normal 7 2 3 8" xfId="3438" xr:uid="{4033ED5A-C7BD-4885-B1F1-810ED81FEB0F}"/>
    <cellStyle name="Normal 7 2 4" xfId="139" xr:uid="{1F5008ED-030F-4580-B753-F63D6B93B5BD}"/>
    <cellStyle name="Normal 7 2 4 2" xfId="448" xr:uid="{E2666281-85E7-4962-BD69-2C4B37B70008}"/>
    <cellStyle name="Normal 7 2 4 2 2" xfId="702" xr:uid="{00F32F19-F5F0-4499-BA4A-371CCA3F9D0D}"/>
    <cellStyle name="Normal 7 2 4 2 2 2" xfId="1810" xr:uid="{EAE4C197-6A70-4019-8FC1-74E4244B704F}"/>
    <cellStyle name="Normal 7 2 4 2 2 2 2" xfId="1811" xr:uid="{7F30B096-1DB4-4FA1-942B-826B8AB423E5}"/>
    <cellStyle name="Normal 7 2 4 2 2 3" xfId="1812" xr:uid="{346A2F9B-06F4-4497-8005-4F73D197A2CE}"/>
    <cellStyle name="Normal 7 2 4 2 2 4" xfId="3439" xr:uid="{D9A5764E-A3BC-491C-BC47-C93291643750}"/>
    <cellStyle name="Normal 7 2 4 2 3" xfId="1813" xr:uid="{0FB82F8D-2994-4025-A413-E35435E67B33}"/>
    <cellStyle name="Normal 7 2 4 2 3 2" xfId="1814" xr:uid="{1880EBA0-EA88-4750-AA28-16A98F50311B}"/>
    <cellStyle name="Normal 7 2 4 2 4" xfId="1815" xr:uid="{46D93660-4CD6-4020-9BD8-193BB6111D7F}"/>
    <cellStyle name="Normal 7 2 4 2 5" xfId="3440" xr:uid="{5429547A-694F-4766-8354-F27413C2A021}"/>
    <cellStyle name="Normal 7 2 4 3" xfId="703" xr:uid="{5D9A15F2-CFDB-4EA5-AA92-C042D3ABE3A6}"/>
    <cellStyle name="Normal 7 2 4 3 2" xfId="1816" xr:uid="{ECBECA0E-5FB4-415E-9A61-9AF3EAB2611E}"/>
    <cellStyle name="Normal 7 2 4 3 2 2" xfId="1817" xr:uid="{DE92C310-5D0E-4F1C-821C-BECAF5F10548}"/>
    <cellStyle name="Normal 7 2 4 3 3" xfId="1818" xr:uid="{62326ADB-79E9-4FE4-8B46-5DE24F8D35DE}"/>
    <cellStyle name="Normal 7 2 4 3 4" xfId="3441" xr:uid="{3E7E1AA5-B9D2-4342-83A0-BD203984CC60}"/>
    <cellStyle name="Normal 7 2 4 4" xfId="1819" xr:uid="{1921A263-14BE-47AC-8E9B-E6DACD0C7DFB}"/>
    <cellStyle name="Normal 7 2 4 4 2" xfId="1820" xr:uid="{5A3B360C-39C2-4489-A734-D70AF2DDCCE2}"/>
    <cellStyle name="Normal 7 2 4 4 3" xfId="3442" xr:uid="{712A7C71-3AE0-4CBB-8387-756B45F1BB89}"/>
    <cellStyle name="Normal 7 2 4 4 4" xfId="3443" xr:uid="{5BC7E99D-B2B4-4673-A3D0-83F0CFCDB959}"/>
    <cellStyle name="Normal 7 2 4 5" xfId="1821" xr:uid="{DFF89E7B-DA09-4919-8F8C-CB1D3589B0AC}"/>
    <cellStyle name="Normal 7 2 4 6" xfId="3444" xr:uid="{11520276-F1FE-4AB0-9BB6-DF9FEB230DE6}"/>
    <cellStyle name="Normal 7 2 4 7" xfId="3445" xr:uid="{DF4568B6-FDAC-4338-9D31-1B294FEF53AF}"/>
    <cellStyle name="Normal 7 2 5" xfId="354" xr:uid="{C4E820CE-E771-4764-BBA2-03B3A1962061}"/>
    <cellStyle name="Normal 7 2 5 2" xfId="704" xr:uid="{0409EC4F-C10F-4088-8EA9-EE7885081465}"/>
    <cellStyle name="Normal 7 2 5 2 2" xfId="705" xr:uid="{C6CCD127-B0E6-4F82-B1F8-11FC96E9D52F}"/>
    <cellStyle name="Normal 7 2 5 2 2 2" xfId="1822" xr:uid="{2333C918-B7EB-425C-999F-F65CA707DC69}"/>
    <cellStyle name="Normal 7 2 5 2 2 2 2" xfId="1823" xr:uid="{A4358D70-AA84-4E8A-B2FA-087C58117345}"/>
    <cellStyle name="Normal 7 2 5 2 2 3" xfId="1824" xr:uid="{17573745-C026-4749-BCFD-00D94D864AAC}"/>
    <cellStyle name="Normal 7 2 5 2 3" xfId="1825" xr:uid="{FBF64A93-337C-464A-96C2-8DA59505296E}"/>
    <cellStyle name="Normal 7 2 5 2 3 2" xfId="1826" xr:uid="{AD703E81-FEFC-4EE5-B472-66C80540B284}"/>
    <cellStyle name="Normal 7 2 5 2 4" xfId="1827" xr:uid="{56333947-F9A8-44C4-9256-6D0BEF40DE34}"/>
    <cellStyle name="Normal 7 2 5 3" xfId="706" xr:uid="{A2428856-A196-41AF-8238-762E3C5AE410}"/>
    <cellStyle name="Normal 7 2 5 3 2" xfId="1828" xr:uid="{59183E8F-3FD3-42BD-A742-8FF9B89DE055}"/>
    <cellStyle name="Normal 7 2 5 3 2 2" xfId="1829" xr:uid="{593506A6-53C1-49DF-9B58-D3E08C72CE12}"/>
    <cellStyle name="Normal 7 2 5 3 3" xfId="1830" xr:uid="{99363894-2634-49F7-9CAC-92F2A403DB97}"/>
    <cellStyle name="Normal 7 2 5 3 4" xfId="3446" xr:uid="{3E890B44-8C5F-4696-92E8-9E3DAB20AF03}"/>
    <cellStyle name="Normal 7 2 5 4" xfId="1831" xr:uid="{DBA67B2C-B6BF-4ECF-92FA-DAE1F901D569}"/>
    <cellStyle name="Normal 7 2 5 4 2" xfId="1832" xr:uid="{AE9D1F0F-D81D-4470-B379-AE6EDFF46B59}"/>
    <cellStyle name="Normal 7 2 5 5" xfId="1833" xr:uid="{6DA20D73-7D6F-4176-888A-1D6AF2A72F7B}"/>
    <cellStyle name="Normal 7 2 5 6" xfId="3447" xr:uid="{92F60AE4-AD02-4B58-B7A9-BA05B8CC7451}"/>
    <cellStyle name="Normal 7 2 6" xfId="355" xr:uid="{A79D5C25-15BF-4028-A7D2-E405E4831383}"/>
    <cellStyle name="Normal 7 2 6 2" xfId="707" xr:uid="{94F4E5BE-DB7D-424C-984B-1469A87EBE80}"/>
    <cellStyle name="Normal 7 2 6 2 2" xfId="1834" xr:uid="{6C3DB7FF-D039-42CD-8AB6-BCEE2638243A}"/>
    <cellStyle name="Normal 7 2 6 2 2 2" xfId="1835" xr:uid="{B3CD7B79-6FF1-4E28-A8E4-359759E335FA}"/>
    <cellStyle name="Normal 7 2 6 2 3" xfId="1836" xr:uid="{48B996E3-11A1-4E6D-BB56-FE776EC13247}"/>
    <cellStyle name="Normal 7 2 6 2 4" xfId="3448" xr:uid="{6F45EAF5-5FAA-472F-9C3F-E6D7D5EB8611}"/>
    <cellStyle name="Normal 7 2 6 3" xfId="1837" xr:uid="{0E87C3B3-9E5A-4944-92C5-5721F2083745}"/>
    <cellStyle name="Normal 7 2 6 3 2" xfId="1838" xr:uid="{98A54002-7831-4135-855B-AE9AE2521701}"/>
    <cellStyle name="Normal 7 2 6 4" xfId="1839" xr:uid="{175BB633-4E3D-4044-94DA-D2C30E98023D}"/>
    <cellStyle name="Normal 7 2 6 5" xfId="3449" xr:uid="{DBDC200B-C5B5-4C27-AA57-DAD8008EC02E}"/>
    <cellStyle name="Normal 7 2 7" xfId="708" xr:uid="{69442146-C85A-4ED1-9A6B-17F3DE1B1A76}"/>
    <cellStyle name="Normal 7 2 7 2" xfId="1840" xr:uid="{988ABF20-5D11-4CE1-BA2D-95E2E2B6AC7A}"/>
    <cellStyle name="Normal 7 2 7 2 2" xfId="1841" xr:uid="{E608A12E-9564-4950-B7D7-4CD6AE0146BE}"/>
    <cellStyle name="Normal 7 2 7 2 3" xfId="4409" xr:uid="{14670E2C-4793-4164-8E30-4688EEF6EE15}"/>
    <cellStyle name="Normal 7 2 7 3" xfId="1842" xr:uid="{23C986AF-A0F7-47B1-A9D1-2A921C499513}"/>
    <cellStyle name="Normal 7 2 7 4" xfId="3450" xr:uid="{280D1FF2-4513-45FB-B82D-49CEB576A7DD}"/>
    <cellStyle name="Normal 7 2 7 4 2" xfId="4579" xr:uid="{7861BA34-7008-4F20-ABD5-DDDEDA67DCC2}"/>
    <cellStyle name="Normal 7 2 7 4 3" xfId="4686" xr:uid="{93F1C651-CF4F-4BDE-9E06-C0AF3654A8B6}"/>
    <cellStyle name="Normal 7 2 7 4 4" xfId="4608" xr:uid="{D1775803-E0B6-47AB-8698-7D8FFAA6D83D}"/>
    <cellStyle name="Normal 7 2 8" xfId="1843" xr:uid="{1BB2F7B0-1A6E-41D6-A68E-3FA8C6CBEE4C}"/>
    <cellStyle name="Normal 7 2 8 2" xfId="1844" xr:uid="{0B61AE00-9925-4E08-803F-FDF484BD09D7}"/>
    <cellStyle name="Normal 7 2 8 3" xfId="3451" xr:uid="{C5EFA577-2ACB-464F-8E41-E3F6F7E61C50}"/>
    <cellStyle name="Normal 7 2 8 4" xfId="3452" xr:uid="{F63E99B0-E35E-4B47-91FC-32F1CF719DB7}"/>
    <cellStyle name="Normal 7 2 9" xfId="1845" xr:uid="{9BA3999D-1FA8-4D4E-96A6-46E9D9603463}"/>
    <cellStyle name="Normal 7 3" xfId="140" xr:uid="{B73DB174-F6C9-4FC5-98D8-1C26BEC17297}"/>
    <cellStyle name="Normal 7 3 10" xfId="3453" xr:uid="{F90932E7-F2E8-4178-B227-327A2A52F094}"/>
    <cellStyle name="Normal 7 3 11" xfId="3454" xr:uid="{B6BF9BBB-F95C-445F-8FB9-643B67C1689C}"/>
    <cellStyle name="Normal 7 3 2" xfId="141" xr:uid="{2501C704-50EE-47C1-9BB7-C15CE10DA6D0}"/>
    <cellStyle name="Normal 7 3 2 2" xfId="142" xr:uid="{9036013C-FCE3-4E8C-BFFA-B9313C0092B8}"/>
    <cellStyle name="Normal 7 3 2 2 2" xfId="356" xr:uid="{54A4C8B1-A19D-462B-93BD-A78191957FF8}"/>
    <cellStyle name="Normal 7 3 2 2 2 2" xfId="709" xr:uid="{445899CF-0147-4CAD-8CD5-3DCD37F9120E}"/>
    <cellStyle name="Normal 7 3 2 2 2 2 2" xfId="1846" xr:uid="{704B34EA-95B5-4F54-89D9-41AFDB30DCD0}"/>
    <cellStyle name="Normal 7 3 2 2 2 2 2 2" xfId="1847" xr:uid="{DA79E010-2155-4CEF-A975-8B09C15BC5E9}"/>
    <cellStyle name="Normal 7 3 2 2 2 2 3" xfId="1848" xr:uid="{A25855C8-9F57-4B65-B92B-AAA043DCC929}"/>
    <cellStyle name="Normal 7 3 2 2 2 2 4" xfId="3455" xr:uid="{D617361D-F97D-48DF-80DC-5406B7C105E4}"/>
    <cellStyle name="Normal 7 3 2 2 2 3" xfId="1849" xr:uid="{73F8E892-F2DB-4D64-8F32-8F8AA69062C7}"/>
    <cellStyle name="Normal 7 3 2 2 2 3 2" xfId="1850" xr:uid="{E0DAA047-9BDC-4356-A04C-17D8F4221DDE}"/>
    <cellStyle name="Normal 7 3 2 2 2 3 3" xfId="3456" xr:uid="{26E9A9B5-13CA-44C9-BC26-587F39A3DD29}"/>
    <cellStyle name="Normal 7 3 2 2 2 3 4" xfId="3457" xr:uid="{4C9663AD-6D96-427C-968F-5BE86472052A}"/>
    <cellStyle name="Normal 7 3 2 2 2 4" xfId="1851" xr:uid="{BBF24179-9563-4155-92DD-2017018158E7}"/>
    <cellStyle name="Normal 7 3 2 2 2 5" xfId="3458" xr:uid="{4E0802CD-5F0C-4450-BC4F-1267E8A2957B}"/>
    <cellStyle name="Normal 7 3 2 2 2 6" xfId="3459" xr:uid="{891311F3-AC95-4B44-BA17-980EDAE87F91}"/>
    <cellStyle name="Normal 7 3 2 2 3" xfId="710" xr:uid="{30BBD8EF-7071-428D-AD43-DDC42F014D64}"/>
    <cellStyle name="Normal 7 3 2 2 3 2" xfId="1852" xr:uid="{CD0BE79D-C4FB-405E-A099-AD550AB31135}"/>
    <cellStyle name="Normal 7 3 2 2 3 2 2" xfId="1853" xr:uid="{8BC909DB-13FD-4134-B6C8-3E5974D58F87}"/>
    <cellStyle name="Normal 7 3 2 2 3 2 3" xfId="3460" xr:uid="{E122A2AE-5FDE-4086-BA15-1A44D8844F68}"/>
    <cellStyle name="Normal 7 3 2 2 3 2 4" xfId="3461" xr:uid="{43D9C436-8ED8-43B4-B609-D452F041955A}"/>
    <cellStyle name="Normal 7 3 2 2 3 3" xfId="1854" xr:uid="{50DD5A47-E989-4BB6-BF6A-EA3321B873B1}"/>
    <cellStyle name="Normal 7 3 2 2 3 4" xfId="3462" xr:uid="{92CEF7AB-85C6-45A7-9F08-8A8BB72B76CF}"/>
    <cellStyle name="Normal 7 3 2 2 3 5" xfId="3463" xr:uid="{109DC210-D015-419F-A2EB-698D4DCE9368}"/>
    <cellStyle name="Normal 7 3 2 2 4" xfId="1855" xr:uid="{71067A0C-3CC8-4806-AFCC-BE833D9A444B}"/>
    <cellStyle name="Normal 7 3 2 2 4 2" xfId="1856" xr:uid="{7E7C3386-AA06-4A09-BE25-BFD5BFB6AB3E}"/>
    <cellStyle name="Normal 7 3 2 2 4 3" xfId="3464" xr:uid="{BBC7A74B-96B6-426F-9033-AB816B76A9D1}"/>
    <cellStyle name="Normal 7 3 2 2 4 4" xfId="3465" xr:uid="{A88319FF-9155-4ABC-BE7A-B1F400DAC6B9}"/>
    <cellStyle name="Normal 7 3 2 2 5" xfId="1857" xr:uid="{453BF681-7779-45F1-9822-49B096D07F70}"/>
    <cellStyle name="Normal 7 3 2 2 5 2" xfId="3466" xr:uid="{2E683CBD-854F-49C1-9727-A5377EF19D37}"/>
    <cellStyle name="Normal 7 3 2 2 5 3" xfId="3467" xr:uid="{67C21A4F-2040-4615-986F-8DFE416B6460}"/>
    <cellStyle name="Normal 7 3 2 2 5 4" xfId="3468" xr:uid="{AB305725-55B0-4669-847F-232B540C7065}"/>
    <cellStyle name="Normal 7 3 2 2 6" xfId="3469" xr:uid="{EC47A0D1-BA29-41F2-BE69-9EA786EF3EC4}"/>
    <cellStyle name="Normal 7 3 2 2 7" xfId="3470" xr:uid="{96DC1A5A-12E6-4BC2-A4B6-9A415CA78C8A}"/>
    <cellStyle name="Normal 7 3 2 2 8" xfId="3471" xr:uid="{BC2C7DA8-5CF5-4BB3-9496-BEBCA1C46D72}"/>
    <cellStyle name="Normal 7 3 2 3" xfId="357" xr:uid="{E81221F3-9FF7-4A91-B673-1C95EE9C62BD}"/>
    <cellStyle name="Normal 7 3 2 3 2" xfId="711" xr:uid="{4119FBCA-8211-4AA7-A371-26EEB5253887}"/>
    <cellStyle name="Normal 7 3 2 3 2 2" xfId="712" xr:uid="{12F00D2D-F4BB-4C15-8B1A-4F68D90AD3BF}"/>
    <cellStyle name="Normal 7 3 2 3 2 2 2" xfId="1858" xr:uid="{33D338CE-309A-4231-8F73-1D4151D28859}"/>
    <cellStyle name="Normal 7 3 2 3 2 2 2 2" xfId="1859" xr:uid="{221C3F45-CCE5-4D26-9957-0B98AA7CC0FE}"/>
    <cellStyle name="Normal 7 3 2 3 2 2 3" xfId="1860" xr:uid="{C3A94AB4-9A5C-4E03-B693-47CAB7CBF4B3}"/>
    <cellStyle name="Normal 7 3 2 3 2 3" xfId="1861" xr:uid="{BBF5F1EA-38F1-43F1-9205-DB34AD68A118}"/>
    <cellStyle name="Normal 7 3 2 3 2 3 2" xfId="1862" xr:uid="{8F6C037F-F859-4897-8C48-986567AE2045}"/>
    <cellStyle name="Normal 7 3 2 3 2 4" xfId="1863" xr:uid="{D129730F-97B7-4335-BD7B-A3FC78CD774D}"/>
    <cellStyle name="Normal 7 3 2 3 3" xfId="713" xr:uid="{94FD747B-289F-4DA5-88B3-96D96357920C}"/>
    <cellStyle name="Normal 7 3 2 3 3 2" xfId="1864" xr:uid="{C9D6D697-D9FC-4A25-8DD2-FAA317D6AFE3}"/>
    <cellStyle name="Normal 7 3 2 3 3 2 2" xfId="1865" xr:uid="{084F27C7-9042-42C8-8B50-590F9CDC3F1C}"/>
    <cellStyle name="Normal 7 3 2 3 3 3" xfId="1866" xr:uid="{3163AFC4-C73B-463B-BF48-1DBFBDDF1189}"/>
    <cellStyle name="Normal 7 3 2 3 3 4" xfId="3472" xr:uid="{C07C9CA7-1B93-4BB2-B575-CFF3AA8B9972}"/>
    <cellStyle name="Normal 7 3 2 3 4" xfId="1867" xr:uid="{89E95919-DCE2-4044-AE0F-00F4353FB8D3}"/>
    <cellStyle name="Normal 7 3 2 3 4 2" xfId="1868" xr:uid="{60D1ABDA-052A-406E-921D-69C7C2BAEB84}"/>
    <cellStyle name="Normal 7 3 2 3 5" xfId="1869" xr:uid="{787B5F69-D778-4DA6-9B20-560929AB11F1}"/>
    <cellStyle name="Normal 7 3 2 3 6" xfId="3473" xr:uid="{7B19DA8A-1575-433F-BF2A-99A792031E10}"/>
    <cellStyle name="Normal 7 3 2 4" xfId="358" xr:uid="{6CE61684-FCCB-4D04-83B4-7D5473DEC433}"/>
    <cellStyle name="Normal 7 3 2 4 2" xfId="714" xr:uid="{E92C6215-79C8-4D92-8265-6720A28B3851}"/>
    <cellStyle name="Normal 7 3 2 4 2 2" xfId="1870" xr:uid="{E79AAF21-1035-48EF-BD21-EB44D02723AD}"/>
    <cellStyle name="Normal 7 3 2 4 2 2 2" xfId="1871" xr:uid="{832D2A2F-DACE-48A5-86B0-862B43BE457F}"/>
    <cellStyle name="Normal 7 3 2 4 2 3" xfId="1872" xr:uid="{CADF9E73-8626-4308-A168-CE36F59088BA}"/>
    <cellStyle name="Normal 7 3 2 4 2 4" xfId="3474" xr:uid="{704838C8-5169-4B9F-ACF1-1056EA3F74AA}"/>
    <cellStyle name="Normal 7 3 2 4 3" xfId="1873" xr:uid="{84F3E5AB-70D4-42F0-8FC9-B01CAF8AE3CB}"/>
    <cellStyle name="Normal 7 3 2 4 3 2" xfId="1874" xr:uid="{74263771-C792-4C4A-8739-3E946B5132EC}"/>
    <cellStyle name="Normal 7 3 2 4 4" xfId="1875" xr:uid="{B20B40D2-4079-4276-8112-0EF0299C9449}"/>
    <cellStyle name="Normal 7 3 2 4 5" xfId="3475" xr:uid="{A8C193AE-2E0D-4A8F-8A49-CD0FE2EA1E89}"/>
    <cellStyle name="Normal 7 3 2 5" xfId="359" xr:uid="{CFB2203D-4244-4636-AF7A-17E1C91E9C76}"/>
    <cellStyle name="Normal 7 3 2 5 2" xfId="1876" xr:uid="{EA2BB528-F8AF-4714-811E-41D528525F53}"/>
    <cellStyle name="Normal 7 3 2 5 2 2" xfId="1877" xr:uid="{B5E589B8-0663-4AF6-B528-95D183665469}"/>
    <cellStyle name="Normal 7 3 2 5 3" xfId="1878" xr:uid="{9A7CF096-E59C-49FF-91B9-E41C20FE4DBD}"/>
    <cellStyle name="Normal 7 3 2 5 4" xfId="3476" xr:uid="{F06E6035-526F-4F1E-8F5E-3D0ACFD1B650}"/>
    <cellStyle name="Normal 7 3 2 6" xfId="1879" xr:uid="{39EAF5C9-3AD2-475D-A110-75D858D64E47}"/>
    <cellStyle name="Normal 7 3 2 6 2" xfId="1880" xr:uid="{F4D48347-F768-408E-9DC1-8679889342E4}"/>
    <cellStyle name="Normal 7 3 2 6 3" xfId="3477" xr:uid="{991574EB-E808-42BB-87C4-662FDBD14151}"/>
    <cellStyle name="Normal 7 3 2 6 4" xfId="3478" xr:uid="{EB99574F-69DB-447C-8494-9875444FED20}"/>
    <cellStyle name="Normal 7 3 2 7" xfId="1881" xr:uid="{62B11A6F-74A1-4AAA-A4EA-98DD1881A2D1}"/>
    <cellStyle name="Normal 7 3 2 8" xfId="3479" xr:uid="{232CA37C-E6C8-4DFD-9D24-E8E55A870A5F}"/>
    <cellStyle name="Normal 7 3 2 9" xfId="3480" xr:uid="{4D4A00B6-F24D-457C-B32E-CBF880B6CACC}"/>
    <cellStyle name="Normal 7 3 3" xfId="143" xr:uid="{FBED8594-9771-48A7-A9D8-89EDD5A35A46}"/>
    <cellStyle name="Normal 7 3 3 2" xfId="144" xr:uid="{42A14A66-A4C5-4C9B-B841-F30D1969CE38}"/>
    <cellStyle name="Normal 7 3 3 2 2" xfId="715" xr:uid="{C333E52B-5C1D-4C12-9CC5-56F8BC9242D7}"/>
    <cellStyle name="Normal 7 3 3 2 2 2" xfId="1882" xr:uid="{CFE5CCEE-6621-433A-A4D3-4479E3F6E6F2}"/>
    <cellStyle name="Normal 7 3 3 2 2 2 2" xfId="1883" xr:uid="{BBF2DB04-5C50-4E0B-B38D-9FA0EE30847A}"/>
    <cellStyle name="Normal 7 3 3 2 2 2 2 2" xfId="4484" xr:uid="{65E4A7D5-0A25-4889-9962-7091A555BC31}"/>
    <cellStyle name="Normal 7 3 3 2 2 2 3" xfId="4485" xr:uid="{282B1149-B466-464D-85E8-D462219C58C0}"/>
    <cellStyle name="Normal 7 3 3 2 2 3" xfId="1884" xr:uid="{A9D491AD-A186-4DA6-BCBB-D306BE2D4EE0}"/>
    <cellStyle name="Normal 7 3 3 2 2 3 2" xfId="4486" xr:uid="{FD1C3A0B-9C1F-4032-9053-7FEDC42FEA34}"/>
    <cellStyle name="Normal 7 3 3 2 2 4" xfId="3481" xr:uid="{B965D63C-429D-4105-9327-A5AA7F15324F}"/>
    <cellStyle name="Normal 7 3 3 2 3" xfId="1885" xr:uid="{31AE26CD-9BFF-4E66-A9C0-8BDA5B58E979}"/>
    <cellStyle name="Normal 7 3 3 2 3 2" xfId="1886" xr:uid="{63818B71-80A3-46BD-AE30-2AED69BA14A1}"/>
    <cellStyle name="Normal 7 3 3 2 3 2 2" xfId="4487" xr:uid="{94143D63-544B-4ABE-B59D-BC6B06371FE4}"/>
    <cellStyle name="Normal 7 3 3 2 3 3" xfId="3482" xr:uid="{7944DC1E-B7F7-44DB-A0EF-9D824C5D69F8}"/>
    <cellStyle name="Normal 7 3 3 2 3 4" xfId="3483" xr:uid="{F10DF01D-6946-40B4-B99D-7D27A679B560}"/>
    <cellStyle name="Normal 7 3 3 2 4" xfId="1887" xr:uid="{6AFB5053-487F-42C9-A851-75A627B06E54}"/>
    <cellStyle name="Normal 7 3 3 2 4 2" xfId="4488" xr:uid="{981FC185-E04F-4205-BC25-856621644521}"/>
    <cellStyle name="Normal 7 3 3 2 5" xfId="3484" xr:uid="{D5D1E44B-5D40-4ED4-80EE-17C6845D1F6F}"/>
    <cellStyle name="Normal 7 3 3 2 6" xfId="3485" xr:uid="{FEED9D2A-F039-4DEC-8798-35DB3D108BFD}"/>
    <cellStyle name="Normal 7 3 3 3" xfId="360" xr:uid="{8BA9E43E-00B7-4171-8DBD-8EB530177055}"/>
    <cellStyle name="Normal 7 3 3 3 2" xfId="1888" xr:uid="{4A188CCC-7274-4853-8BCE-0C163EDD33FC}"/>
    <cellStyle name="Normal 7 3 3 3 2 2" xfId="1889" xr:uid="{4AD57B5C-3793-4011-8B62-FCA366E2CC91}"/>
    <cellStyle name="Normal 7 3 3 3 2 2 2" xfId="4489" xr:uid="{502B9CA4-2D9B-45EA-8B92-59DA8A8ACB48}"/>
    <cellStyle name="Normal 7 3 3 3 2 3" xfId="3486" xr:uid="{E7A55F2D-72D3-447A-9BC2-45330D428D03}"/>
    <cellStyle name="Normal 7 3 3 3 2 4" xfId="3487" xr:uid="{451AA20D-8D16-49BC-9D4C-187A11C9414E}"/>
    <cellStyle name="Normal 7 3 3 3 3" xfId="1890" xr:uid="{A89E58AC-B7F2-4CEB-8BC3-080CF798A06C}"/>
    <cellStyle name="Normal 7 3 3 3 3 2" xfId="4490" xr:uid="{AD4A9152-5E6D-4EDE-B513-B6D293DF68AF}"/>
    <cellStyle name="Normal 7 3 3 3 4" xfId="3488" xr:uid="{78FA20ED-D8FB-43FA-8788-C16D29776E6F}"/>
    <cellStyle name="Normal 7 3 3 3 5" xfId="3489" xr:uid="{22F30430-56BE-4F7F-BAD6-C2D82CB3B837}"/>
    <cellStyle name="Normal 7 3 3 4" xfId="1891" xr:uid="{0DE7B1BB-75A0-40D8-964C-A3CF09EF8733}"/>
    <cellStyle name="Normal 7 3 3 4 2" xfId="1892" xr:uid="{5FBBB3D1-D88D-44A8-9021-3BE0D0228550}"/>
    <cellStyle name="Normal 7 3 3 4 2 2" xfId="4491" xr:uid="{FD05C0CB-4617-4EB9-B476-17DAD5CCC6BD}"/>
    <cellStyle name="Normal 7 3 3 4 3" xfId="3490" xr:uid="{7BC89BC2-9082-4C95-AEEB-D48D1F1E7A45}"/>
    <cellStyle name="Normal 7 3 3 4 4" xfId="3491" xr:uid="{6C1F107A-A629-4CFE-8460-853D64B0D61D}"/>
    <cellStyle name="Normal 7 3 3 5" xfId="1893" xr:uid="{52E28EF1-CF69-42B6-B9A9-C9F721555886}"/>
    <cellStyle name="Normal 7 3 3 5 2" xfId="3492" xr:uid="{C1553476-6E52-4DF5-A4BD-9C30CEBC4C0A}"/>
    <cellStyle name="Normal 7 3 3 5 3" xfId="3493" xr:uid="{A9A69ECB-686F-42ED-BB10-D49F9A52FAF2}"/>
    <cellStyle name="Normal 7 3 3 5 4" xfId="3494" xr:uid="{37D81E50-7FB3-46B5-94FE-DE62D532584B}"/>
    <cellStyle name="Normal 7 3 3 6" xfId="3495" xr:uid="{8BAD7F0D-770F-49DC-87A1-7F602023D323}"/>
    <cellStyle name="Normal 7 3 3 7" xfId="3496" xr:uid="{B7B159DA-17B5-4AF9-9316-DD8BBC08AE28}"/>
    <cellStyle name="Normal 7 3 3 8" xfId="3497" xr:uid="{2E480DB5-4506-43D9-9508-EFA83A5B5DF7}"/>
    <cellStyle name="Normal 7 3 4" xfId="145" xr:uid="{7B61BE89-9E1B-427B-AA4B-06B253341C7F}"/>
    <cellStyle name="Normal 7 3 4 2" xfId="716" xr:uid="{A2E70B2E-71B3-44A4-93B7-7ED63665E311}"/>
    <cellStyle name="Normal 7 3 4 2 2" xfId="717" xr:uid="{15A0F290-F6DE-444B-BE5E-27F8A9801FE8}"/>
    <cellStyle name="Normal 7 3 4 2 2 2" xfId="1894" xr:uid="{249B351C-04D8-452E-A0D6-B7FB9D16B025}"/>
    <cellStyle name="Normal 7 3 4 2 2 2 2" xfId="1895" xr:uid="{F3186562-7CAC-4730-AEEA-BF22DE889D18}"/>
    <cellStyle name="Normal 7 3 4 2 2 3" xfId="1896" xr:uid="{1EFA96C1-9ACC-4F23-A156-9784281FD368}"/>
    <cellStyle name="Normal 7 3 4 2 2 4" xfId="3498" xr:uid="{D135277E-31F2-401C-BF31-22160DC76330}"/>
    <cellStyle name="Normal 7 3 4 2 3" xfId="1897" xr:uid="{4F54FE6F-1509-4635-8E76-CEBFEA9D3DDF}"/>
    <cellStyle name="Normal 7 3 4 2 3 2" xfId="1898" xr:uid="{1E97598C-0B25-4DB5-A0DE-B6289BCB05AA}"/>
    <cellStyle name="Normal 7 3 4 2 4" xfId="1899" xr:uid="{31384C30-2817-46BF-8555-A86D179856DC}"/>
    <cellStyle name="Normal 7 3 4 2 5" xfId="3499" xr:uid="{7F63F24B-A3D7-476B-A087-225B69F46AEC}"/>
    <cellStyle name="Normal 7 3 4 3" xfId="718" xr:uid="{699E8600-3552-4A66-BACA-6A5E651332DF}"/>
    <cellStyle name="Normal 7 3 4 3 2" xfId="1900" xr:uid="{77650AF2-9F4D-436D-AEEC-194A8F574D60}"/>
    <cellStyle name="Normal 7 3 4 3 2 2" xfId="1901" xr:uid="{3D478BE0-D1DB-453F-86C1-1A32A5418ABF}"/>
    <cellStyle name="Normal 7 3 4 3 3" xfId="1902" xr:uid="{642F6FC5-02B4-4969-9C5E-68ABE2518BDD}"/>
    <cellStyle name="Normal 7 3 4 3 4" xfId="3500" xr:uid="{E3BA8E80-6AFB-4F57-B08B-43B3C881A7C8}"/>
    <cellStyle name="Normal 7 3 4 4" xfId="1903" xr:uid="{3AEFDFF4-72C7-401B-AB71-E6B3C60119C4}"/>
    <cellStyle name="Normal 7 3 4 4 2" xfId="1904" xr:uid="{6B94DB39-30A2-4DC7-9F00-2B0FFDC160DF}"/>
    <cellStyle name="Normal 7 3 4 4 3" xfId="3501" xr:uid="{7A281588-831A-4D30-ACD1-84CB85A39430}"/>
    <cellStyle name="Normal 7 3 4 4 4" xfId="3502" xr:uid="{A050441A-418E-4578-90BA-A4C3126DE951}"/>
    <cellStyle name="Normal 7 3 4 5" xfId="1905" xr:uid="{852D98FA-C076-4C76-9B71-F37F488C9906}"/>
    <cellStyle name="Normal 7 3 4 6" xfId="3503" xr:uid="{A106CFF6-4265-4F74-9A02-9E5039367E21}"/>
    <cellStyle name="Normal 7 3 4 7" xfId="3504" xr:uid="{7C18C51D-67EC-4A3D-B691-ED140B610D1C}"/>
    <cellStyle name="Normal 7 3 5" xfId="361" xr:uid="{AD04372A-EF53-43A8-A680-EEF848A72D80}"/>
    <cellStyle name="Normal 7 3 5 2" xfId="719" xr:uid="{4F920167-26BC-40A9-A95E-3B12358328D0}"/>
    <cellStyle name="Normal 7 3 5 2 2" xfId="1906" xr:uid="{47A4C471-9FBE-48BB-B415-990512815E0E}"/>
    <cellStyle name="Normal 7 3 5 2 2 2" xfId="1907" xr:uid="{2518C462-2EEC-4302-8276-A3D8E29404CE}"/>
    <cellStyle name="Normal 7 3 5 2 3" xfId="1908" xr:uid="{E93B42E3-577E-493C-9034-B19BBF3798E2}"/>
    <cellStyle name="Normal 7 3 5 2 4" xfId="3505" xr:uid="{89D298D0-7FBD-4CD1-98B9-3D0F1914F015}"/>
    <cellStyle name="Normal 7 3 5 3" xfId="1909" xr:uid="{01B7C8D9-17D7-46C0-B917-5B6D0ED3BBFB}"/>
    <cellStyle name="Normal 7 3 5 3 2" xfId="1910" xr:uid="{E0E6DFAE-4815-4F96-B4FD-B26DC75D0617}"/>
    <cellStyle name="Normal 7 3 5 3 3" xfId="3506" xr:uid="{A2564FFB-57EE-415F-9707-1ADFB987EB0A}"/>
    <cellStyle name="Normal 7 3 5 3 4" xfId="3507" xr:uid="{2F82FA7F-AE2E-45A4-96F2-F1DFEE622354}"/>
    <cellStyle name="Normal 7 3 5 4" xfId="1911" xr:uid="{8376096B-BCBB-4CCA-BEB7-0551A78E952A}"/>
    <cellStyle name="Normal 7 3 5 5" xfId="3508" xr:uid="{AA167191-30E2-498B-BBAF-D14952C1B13F}"/>
    <cellStyle name="Normal 7 3 5 6" xfId="3509" xr:uid="{5BB1ED8B-8A4C-435C-9BDD-41AE673684E0}"/>
    <cellStyle name="Normal 7 3 6" xfId="362" xr:uid="{2A8AA9C5-DD31-400B-A6C0-627D5D6BF17B}"/>
    <cellStyle name="Normal 7 3 6 2" xfId="1912" xr:uid="{946737C2-CE54-44DA-AD49-67E0069F3E63}"/>
    <cellStyle name="Normal 7 3 6 2 2" xfId="1913" xr:uid="{93D76917-F082-4719-A3AC-C5875CDFE655}"/>
    <cellStyle name="Normal 7 3 6 2 3" xfId="3510" xr:uid="{F450DF95-5B10-4AAD-BC94-C732492034AC}"/>
    <cellStyle name="Normal 7 3 6 2 4" xfId="3511" xr:uid="{0C5A2BA6-2F11-4B42-8C04-91D0DC8344E0}"/>
    <cellStyle name="Normal 7 3 6 3" xfId="1914" xr:uid="{48362BF7-F696-4E62-ABC4-BDDFF2F94F9B}"/>
    <cellStyle name="Normal 7 3 6 4" xfId="3512" xr:uid="{592FD055-5A75-424A-914C-F9605E868ACB}"/>
    <cellStyle name="Normal 7 3 6 5" xfId="3513" xr:uid="{9F3180F1-3742-47E3-996A-995E5C856BC5}"/>
    <cellStyle name="Normal 7 3 7" xfId="1915" xr:uid="{4F2047AB-1A04-4358-A5CF-EE4042178F3D}"/>
    <cellStyle name="Normal 7 3 7 2" xfId="1916" xr:uid="{828E7C15-56B6-4FC4-A817-70E49457345B}"/>
    <cellStyle name="Normal 7 3 7 3" xfId="3514" xr:uid="{8E09FF78-8CAF-4A3F-AA0E-B5F1DDEADADC}"/>
    <cellStyle name="Normal 7 3 7 4" xfId="3515" xr:uid="{A83D58CE-D61D-44EF-B50B-CD9A2FB70F14}"/>
    <cellStyle name="Normal 7 3 8" xfId="1917" xr:uid="{9350A8A5-7D52-4E4E-BF48-CE9D29F76D5A}"/>
    <cellStyle name="Normal 7 3 8 2" xfId="3516" xr:uid="{97314082-5E01-4150-81E2-B881B7E988E8}"/>
    <cellStyle name="Normal 7 3 8 3" xfId="3517" xr:uid="{50F2B22B-B852-424D-B57F-65410C725577}"/>
    <cellStyle name="Normal 7 3 8 4" xfId="3518" xr:uid="{7791852D-8344-4A26-A2BE-ABB4834F836B}"/>
    <cellStyle name="Normal 7 3 9" xfId="3519" xr:uid="{16AF8EE2-6357-48FF-8F3B-3638CE2303F7}"/>
    <cellStyle name="Normal 7 4" xfId="146" xr:uid="{A689CF02-D27F-46FB-8F32-6FC9C8A5848D}"/>
    <cellStyle name="Normal 7 4 10" xfId="3520" xr:uid="{27775D4D-8C41-4A85-B8D9-50C373757AA6}"/>
    <cellStyle name="Normal 7 4 11" xfId="3521" xr:uid="{04B618AE-71FC-4575-911E-4E8AADF681C0}"/>
    <cellStyle name="Normal 7 4 2" xfId="147" xr:uid="{4E3AD32A-6100-45F0-BA51-E89ED75C2C7B}"/>
    <cellStyle name="Normal 7 4 2 2" xfId="363" xr:uid="{0C13F350-845E-4084-BF4F-572D3EC8088A}"/>
    <cellStyle name="Normal 7 4 2 2 2" xfId="720" xr:uid="{402800A1-4E4A-47E8-9AFC-8933FA8B6A41}"/>
    <cellStyle name="Normal 7 4 2 2 2 2" xfId="721" xr:uid="{39EC8131-4C59-4816-8E54-DC93F6B64098}"/>
    <cellStyle name="Normal 7 4 2 2 2 2 2" xfId="1918" xr:uid="{AE74D157-60AB-4C22-AC36-B2A1A9F9F56D}"/>
    <cellStyle name="Normal 7 4 2 2 2 2 3" xfId="3522" xr:uid="{28CBC4ED-BCAF-4492-8629-BDCF3CD6BFE6}"/>
    <cellStyle name="Normal 7 4 2 2 2 2 4" xfId="3523" xr:uid="{523A159E-FFD9-4558-AE48-EFB7FC1A58BC}"/>
    <cellStyle name="Normal 7 4 2 2 2 3" xfId="1919" xr:uid="{CCDA9688-B93A-4DEF-95AF-523A14F36168}"/>
    <cellStyle name="Normal 7 4 2 2 2 3 2" xfId="3524" xr:uid="{2FB946D9-5E96-4515-B803-AD26921CA34D}"/>
    <cellStyle name="Normal 7 4 2 2 2 3 3" xfId="3525" xr:uid="{2D8AA575-8292-4945-9E6D-C15A26275DE6}"/>
    <cellStyle name="Normal 7 4 2 2 2 3 4" xfId="3526" xr:uid="{3C74D6FF-7F40-4746-B872-4B718D06EC66}"/>
    <cellStyle name="Normal 7 4 2 2 2 4" xfId="3527" xr:uid="{1E261C15-42DD-4704-B841-E14C5FF4C2FB}"/>
    <cellStyle name="Normal 7 4 2 2 2 5" xfId="3528" xr:uid="{79E74CB3-35F0-4F5E-9A12-1BBA23B4D7C2}"/>
    <cellStyle name="Normal 7 4 2 2 2 6" xfId="3529" xr:uid="{EF6269A1-F6C0-4323-A389-DC513869F2A8}"/>
    <cellStyle name="Normal 7 4 2 2 3" xfId="722" xr:uid="{8D31FE2D-8B8C-4500-B7B9-6C934D197883}"/>
    <cellStyle name="Normal 7 4 2 2 3 2" xfId="1920" xr:uid="{E956824B-9AA3-4CBE-89AD-67F2C06A0274}"/>
    <cellStyle name="Normal 7 4 2 2 3 2 2" xfId="3530" xr:uid="{04E306F2-282B-4A5F-8291-171524EEB31C}"/>
    <cellStyle name="Normal 7 4 2 2 3 2 3" xfId="3531" xr:uid="{93067226-FE56-49E6-B26B-C869E187AEA0}"/>
    <cellStyle name="Normal 7 4 2 2 3 2 4" xfId="3532" xr:uid="{D8DB3D6D-30EC-4CF5-8FAB-76251A22EABC}"/>
    <cellStyle name="Normal 7 4 2 2 3 3" xfId="3533" xr:uid="{56F8DE47-2148-40B6-875D-E9A225F3A7AD}"/>
    <cellStyle name="Normal 7 4 2 2 3 4" xfId="3534" xr:uid="{6AAAE1FF-891A-4561-A301-CCBEBF50E6AC}"/>
    <cellStyle name="Normal 7 4 2 2 3 5" xfId="3535" xr:uid="{34636B76-37B6-41D1-BAD1-953900805254}"/>
    <cellStyle name="Normal 7 4 2 2 4" xfId="1921" xr:uid="{275AE6E4-6E0C-4BF9-B9D8-97F16B2B0AC2}"/>
    <cellStyle name="Normal 7 4 2 2 4 2" xfId="3536" xr:uid="{5EFBB962-EA10-487B-8B32-693809631DE4}"/>
    <cellStyle name="Normal 7 4 2 2 4 3" xfId="3537" xr:uid="{CB0A2C2B-2675-44C1-A782-D248FBFD9833}"/>
    <cellStyle name="Normal 7 4 2 2 4 4" xfId="3538" xr:uid="{833D4B52-48B0-4928-931D-C561284F5EF7}"/>
    <cellStyle name="Normal 7 4 2 2 5" xfId="3539" xr:uid="{403AAF22-1980-4E03-A16A-108F74385C2B}"/>
    <cellStyle name="Normal 7 4 2 2 5 2" xfId="3540" xr:uid="{6ADCBDF4-74DA-4F04-AF52-6C1536F11275}"/>
    <cellStyle name="Normal 7 4 2 2 5 3" xfId="3541" xr:uid="{D7129A9C-CF4E-4180-B8F4-DC39A63A1B6A}"/>
    <cellStyle name="Normal 7 4 2 2 5 4" xfId="3542" xr:uid="{53B90262-2E92-4300-B0AD-EBBC87AB20B9}"/>
    <cellStyle name="Normal 7 4 2 2 6" xfId="3543" xr:uid="{A314378E-4FDC-48CE-88B5-8F0BB51C026A}"/>
    <cellStyle name="Normal 7 4 2 2 7" xfId="3544" xr:uid="{8F959B87-89B5-4112-BBD3-032551C75CF1}"/>
    <cellStyle name="Normal 7 4 2 2 8" xfId="3545" xr:uid="{AC33FD4E-7633-49ED-92DB-4B8EA53E7399}"/>
    <cellStyle name="Normal 7 4 2 3" xfId="723" xr:uid="{AC89A7EE-4800-4968-8B82-9BA72D79FAF0}"/>
    <cellStyle name="Normal 7 4 2 3 2" xfId="724" xr:uid="{677FD8FB-8696-4C48-88B0-EB5CB80E63E6}"/>
    <cellStyle name="Normal 7 4 2 3 2 2" xfId="725" xr:uid="{BB4C859F-096A-484D-8171-333E8DB1EF62}"/>
    <cellStyle name="Normal 7 4 2 3 2 3" xfId="3546" xr:uid="{66CC4368-86B0-400C-ADCA-B67753E5FA9C}"/>
    <cellStyle name="Normal 7 4 2 3 2 4" xfId="3547" xr:uid="{A44BF2F3-56F8-4765-AB08-8FE261D60CEC}"/>
    <cellStyle name="Normal 7 4 2 3 3" xfId="726" xr:uid="{5D1549A8-D905-4B7C-8626-B605D0B3CB33}"/>
    <cellStyle name="Normal 7 4 2 3 3 2" xfId="3548" xr:uid="{083D02AF-E2A4-4331-A40F-369D736D1455}"/>
    <cellStyle name="Normal 7 4 2 3 3 3" xfId="3549" xr:uid="{5DB70921-C45E-4B06-8735-4F540BAC8A44}"/>
    <cellStyle name="Normal 7 4 2 3 3 4" xfId="3550" xr:uid="{57A38B35-D433-4371-BC0D-93FA18055651}"/>
    <cellStyle name="Normal 7 4 2 3 4" xfId="3551" xr:uid="{E1410149-10D2-4670-85AE-B5C252155CB7}"/>
    <cellStyle name="Normal 7 4 2 3 5" xfId="3552" xr:uid="{09BA664B-E660-4725-84DF-FFB41C1B9739}"/>
    <cellStyle name="Normal 7 4 2 3 6" xfId="3553" xr:uid="{D404818C-B210-4108-862E-3F286973EAC7}"/>
    <cellStyle name="Normal 7 4 2 4" xfId="727" xr:uid="{A1E2052E-9922-4EF9-BBB5-A2D18C42F3A8}"/>
    <cellStyle name="Normal 7 4 2 4 2" xfId="728" xr:uid="{359D4347-CA4F-4497-88FF-EA1C132D30C2}"/>
    <cellStyle name="Normal 7 4 2 4 2 2" xfId="3554" xr:uid="{E192C714-2C82-4F1C-92CF-71F31F97139B}"/>
    <cellStyle name="Normal 7 4 2 4 2 3" xfId="3555" xr:uid="{74A9D523-A62E-486E-88AE-8CD62AFC2B61}"/>
    <cellStyle name="Normal 7 4 2 4 2 4" xfId="3556" xr:uid="{6AC2BC33-F554-41A7-BE29-0DA890E263A2}"/>
    <cellStyle name="Normal 7 4 2 4 3" xfId="3557" xr:uid="{A7E475F6-9C59-40F3-9958-175F9911E360}"/>
    <cellStyle name="Normal 7 4 2 4 4" xfId="3558" xr:uid="{7A6C4AE3-1749-4B55-A5BC-501CDFD322A8}"/>
    <cellStyle name="Normal 7 4 2 4 5" xfId="3559" xr:uid="{207D8509-B111-4C9D-914B-A5FDD8FA5ED4}"/>
    <cellStyle name="Normal 7 4 2 5" xfId="729" xr:uid="{9154999D-9FFD-4603-8EC2-E5629658C9B9}"/>
    <cellStyle name="Normal 7 4 2 5 2" xfId="3560" xr:uid="{55D0F622-B7FA-47E3-990A-B64811A6D9D8}"/>
    <cellStyle name="Normal 7 4 2 5 3" xfId="3561" xr:uid="{0825B17D-2A76-49FA-B3B3-8FC371C5BA48}"/>
    <cellStyle name="Normal 7 4 2 5 4" xfId="3562" xr:uid="{95472E34-520A-4B31-9915-A422BCA164A9}"/>
    <cellStyle name="Normal 7 4 2 6" xfId="3563" xr:uid="{D6EE97C0-19F6-45A2-8E71-8DE1EF517043}"/>
    <cellStyle name="Normal 7 4 2 6 2" xfId="3564" xr:uid="{4D6E3D7E-9FF5-4FF7-AE30-2B1BA5E46A67}"/>
    <cellStyle name="Normal 7 4 2 6 3" xfId="3565" xr:uid="{16C56555-2A74-450D-9D33-8A4EBB8CDACA}"/>
    <cellStyle name="Normal 7 4 2 6 4" xfId="3566" xr:uid="{BB787707-4341-4FA2-9307-1D8418892FF2}"/>
    <cellStyle name="Normal 7 4 2 7" xfId="3567" xr:uid="{F60BE8DB-7B06-42DA-BD4B-2D9E59D7257E}"/>
    <cellStyle name="Normal 7 4 2 8" xfId="3568" xr:uid="{72989F25-89F8-4B56-953C-61E1BB1FA77B}"/>
    <cellStyle name="Normal 7 4 2 9" xfId="3569" xr:uid="{5B74A3CF-A5CC-4752-9640-49B52ADF0C18}"/>
    <cellStyle name="Normal 7 4 3" xfId="364" xr:uid="{2F9ED3AB-1BB8-4555-A184-99435120EB63}"/>
    <cellStyle name="Normal 7 4 3 2" xfId="730" xr:uid="{5C13D980-C8AD-405B-AF44-08398E8CB0E3}"/>
    <cellStyle name="Normal 7 4 3 2 2" xfId="731" xr:uid="{676116B4-FC4C-49A8-8B27-AA177A89084A}"/>
    <cellStyle name="Normal 7 4 3 2 2 2" xfId="1922" xr:uid="{DC12DDF5-DEC9-4CA4-AAC7-842930075CB7}"/>
    <cellStyle name="Normal 7 4 3 2 2 2 2" xfId="1923" xr:uid="{E46B017B-0339-463F-AB1F-9D9FF5D943B0}"/>
    <cellStyle name="Normal 7 4 3 2 2 3" xfId="1924" xr:uid="{B3B85A3A-9FAB-4D55-974A-820A81F8234B}"/>
    <cellStyle name="Normal 7 4 3 2 2 4" xfId="3570" xr:uid="{9672FE8D-ECA4-45E1-9172-0C6647B56812}"/>
    <cellStyle name="Normal 7 4 3 2 3" xfId="1925" xr:uid="{1D77D95A-044D-42EE-9311-7669C8BE7D2B}"/>
    <cellStyle name="Normal 7 4 3 2 3 2" xfId="1926" xr:uid="{08D68E66-CE41-4744-9A69-5E73D39BC1A5}"/>
    <cellStyle name="Normal 7 4 3 2 3 3" xfId="3571" xr:uid="{B0D77D85-38BE-4420-A6AE-E1D0EC8498D6}"/>
    <cellStyle name="Normal 7 4 3 2 3 4" xfId="3572" xr:uid="{1447572F-1024-44DA-9CD2-90226ADDE5D6}"/>
    <cellStyle name="Normal 7 4 3 2 4" xfId="1927" xr:uid="{490C4A54-949B-4870-ABA3-FFD7273FD18B}"/>
    <cellStyle name="Normal 7 4 3 2 5" xfId="3573" xr:uid="{82292111-679D-48D3-BCE4-42C0E1705230}"/>
    <cellStyle name="Normal 7 4 3 2 6" xfId="3574" xr:uid="{CADA99B1-FC2E-4071-B7E1-10EFC8395374}"/>
    <cellStyle name="Normal 7 4 3 3" xfId="732" xr:uid="{40B8853F-A01B-4AE5-AA69-A6B21CF26269}"/>
    <cellStyle name="Normal 7 4 3 3 2" xfId="1928" xr:uid="{3AB67D04-B6B6-4170-84F9-5C396FF4BF8A}"/>
    <cellStyle name="Normal 7 4 3 3 2 2" xfId="1929" xr:uid="{38C38AA5-002E-4857-94C4-1F9275961B13}"/>
    <cellStyle name="Normal 7 4 3 3 2 3" xfId="3575" xr:uid="{8F17B165-5F78-4E1B-A0C1-F42950F0F5D3}"/>
    <cellStyle name="Normal 7 4 3 3 2 4" xfId="3576" xr:uid="{1873A4EF-891E-4609-A047-2B7FDC6C92D9}"/>
    <cellStyle name="Normal 7 4 3 3 3" xfId="1930" xr:uid="{9165971A-BE32-4DEB-9E3B-C58F26AE9114}"/>
    <cellStyle name="Normal 7 4 3 3 4" xfId="3577" xr:uid="{7F37F7E0-ADF9-4E00-9AD3-C0C401C24FDA}"/>
    <cellStyle name="Normal 7 4 3 3 5" xfId="3578" xr:uid="{A750D9B4-4DEC-4D45-A833-6688BC24D0C3}"/>
    <cellStyle name="Normal 7 4 3 4" xfId="1931" xr:uid="{E53125E4-E147-4CEC-AE94-BAF7CC0D612B}"/>
    <cellStyle name="Normal 7 4 3 4 2" xfId="1932" xr:uid="{974CFEB2-2A18-4E43-BF0A-5D939EF180A1}"/>
    <cellStyle name="Normal 7 4 3 4 3" xfId="3579" xr:uid="{F4196F27-42D0-448C-88CC-17CD37191D6A}"/>
    <cellStyle name="Normal 7 4 3 4 4" xfId="3580" xr:uid="{1B8685C3-A432-4348-9FA0-9E7C77137EBE}"/>
    <cellStyle name="Normal 7 4 3 5" xfId="1933" xr:uid="{1E6D105F-D8AA-4C62-AFDD-985D81E26673}"/>
    <cellStyle name="Normal 7 4 3 5 2" xfId="3581" xr:uid="{63F431AA-EC85-4F35-9BA1-BF21E425D463}"/>
    <cellStyle name="Normal 7 4 3 5 3" xfId="3582" xr:uid="{2B3AA906-BBE6-43C9-8CCA-943FA4259DF2}"/>
    <cellStyle name="Normal 7 4 3 5 4" xfId="3583" xr:uid="{EB2D3AEE-A0CE-43AE-B378-13D761E90C52}"/>
    <cellStyle name="Normal 7 4 3 6" xfId="3584" xr:uid="{5E3428F3-841B-42DD-A7BA-7DD1C567F0C7}"/>
    <cellStyle name="Normal 7 4 3 7" xfId="3585" xr:uid="{3B83D5A9-F2F1-4163-9A50-D736BA0DE48C}"/>
    <cellStyle name="Normal 7 4 3 8" xfId="3586" xr:uid="{8B5B9C15-ED32-4577-95E1-F5E8A0CF624E}"/>
    <cellStyle name="Normal 7 4 4" xfId="365" xr:uid="{C19C1ABB-C081-4274-A5CA-4CEAC6B5070B}"/>
    <cellStyle name="Normal 7 4 4 2" xfId="733" xr:uid="{CA176CBA-4D4D-46D9-B98C-69A03370300F}"/>
    <cellStyle name="Normal 7 4 4 2 2" xfId="734" xr:uid="{7A6752AA-C880-4C1D-980D-272984230195}"/>
    <cellStyle name="Normal 7 4 4 2 2 2" xfId="1934" xr:uid="{964B759F-FA29-467C-9AAE-8C9740A5562C}"/>
    <cellStyle name="Normal 7 4 4 2 2 3" xfId="3587" xr:uid="{BDEF35D3-56AE-4BAF-BF8A-5FED0E5F1083}"/>
    <cellStyle name="Normal 7 4 4 2 2 4" xfId="3588" xr:uid="{BC99B500-6467-4732-9EF4-9D21A97F9FD1}"/>
    <cellStyle name="Normal 7 4 4 2 3" xfId="1935" xr:uid="{BF17D600-85C2-472F-B779-2D697598F91E}"/>
    <cellStyle name="Normal 7 4 4 2 4" xfId="3589" xr:uid="{0EBD98DE-11B5-4926-B54E-AA5B3965F75C}"/>
    <cellStyle name="Normal 7 4 4 2 5" xfId="3590" xr:uid="{24631ADA-5B48-4C75-AFF7-0F19937F5261}"/>
    <cellStyle name="Normal 7 4 4 3" xfId="735" xr:uid="{3BBBC0E5-951E-43F1-89AC-6FBFA7C150F7}"/>
    <cellStyle name="Normal 7 4 4 3 2" xfId="1936" xr:uid="{F95507AF-26F1-4081-9534-7B4CA98E24EB}"/>
    <cellStyle name="Normal 7 4 4 3 3" xfId="3591" xr:uid="{18138D81-B50F-41D3-A590-1A8505040DF7}"/>
    <cellStyle name="Normal 7 4 4 3 4" xfId="3592" xr:uid="{612031D7-205F-4AAB-A842-DD8E41E9656A}"/>
    <cellStyle name="Normal 7 4 4 4" xfId="1937" xr:uid="{C78A8DE5-9B58-49F6-A55F-462CECB39C0B}"/>
    <cellStyle name="Normal 7 4 4 4 2" xfId="3593" xr:uid="{F5FDE191-D325-4908-963D-9656C7AA901F}"/>
    <cellStyle name="Normal 7 4 4 4 3" xfId="3594" xr:uid="{8DEC1E5D-4F8D-4614-A1C5-81CD8C8E0849}"/>
    <cellStyle name="Normal 7 4 4 4 4" xfId="3595" xr:uid="{526780C7-B1DC-4E02-9AE7-BAF78847D1AA}"/>
    <cellStyle name="Normal 7 4 4 5" xfId="3596" xr:uid="{4476F17E-2D5A-48CF-A71A-3C4C0DB42F14}"/>
    <cellStyle name="Normal 7 4 4 6" xfId="3597" xr:uid="{12ECA4DB-81B0-4091-B1FE-CFD35F111753}"/>
    <cellStyle name="Normal 7 4 4 7" xfId="3598" xr:uid="{9681EC92-674C-4E02-A739-A2CB36C91847}"/>
    <cellStyle name="Normal 7 4 5" xfId="366" xr:uid="{8A9089CE-E634-4E79-86FC-B7702E76545B}"/>
    <cellStyle name="Normal 7 4 5 2" xfId="736" xr:uid="{4C1F9A13-45EF-404A-BCB2-4659D7C87A9A}"/>
    <cellStyle name="Normal 7 4 5 2 2" xfId="1938" xr:uid="{524CBBFC-2ACB-4D3E-8025-B0D365EB6AAA}"/>
    <cellStyle name="Normal 7 4 5 2 3" xfId="3599" xr:uid="{33AB3290-72BF-4D75-95B9-6F05FBD1EA4D}"/>
    <cellStyle name="Normal 7 4 5 2 4" xfId="3600" xr:uid="{1B82BE4E-AD9E-4282-8393-C8D2D2F4F6FF}"/>
    <cellStyle name="Normal 7 4 5 3" xfId="1939" xr:uid="{8E5EC2F6-4B73-4D99-8166-2F48DD18E8F0}"/>
    <cellStyle name="Normal 7 4 5 3 2" xfId="3601" xr:uid="{D3AB77E0-507F-4CDB-BD4F-58CEB34F6D1D}"/>
    <cellStyle name="Normal 7 4 5 3 3" xfId="3602" xr:uid="{8FFFD0D8-783B-4498-89C8-4898D1AC6C4C}"/>
    <cellStyle name="Normal 7 4 5 3 4" xfId="3603" xr:uid="{2229D910-B599-431A-8C24-B9E09AEE6734}"/>
    <cellStyle name="Normal 7 4 5 4" xfId="3604" xr:uid="{EA8960F0-119A-4B3D-A20A-4668A52C3914}"/>
    <cellStyle name="Normal 7 4 5 5" xfId="3605" xr:uid="{73F16D92-AD73-4E77-9495-7C80AD9518D0}"/>
    <cellStyle name="Normal 7 4 5 6" xfId="3606" xr:uid="{46C95E03-D0D5-4528-955A-397FC8B4CEA2}"/>
    <cellStyle name="Normal 7 4 6" xfId="737" xr:uid="{174A1621-51E2-4A8C-8632-A64168FE5AF9}"/>
    <cellStyle name="Normal 7 4 6 2" xfId="1940" xr:uid="{8A935556-7846-459E-9943-ABCB032C47B1}"/>
    <cellStyle name="Normal 7 4 6 2 2" xfId="3607" xr:uid="{9E5BBE2D-91EB-4DD3-9ECE-6C78DEC3B3E0}"/>
    <cellStyle name="Normal 7 4 6 2 3" xfId="3608" xr:uid="{191C4514-F670-4066-9410-18A8D8B44C7F}"/>
    <cellStyle name="Normal 7 4 6 2 4" xfId="3609" xr:uid="{E1494BA5-7F81-4032-A672-B70935AD02C1}"/>
    <cellStyle name="Normal 7 4 6 3" xfId="3610" xr:uid="{3A21BB19-C8CE-467E-97FB-D14C0187B482}"/>
    <cellStyle name="Normal 7 4 6 4" xfId="3611" xr:uid="{8FE4DF0C-8D76-4709-9108-6AECB65E8854}"/>
    <cellStyle name="Normal 7 4 6 5" xfId="3612" xr:uid="{FE54D7DC-8C04-4EC3-AA36-79F45727AC78}"/>
    <cellStyle name="Normal 7 4 7" xfId="1941" xr:uid="{87E9FDBC-2557-4BBF-AE1E-482207AB8EA6}"/>
    <cellStyle name="Normal 7 4 7 2" xfId="3613" xr:uid="{43912E1C-C429-4CD3-A478-9796B7E1212A}"/>
    <cellStyle name="Normal 7 4 7 3" xfId="3614" xr:uid="{95E7F07E-13C4-47FA-830F-56467A485E87}"/>
    <cellStyle name="Normal 7 4 7 4" xfId="3615" xr:uid="{0BB4FC3B-A450-460D-B171-78F255DA001F}"/>
    <cellStyle name="Normal 7 4 8" xfId="3616" xr:uid="{06C5652B-6546-490C-9740-A04EA25D2611}"/>
    <cellStyle name="Normal 7 4 8 2" xfId="3617" xr:uid="{36985537-16C2-4C2F-8120-1C58AE90D83B}"/>
    <cellStyle name="Normal 7 4 8 3" xfId="3618" xr:uid="{3C3CD209-759A-4D2E-B1FA-7C95B6C79502}"/>
    <cellStyle name="Normal 7 4 8 4" xfId="3619" xr:uid="{4176B2D5-44F1-42BB-B267-1C1101F777B9}"/>
    <cellStyle name="Normal 7 4 9" xfId="3620" xr:uid="{707CBF7D-2EAE-4139-9ACA-D3EFC97316F7}"/>
    <cellStyle name="Normal 7 5" xfId="148" xr:uid="{94311948-4A21-4F6E-9D04-6BCF89068720}"/>
    <cellStyle name="Normal 7 5 2" xfId="149" xr:uid="{990C4B08-E2E7-422D-AC63-874F5D934173}"/>
    <cellStyle name="Normal 7 5 2 2" xfId="367" xr:uid="{7F8BAA90-4FC0-49C5-88AB-D35C9E2B4D40}"/>
    <cellStyle name="Normal 7 5 2 2 2" xfId="738" xr:uid="{168852D9-8661-4959-8FAF-81A9C268E029}"/>
    <cellStyle name="Normal 7 5 2 2 2 2" xfId="1942" xr:uid="{07AE5D84-7364-44BC-AF4A-A65135900C32}"/>
    <cellStyle name="Normal 7 5 2 2 2 3" xfId="3621" xr:uid="{A46E9051-7188-4FE6-8BF9-0166C1D898DF}"/>
    <cellStyle name="Normal 7 5 2 2 2 4" xfId="3622" xr:uid="{254AB194-04A3-42D8-9B66-049B5C331FDF}"/>
    <cellStyle name="Normal 7 5 2 2 3" xfId="1943" xr:uid="{42621E79-97EC-438D-B212-D9E3DD1F1B05}"/>
    <cellStyle name="Normal 7 5 2 2 3 2" xfId="3623" xr:uid="{C1941ABD-C5B4-4F71-9CED-B42D50BFAA64}"/>
    <cellStyle name="Normal 7 5 2 2 3 3" xfId="3624" xr:uid="{320F0167-8F72-4759-BC4B-9161C9DC810A}"/>
    <cellStyle name="Normal 7 5 2 2 3 4" xfId="3625" xr:uid="{17947B97-7971-4FA0-9F22-C2A213359A82}"/>
    <cellStyle name="Normal 7 5 2 2 4" xfId="3626" xr:uid="{AF01110F-3C56-45CE-9A55-9B47636BB4C5}"/>
    <cellStyle name="Normal 7 5 2 2 5" xfId="3627" xr:uid="{F7DD1CCB-3896-4500-94D0-DD8C2A9DDD03}"/>
    <cellStyle name="Normal 7 5 2 2 6" xfId="3628" xr:uid="{4C40F730-5509-46FD-A2CC-C41C425DC253}"/>
    <cellStyle name="Normal 7 5 2 3" xfId="739" xr:uid="{4BC2B62B-35AD-4194-B456-73B1702E9DB7}"/>
    <cellStyle name="Normal 7 5 2 3 2" xfId="1944" xr:uid="{58770BE8-3FC1-4BAE-8559-DE2390FAC39D}"/>
    <cellStyle name="Normal 7 5 2 3 2 2" xfId="3629" xr:uid="{D4CADBC6-7712-4598-A509-854D9CC8F945}"/>
    <cellStyle name="Normal 7 5 2 3 2 3" xfId="3630" xr:uid="{D04C4785-B57C-4DFA-A001-C1AB7556965A}"/>
    <cellStyle name="Normal 7 5 2 3 2 4" xfId="3631" xr:uid="{1D5A5ABC-BF18-47C8-BBA1-98C75D87CAF0}"/>
    <cellStyle name="Normal 7 5 2 3 3" xfId="3632" xr:uid="{321E89EA-3BB1-40B7-B332-DFD379F44565}"/>
    <cellStyle name="Normal 7 5 2 3 4" xfId="3633" xr:uid="{840C857E-CF15-49C4-8082-52430F68E1CA}"/>
    <cellStyle name="Normal 7 5 2 3 5" xfId="3634" xr:uid="{DA61A76F-3C9B-4A90-AD29-8D30D2DB03EE}"/>
    <cellStyle name="Normal 7 5 2 4" xfId="1945" xr:uid="{5A6E62EB-EFAB-44C9-B069-0D6B2AE88F32}"/>
    <cellStyle name="Normal 7 5 2 4 2" xfId="3635" xr:uid="{A080DF75-0FAC-40B0-9980-8A0E3F5E263D}"/>
    <cellStyle name="Normal 7 5 2 4 3" xfId="3636" xr:uid="{6334D211-B35F-4A69-93FC-EAF7B2A1B508}"/>
    <cellStyle name="Normal 7 5 2 4 4" xfId="3637" xr:uid="{740C5F62-BD42-4D9A-BF90-6C5BD41B9D17}"/>
    <cellStyle name="Normal 7 5 2 5" xfId="3638" xr:uid="{C70F00D5-CB16-4CDC-B5D0-FBE85602414D}"/>
    <cellStyle name="Normal 7 5 2 5 2" xfId="3639" xr:uid="{4E247A97-51FB-444B-BC20-EFBE1F9675E0}"/>
    <cellStyle name="Normal 7 5 2 5 3" xfId="3640" xr:uid="{6DBCFB38-6BC9-4262-9781-BE197E86F793}"/>
    <cellStyle name="Normal 7 5 2 5 4" xfId="3641" xr:uid="{ED7BB332-4D56-4D90-8C55-0E1EB070A58F}"/>
    <cellStyle name="Normal 7 5 2 6" xfId="3642" xr:uid="{D0921D6F-68CD-4A65-90FA-2047F53CC95A}"/>
    <cellStyle name="Normal 7 5 2 7" xfId="3643" xr:uid="{A31C23F3-796A-414E-87B9-7C25E5BFC1FD}"/>
    <cellStyle name="Normal 7 5 2 8" xfId="3644" xr:uid="{B631780F-ABB3-411B-B552-106CA4CFAA89}"/>
    <cellStyle name="Normal 7 5 3" xfId="368" xr:uid="{67775E9D-2674-4EB7-9E0E-4F153A8D508E}"/>
    <cellStyle name="Normal 7 5 3 2" xfId="740" xr:uid="{DBC33B29-ECCD-4AAB-B788-243F444BEE99}"/>
    <cellStyle name="Normal 7 5 3 2 2" xfId="741" xr:uid="{3D20DCE7-1534-4F54-985D-B3A2428CED6B}"/>
    <cellStyle name="Normal 7 5 3 2 3" xfId="3645" xr:uid="{8C69D175-DCEA-4F9C-86B1-4BB0B8436CD0}"/>
    <cellStyle name="Normal 7 5 3 2 4" xfId="3646" xr:uid="{7AF89FB5-E888-489B-81DC-785744A01314}"/>
    <cellStyle name="Normal 7 5 3 3" xfId="742" xr:uid="{2230E0FD-7FCC-483B-BA15-42262467325C}"/>
    <cellStyle name="Normal 7 5 3 3 2" xfId="3647" xr:uid="{78216CD0-E412-4260-BEC7-5D8FC13CADA7}"/>
    <cellStyle name="Normal 7 5 3 3 3" xfId="3648" xr:uid="{FDB171B1-8BDC-4B18-8279-0A8272E08C23}"/>
    <cellStyle name="Normal 7 5 3 3 4" xfId="3649" xr:uid="{3ACBC70D-5FC3-4B51-BD29-8515E5ABD21F}"/>
    <cellStyle name="Normal 7 5 3 4" xfId="3650" xr:uid="{9DD3A85B-1631-424F-A2D1-B613459E5D99}"/>
    <cellStyle name="Normal 7 5 3 5" xfId="3651" xr:uid="{813086FC-3401-46AD-B845-2DFFB2C82402}"/>
    <cellStyle name="Normal 7 5 3 6" xfId="3652" xr:uid="{94EC0A32-9C25-4E75-9BC4-52A7DFE0ABE5}"/>
    <cellStyle name="Normal 7 5 4" xfId="369" xr:uid="{82F1B177-3D8F-4C3A-8C82-675ADA038618}"/>
    <cellStyle name="Normal 7 5 4 2" xfId="743" xr:uid="{15251D18-CAEA-456D-B023-45DECD2741F1}"/>
    <cellStyle name="Normal 7 5 4 2 2" xfId="3653" xr:uid="{2060C3D0-7F41-42BC-ADDF-04468A487FC5}"/>
    <cellStyle name="Normal 7 5 4 2 3" xfId="3654" xr:uid="{FA532E8C-D7EE-4800-BFC4-18ED1D7DA396}"/>
    <cellStyle name="Normal 7 5 4 2 4" xfId="3655" xr:uid="{29DF3141-E029-4C14-BB57-A89EFF29AD21}"/>
    <cellStyle name="Normal 7 5 4 3" xfId="3656" xr:uid="{172576CD-B0B4-4C47-99D1-79D2DBD8AEB8}"/>
    <cellStyle name="Normal 7 5 4 4" xfId="3657" xr:uid="{E8644203-0284-4539-B657-C52EAC30C6BE}"/>
    <cellStyle name="Normal 7 5 4 5" xfId="3658" xr:uid="{2AC34F92-1711-4570-8D65-2D4D4EC930E3}"/>
    <cellStyle name="Normal 7 5 5" xfId="744" xr:uid="{18ABDCE1-C09A-4DC0-BB8A-175EA75F1EC4}"/>
    <cellStyle name="Normal 7 5 5 2" xfId="3659" xr:uid="{19CB0444-9053-4426-8DAD-3E81347199B3}"/>
    <cellStyle name="Normal 7 5 5 3" xfId="3660" xr:uid="{56856FDA-9A61-4425-BA77-530161756018}"/>
    <cellStyle name="Normal 7 5 5 4" xfId="3661" xr:uid="{7B5C90D4-A668-4746-99FB-16CDA641D93B}"/>
    <cellStyle name="Normal 7 5 6" xfId="3662" xr:uid="{7EDA3BEE-8C71-4F78-8311-5120886FDBCB}"/>
    <cellStyle name="Normal 7 5 6 2" xfId="3663" xr:uid="{7044F7A6-E9BC-469D-9143-0F6A43BD662A}"/>
    <cellStyle name="Normal 7 5 6 3" xfId="3664" xr:uid="{CC5C2D86-7216-4E66-B9B5-E697386A8CCF}"/>
    <cellStyle name="Normal 7 5 6 4" xfId="3665" xr:uid="{E576AFCF-7721-4414-B15C-7A5E696B7D21}"/>
    <cellStyle name="Normal 7 5 7" xfId="3666" xr:uid="{C0268167-05D2-43C7-A8FE-7685EBCD536A}"/>
    <cellStyle name="Normal 7 5 8" xfId="3667" xr:uid="{2221752F-AE6E-4AD4-BCBE-5836CED219B2}"/>
    <cellStyle name="Normal 7 5 9" xfId="3668" xr:uid="{E6548E82-1B33-4721-87B1-DD694906CCCA}"/>
    <cellStyle name="Normal 7 6" xfId="150" xr:uid="{9498ADDC-37D7-4D61-995A-0E2C1EC47B63}"/>
    <cellStyle name="Normal 7 6 2" xfId="370" xr:uid="{8F00CFB2-A2DE-45BF-9CB3-02C02A7308E7}"/>
    <cellStyle name="Normal 7 6 2 2" xfId="745" xr:uid="{D548E5B0-91A7-4833-86D2-7D1AE597B8EB}"/>
    <cellStyle name="Normal 7 6 2 2 2" xfId="1946" xr:uid="{E61F3D0E-CA01-4723-A36E-A992EB5538B4}"/>
    <cellStyle name="Normal 7 6 2 2 2 2" xfId="1947" xr:uid="{B7878966-2F4C-4911-ABB4-51F39272E00E}"/>
    <cellStyle name="Normal 7 6 2 2 3" xfId="1948" xr:uid="{CCFC079D-B194-49E2-9DE8-3C9331DAED46}"/>
    <cellStyle name="Normal 7 6 2 2 4" xfId="3669" xr:uid="{F76AC6B2-74E9-4C6F-B4E5-7184CF5C5816}"/>
    <cellStyle name="Normal 7 6 2 3" xfId="1949" xr:uid="{BDFEED49-D719-42CA-BCEE-CC71E5237E40}"/>
    <cellStyle name="Normal 7 6 2 3 2" xfId="1950" xr:uid="{3BE32BB8-D153-42E6-AF39-30A78921B2C6}"/>
    <cellStyle name="Normal 7 6 2 3 3" xfId="3670" xr:uid="{F0E32C3F-3CA1-4213-8910-863D2C647225}"/>
    <cellStyle name="Normal 7 6 2 3 4" xfId="3671" xr:uid="{ADDBF244-9EEB-4F25-A2AD-E8510336A246}"/>
    <cellStyle name="Normal 7 6 2 4" xfId="1951" xr:uid="{E3658DA8-E3D8-417F-921B-C7977DFD2F4C}"/>
    <cellStyle name="Normal 7 6 2 5" xfId="3672" xr:uid="{7827012C-995E-4457-91F6-BB73D821F4B6}"/>
    <cellStyle name="Normal 7 6 2 6" xfId="3673" xr:uid="{C117E150-C739-460D-9448-7948A6AD1E06}"/>
    <cellStyle name="Normal 7 6 3" xfId="746" xr:uid="{73D7B729-79EC-4FC4-8204-20A6AB107673}"/>
    <cellStyle name="Normal 7 6 3 2" xfId="1952" xr:uid="{F065E5AD-65AE-4C14-817B-6C8670960AB3}"/>
    <cellStyle name="Normal 7 6 3 2 2" xfId="1953" xr:uid="{B9B16190-6ECF-4DB6-A60A-7D36FBD09336}"/>
    <cellStyle name="Normal 7 6 3 2 3" xfId="3674" xr:uid="{C6102DD9-04C0-43FE-B6CE-3C94FA47EDA1}"/>
    <cellStyle name="Normal 7 6 3 2 4" xfId="3675" xr:uid="{6164CB7B-EE6B-415D-BD88-76E04F8411D7}"/>
    <cellStyle name="Normal 7 6 3 3" xfId="1954" xr:uid="{216978F6-355D-4AB5-9667-AF70BAA89B01}"/>
    <cellStyle name="Normal 7 6 3 4" xfId="3676" xr:uid="{78575D2A-7A96-4681-9573-BA6C790D3E29}"/>
    <cellStyle name="Normal 7 6 3 5" xfId="3677" xr:uid="{AC4DDB8D-C528-4060-8D6E-A54705260CD7}"/>
    <cellStyle name="Normal 7 6 4" xfId="1955" xr:uid="{2340BAE5-6A75-4538-98BD-37D838D9EC8A}"/>
    <cellStyle name="Normal 7 6 4 2" xfId="1956" xr:uid="{7196F2A8-A51F-4491-BF1B-C1FAC14AD7C0}"/>
    <cellStyle name="Normal 7 6 4 3" xfId="3678" xr:uid="{AEA513DD-6924-4FB4-8E73-69EBF413D22E}"/>
    <cellStyle name="Normal 7 6 4 4" xfId="3679" xr:uid="{E5E3F29B-E975-46D4-9E6C-616048698481}"/>
    <cellStyle name="Normal 7 6 5" xfId="1957" xr:uid="{46A8FB8D-0544-4960-94F0-D2D70B8A5835}"/>
    <cellStyle name="Normal 7 6 5 2" xfId="3680" xr:uid="{7E2925FE-6D8B-42E7-A0C5-CD8BBB9DD833}"/>
    <cellStyle name="Normal 7 6 5 3" xfId="3681" xr:uid="{0A69ABC6-6283-457F-BAE8-738B01982A12}"/>
    <cellStyle name="Normal 7 6 5 4" xfId="3682" xr:uid="{5ACADF4F-175F-4EE5-AA1F-97969A59E173}"/>
    <cellStyle name="Normal 7 6 6" xfId="3683" xr:uid="{639372EA-8E36-48AE-9E62-385CDA0F4F2F}"/>
    <cellStyle name="Normal 7 6 7" xfId="3684" xr:uid="{8DFA7B73-7B92-4EC1-A6DF-DDCF816316C0}"/>
    <cellStyle name="Normal 7 6 8" xfId="3685" xr:uid="{98A81431-38F6-4632-8B1E-6043408A3080}"/>
    <cellStyle name="Normal 7 7" xfId="371" xr:uid="{40CAB80A-A888-45B6-B5D9-BFEB3088E9FA}"/>
    <cellStyle name="Normal 7 7 2" xfId="747" xr:uid="{7E1D0C9A-74DD-42A9-BDFD-D6544BEC2B2C}"/>
    <cellStyle name="Normal 7 7 2 2" xfId="748" xr:uid="{DB7BD170-4FD8-4D55-BE2C-3AC0994724C7}"/>
    <cellStyle name="Normal 7 7 2 2 2" xfId="1958" xr:uid="{59177887-66B1-4541-AFE2-AFD536E3243D}"/>
    <cellStyle name="Normal 7 7 2 2 3" xfId="3686" xr:uid="{EA69D800-95B0-4B69-AB0F-2F41A92FF3AB}"/>
    <cellStyle name="Normal 7 7 2 2 4" xfId="3687" xr:uid="{E65926ED-F82E-496E-9835-78BFE788020A}"/>
    <cellStyle name="Normal 7 7 2 3" xfId="1959" xr:uid="{1ADE3E11-1C24-4DBE-87F5-165B0B107DE8}"/>
    <cellStyle name="Normal 7 7 2 4" xfId="3688" xr:uid="{8A70C684-5FF4-43E2-9A84-28E3BB969B96}"/>
    <cellStyle name="Normal 7 7 2 5" xfId="3689" xr:uid="{165D9748-BAE2-44F7-83CD-971346F5A4CD}"/>
    <cellStyle name="Normal 7 7 3" xfId="749" xr:uid="{00A9D705-690A-4629-8401-F28C5A98B4A8}"/>
    <cellStyle name="Normal 7 7 3 2" xfId="1960" xr:uid="{5D1DBCD5-4568-4C62-8E24-E4235E102EE7}"/>
    <cellStyle name="Normal 7 7 3 3" xfId="3690" xr:uid="{787457BB-03BC-4849-BB80-98BDF5554390}"/>
    <cellStyle name="Normal 7 7 3 4" xfId="3691" xr:uid="{755C2D0B-A95C-4060-9EE9-2D67697435BB}"/>
    <cellStyle name="Normal 7 7 4" xfId="1961" xr:uid="{06948C20-9024-47D4-8CF1-955B8DDE4CAF}"/>
    <cellStyle name="Normal 7 7 4 2" xfId="3692" xr:uid="{F5F98BE8-7821-4594-B103-7D2AE4AFEC18}"/>
    <cellStyle name="Normal 7 7 4 3" xfId="3693" xr:uid="{96220F51-3619-4B05-A498-B8BAEFDCD78C}"/>
    <cellStyle name="Normal 7 7 4 4" xfId="3694" xr:uid="{84CD6F0B-1CBE-4199-A9B7-6D5E6A271131}"/>
    <cellStyle name="Normal 7 7 5" xfId="3695" xr:uid="{06B81094-7665-4110-BE24-45CC19E581A3}"/>
    <cellStyle name="Normal 7 7 6" xfId="3696" xr:uid="{CB71DB3D-80F0-4CFE-B88D-28B5DDABD698}"/>
    <cellStyle name="Normal 7 7 7" xfId="3697" xr:uid="{79836124-D6BF-44AE-BCCE-D8E10B80B3F9}"/>
    <cellStyle name="Normal 7 8" xfId="372" xr:uid="{315E3236-740A-4B8A-88B4-2A861C5EB14A}"/>
    <cellStyle name="Normal 7 8 2" xfId="750" xr:uid="{40CBC58D-D8DE-41CC-A85A-5205C4F04483}"/>
    <cellStyle name="Normal 7 8 2 2" xfId="1962" xr:uid="{87B8D4EE-C1B4-4CF9-A866-E3FDED9088B6}"/>
    <cellStyle name="Normal 7 8 2 3" xfId="3698" xr:uid="{E1086DE6-D077-4483-8068-248EB7455BDC}"/>
    <cellStyle name="Normal 7 8 2 4" xfId="3699" xr:uid="{C80F989B-B4A3-43A7-B3EC-D7A684F13112}"/>
    <cellStyle name="Normal 7 8 3" xfId="1963" xr:uid="{12641F6C-115E-4DB5-A0DE-FB320977BBEC}"/>
    <cellStyle name="Normal 7 8 3 2" xfId="3700" xr:uid="{28889D9B-677E-423D-A06C-9FCAB3D13FE4}"/>
    <cellStyle name="Normal 7 8 3 3" xfId="3701" xr:uid="{D231E3CB-0B7E-474A-9515-585629F2441F}"/>
    <cellStyle name="Normal 7 8 3 4" xfId="3702" xr:uid="{FD7CDC09-C584-4522-BFF6-3276B063C4C3}"/>
    <cellStyle name="Normal 7 8 4" xfId="3703" xr:uid="{C82C6F4D-17EE-47B0-BDC3-EDC7E009007C}"/>
    <cellStyle name="Normal 7 8 5" xfId="3704" xr:uid="{52792FAF-EA5A-4FB3-A150-814D51F87F7B}"/>
    <cellStyle name="Normal 7 8 6" xfId="3705" xr:uid="{60F6555A-43A3-46D0-ADDC-E53BD2DBF6BC}"/>
    <cellStyle name="Normal 7 9" xfId="373" xr:uid="{6A5FFBF7-3519-44FF-ABEC-D4A443259C69}"/>
    <cellStyle name="Normal 7 9 2" xfId="1964" xr:uid="{1BA38912-C0CB-4838-A4BC-7197F7C9F881}"/>
    <cellStyle name="Normal 7 9 2 2" xfId="3706" xr:uid="{3FB4367A-8A0E-4D84-A081-3A01603B5531}"/>
    <cellStyle name="Normal 7 9 2 2 2" xfId="4408" xr:uid="{27F137B3-7EFA-4E76-8F25-3E2DAF73DC90}"/>
    <cellStyle name="Normal 7 9 2 2 3" xfId="4687" xr:uid="{FBF145DA-5BEF-4A06-B020-9ECB51E91338}"/>
    <cellStyle name="Normal 7 9 2 3" xfId="3707" xr:uid="{2980BD53-32A3-437F-A897-56E43EE3C33E}"/>
    <cellStyle name="Normal 7 9 2 4" xfId="3708" xr:uid="{728F2049-F8C8-4700-8EE5-8FEF23705AB5}"/>
    <cellStyle name="Normal 7 9 3" xfId="3709" xr:uid="{6C91D4D8-6998-4933-BD20-AA6D68E1F3A0}"/>
    <cellStyle name="Normal 7 9 4" xfId="3710" xr:uid="{089D6E6C-4BA7-4207-BB8D-1459F188B7B7}"/>
    <cellStyle name="Normal 7 9 4 2" xfId="4578" xr:uid="{027E12FC-AE01-455A-AF37-87CB6B1DA3A4}"/>
    <cellStyle name="Normal 7 9 4 3" xfId="4688" xr:uid="{3D143303-CE83-4297-8346-256B760EDCC0}"/>
    <cellStyle name="Normal 7 9 4 4" xfId="4607" xr:uid="{B296A357-A486-4664-B0A4-A9A31C4A7443}"/>
    <cellStyle name="Normal 7 9 5" xfId="3711" xr:uid="{26AE61E9-8496-48F3-B181-2A5BA4648F71}"/>
    <cellStyle name="Normal 8" xfId="77" xr:uid="{9146B710-19FD-48B3-914B-DC41DE61A052}"/>
    <cellStyle name="Normal 8 10" xfId="1965" xr:uid="{7403A68A-051A-468D-9D72-0F72F83F4D47}"/>
    <cellStyle name="Normal 8 10 2" xfId="3712" xr:uid="{11003184-5953-4D7E-BF89-06C4B974221E}"/>
    <cellStyle name="Normal 8 10 3" xfId="3713" xr:uid="{D40D62FA-D786-4613-8D17-F1C74437E412}"/>
    <cellStyle name="Normal 8 10 4" xfId="3714" xr:uid="{39B7A31B-28E7-4AFF-B195-EBAFF3B81800}"/>
    <cellStyle name="Normal 8 11" xfId="3715" xr:uid="{4E747113-DF27-427E-9A7B-EDF7748DBBBA}"/>
    <cellStyle name="Normal 8 11 2" xfId="3716" xr:uid="{871EE8BD-C8F2-4FD7-B24E-121EF5142807}"/>
    <cellStyle name="Normal 8 11 3" xfId="3717" xr:uid="{4F4FDB0E-960D-406B-9417-4C8B19640D28}"/>
    <cellStyle name="Normal 8 11 4" xfId="3718" xr:uid="{882BC8F2-841E-4F29-A644-30C14D174A42}"/>
    <cellStyle name="Normal 8 12" xfId="3719" xr:uid="{17F68A77-6257-4EA0-A243-907FB5B20CF9}"/>
    <cellStyle name="Normal 8 12 2" xfId="3720" xr:uid="{4146CB98-A12F-4B5C-B117-C1A1EA906271}"/>
    <cellStyle name="Normal 8 13" xfId="3721" xr:uid="{99391AC1-7EE0-440F-9B8C-1F4417E7DBA7}"/>
    <cellStyle name="Normal 8 14" xfId="3722" xr:uid="{D20368E5-0647-4745-9F0A-97ADE96EA482}"/>
    <cellStyle name="Normal 8 15" xfId="3723" xr:uid="{9392102C-B418-4F6A-94D4-88E86027BB1F}"/>
    <cellStyle name="Normal 8 2" xfId="151" xr:uid="{0A5FAB9D-B9E5-488F-8AC4-B0CB2263CD48}"/>
    <cellStyle name="Normal 8 2 10" xfId="3724" xr:uid="{7C7C4DD9-4D28-48B8-9590-99EB4BE3385C}"/>
    <cellStyle name="Normal 8 2 11" xfId="3725" xr:uid="{AA379F42-38AA-4A64-A72D-8D5EF11B1D61}"/>
    <cellStyle name="Normal 8 2 2" xfId="152" xr:uid="{64433420-5C5E-422A-9C80-FAE5D857BDF7}"/>
    <cellStyle name="Normal 8 2 2 2" xfId="153" xr:uid="{C54FEF43-1BAF-4175-BF0A-3C4B9FC3F495}"/>
    <cellStyle name="Normal 8 2 2 2 2" xfId="374" xr:uid="{1EFC0C1B-7D11-4EC8-A94A-842E1ABFC1E2}"/>
    <cellStyle name="Normal 8 2 2 2 2 2" xfId="751" xr:uid="{7C2AA666-A16B-4905-8E43-1CA1D97EB9AF}"/>
    <cellStyle name="Normal 8 2 2 2 2 2 2" xfId="752" xr:uid="{8983CB13-64B8-4AD3-8E3D-801BEA4E1949}"/>
    <cellStyle name="Normal 8 2 2 2 2 2 2 2" xfId="1966" xr:uid="{D4722768-C586-4433-BE25-FE87A743834D}"/>
    <cellStyle name="Normal 8 2 2 2 2 2 2 2 2" xfId="1967" xr:uid="{3876EF7F-8E0F-4960-B3DE-325F1273DC8C}"/>
    <cellStyle name="Normal 8 2 2 2 2 2 2 3" xfId="1968" xr:uid="{B29900CC-FD13-4C31-BB01-EF80B4F7D362}"/>
    <cellStyle name="Normal 8 2 2 2 2 2 3" xfId="1969" xr:uid="{132C7697-09D1-4F61-BF89-684B9F90E3A2}"/>
    <cellStyle name="Normal 8 2 2 2 2 2 3 2" xfId="1970" xr:uid="{2D345194-F9E6-464E-94F9-7E8CF7EFBF90}"/>
    <cellStyle name="Normal 8 2 2 2 2 2 4" xfId="1971" xr:uid="{DAA8EE01-1873-4105-B24E-7D70675909A3}"/>
    <cellStyle name="Normal 8 2 2 2 2 3" xfId="753" xr:uid="{3D468C88-2C8A-4285-A4E0-4F0723CA4BDD}"/>
    <cellStyle name="Normal 8 2 2 2 2 3 2" xfId="1972" xr:uid="{D7AE9535-0F72-4595-82BC-FDF13C8DBCFC}"/>
    <cellStyle name="Normal 8 2 2 2 2 3 2 2" xfId="1973" xr:uid="{C1F1D33E-80A3-40C4-9C37-C3E378E025EE}"/>
    <cellStyle name="Normal 8 2 2 2 2 3 3" xfId="1974" xr:uid="{8C8B6DF5-1453-4644-A2A8-55B0B5451143}"/>
    <cellStyle name="Normal 8 2 2 2 2 3 4" xfId="3726" xr:uid="{643420FC-5E2D-433A-876C-7BA4B01F095C}"/>
    <cellStyle name="Normal 8 2 2 2 2 4" xfId="1975" xr:uid="{CE337719-2966-477A-B4FB-F8DF5D5411F6}"/>
    <cellStyle name="Normal 8 2 2 2 2 4 2" xfId="1976" xr:uid="{3535049C-3525-44D4-BFEC-68F4682CEBA8}"/>
    <cellStyle name="Normal 8 2 2 2 2 5" xfId="1977" xr:uid="{3D555BDA-5B3C-4969-A137-FCC439D44CCC}"/>
    <cellStyle name="Normal 8 2 2 2 2 6" xfId="3727" xr:uid="{EC7E4210-F5B0-44EC-992D-ECCD095DFBB8}"/>
    <cellStyle name="Normal 8 2 2 2 3" xfId="375" xr:uid="{20359502-004E-4264-B93E-B75085233740}"/>
    <cellStyle name="Normal 8 2 2 2 3 2" xfId="754" xr:uid="{E579EB13-61C0-448E-A83A-8B166C3A00BD}"/>
    <cellStyle name="Normal 8 2 2 2 3 2 2" xfId="755" xr:uid="{5F0696CE-C16D-4244-AAF4-C93A2FA71D83}"/>
    <cellStyle name="Normal 8 2 2 2 3 2 2 2" xfId="1978" xr:uid="{1578F864-1C00-490B-A771-36F2E80889B1}"/>
    <cellStyle name="Normal 8 2 2 2 3 2 2 2 2" xfId="1979" xr:uid="{7585DF85-1E55-4E88-86BF-9349E78182B0}"/>
    <cellStyle name="Normal 8 2 2 2 3 2 2 3" xfId="1980" xr:uid="{53D35004-1518-4BFB-9233-53517B67CE6F}"/>
    <cellStyle name="Normal 8 2 2 2 3 2 3" xfId="1981" xr:uid="{7BD295E4-762A-4FE2-8313-10695A1E33D7}"/>
    <cellStyle name="Normal 8 2 2 2 3 2 3 2" xfId="1982" xr:uid="{37A1AC9B-C9CD-491A-94D2-DB9AD85D6CEE}"/>
    <cellStyle name="Normal 8 2 2 2 3 2 4" xfId="1983" xr:uid="{F435AFFB-A080-4D2F-B267-B0CA7D47D6AC}"/>
    <cellStyle name="Normal 8 2 2 2 3 3" xfId="756" xr:uid="{525B392F-4B3F-4A43-B36D-41FE37F31517}"/>
    <cellStyle name="Normal 8 2 2 2 3 3 2" xfId="1984" xr:uid="{30AB2EDB-7A8E-4EAA-BE1C-2082944E2968}"/>
    <cellStyle name="Normal 8 2 2 2 3 3 2 2" xfId="1985" xr:uid="{A66C0F0F-E4BC-4692-9652-699C8129046C}"/>
    <cellStyle name="Normal 8 2 2 2 3 3 3" xfId="1986" xr:uid="{12489263-AE86-4710-A076-0117B89A643A}"/>
    <cellStyle name="Normal 8 2 2 2 3 4" xfId="1987" xr:uid="{116AD891-08EA-4F34-BE18-EC14B29FDCC1}"/>
    <cellStyle name="Normal 8 2 2 2 3 4 2" xfId="1988" xr:uid="{5BA86EEB-F5F6-48CA-A89F-D87DBA25F630}"/>
    <cellStyle name="Normal 8 2 2 2 3 5" xfId="1989" xr:uid="{967F2274-532A-4E99-94A7-A899672E3281}"/>
    <cellStyle name="Normal 8 2 2 2 4" xfId="757" xr:uid="{4CD854FC-9E63-4677-929F-96C3EC4C87BA}"/>
    <cellStyle name="Normal 8 2 2 2 4 2" xfId="758" xr:uid="{5932005C-782F-4093-A9AE-3CC6CAB8BA3D}"/>
    <cellStyle name="Normal 8 2 2 2 4 2 2" xfId="1990" xr:uid="{4F4C8A4D-C0F6-4065-8CA1-ECE550EE6CA5}"/>
    <cellStyle name="Normal 8 2 2 2 4 2 2 2" xfId="1991" xr:uid="{909FAAB8-6F9D-456C-81F6-E8588F245A35}"/>
    <cellStyle name="Normal 8 2 2 2 4 2 3" xfId="1992" xr:uid="{4745FB71-04C5-4EC7-A198-F9256786FDC1}"/>
    <cellStyle name="Normal 8 2 2 2 4 3" xfId="1993" xr:uid="{8257D882-70C8-448A-AD15-5EB47A73B5F8}"/>
    <cellStyle name="Normal 8 2 2 2 4 3 2" xfId="1994" xr:uid="{B4FE873E-C681-4F54-AFA0-90F85C792D20}"/>
    <cellStyle name="Normal 8 2 2 2 4 4" xfId="1995" xr:uid="{BA20DA1D-EC95-4CAD-BADF-21B401A56A9F}"/>
    <cellStyle name="Normal 8 2 2 2 5" xfId="759" xr:uid="{8DC26347-9017-46A9-88AA-4B5E94F1C38C}"/>
    <cellStyle name="Normal 8 2 2 2 5 2" xfId="1996" xr:uid="{0A4A85D4-1F71-42BE-9147-E5B1B96B7EF6}"/>
    <cellStyle name="Normal 8 2 2 2 5 2 2" xfId="1997" xr:uid="{035358FA-022E-4369-9607-894ABA971F75}"/>
    <cellStyle name="Normal 8 2 2 2 5 3" xfId="1998" xr:uid="{4BEE820D-B234-43C9-9483-EC10A7FE1CE3}"/>
    <cellStyle name="Normal 8 2 2 2 5 4" xfId="3728" xr:uid="{A20DB22F-5E1B-49AF-AB1C-61BA1DBC0B46}"/>
    <cellStyle name="Normal 8 2 2 2 6" xfId="1999" xr:uid="{477B5386-3C4A-4661-A2B1-F91485639AD9}"/>
    <cellStyle name="Normal 8 2 2 2 6 2" xfId="2000" xr:uid="{DF282DB6-4B7F-47B2-BBAC-C88F9B4E72A6}"/>
    <cellStyle name="Normal 8 2 2 2 7" xfId="2001" xr:uid="{50CEF559-FEED-4456-89ED-3933ABF42F3D}"/>
    <cellStyle name="Normal 8 2 2 2 8" xfId="3729" xr:uid="{74DB7FFE-5700-4193-9D84-15CBFB63493A}"/>
    <cellStyle name="Normal 8 2 2 3" xfId="376" xr:uid="{5A03AA8B-130E-45F9-B3DF-784F105C01AE}"/>
    <cellStyle name="Normal 8 2 2 3 2" xfId="760" xr:uid="{AA71A910-9C45-4CE4-B32D-0FAB836B01BB}"/>
    <cellStyle name="Normal 8 2 2 3 2 2" xfId="761" xr:uid="{E05D6A58-D38E-4293-97FE-E4467BEEE492}"/>
    <cellStyle name="Normal 8 2 2 3 2 2 2" xfId="2002" xr:uid="{A8FA8675-F413-41CE-B509-E2B52C046DEA}"/>
    <cellStyle name="Normal 8 2 2 3 2 2 2 2" xfId="2003" xr:uid="{B27CBDEE-8904-40B4-9EFB-7DBB2369BE94}"/>
    <cellStyle name="Normal 8 2 2 3 2 2 3" xfId="2004" xr:uid="{D90BD6B2-BBFA-4A31-B8E1-DFC31CA49EA9}"/>
    <cellStyle name="Normal 8 2 2 3 2 3" xfId="2005" xr:uid="{A50064D8-2333-44CA-A2E0-B794FB43269F}"/>
    <cellStyle name="Normal 8 2 2 3 2 3 2" xfId="2006" xr:uid="{A00B1CD2-244C-451C-959E-7AA857FA8EA4}"/>
    <cellStyle name="Normal 8 2 2 3 2 4" xfId="2007" xr:uid="{D108C9D8-D10B-4A17-8024-6E1EC32E6126}"/>
    <cellStyle name="Normal 8 2 2 3 3" xfId="762" xr:uid="{65C25BD2-7265-4D8E-9774-359842D4C8AD}"/>
    <cellStyle name="Normal 8 2 2 3 3 2" xfId="2008" xr:uid="{AD0654BA-26EA-417C-8FEE-F5A411788974}"/>
    <cellStyle name="Normal 8 2 2 3 3 2 2" xfId="2009" xr:uid="{CDE00DDA-F7C7-4140-8FEA-32D2CE6E77FD}"/>
    <cellStyle name="Normal 8 2 2 3 3 3" xfId="2010" xr:uid="{51F6D7A3-5AD4-47CF-8F5B-BF75C6C5E627}"/>
    <cellStyle name="Normal 8 2 2 3 3 4" xfId="3730" xr:uid="{50732024-0D48-4E76-A99F-CCDA4D1E65DB}"/>
    <cellStyle name="Normal 8 2 2 3 4" xfId="2011" xr:uid="{9096AB2B-9175-496D-850F-9A9CD1F15201}"/>
    <cellStyle name="Normal 8 2 2 3 4 2" xfId="2012" xr:uid="{7A5CDDF7-4AD1-4E3F-A999-65EB7F3C9D77}"/>
    <cellStyle name="Normal 8 2 2 3 5" xfId="2013" xr:uid="{AE97D988-4ABB-49BB-9625-D25B1047364A}"/>
    <cellStyle name="Normal 8 2 2 3 6" xfId="3731" xr:uid="{184F7330-8325-44DD-83E1-F6FB7996A46D}"/>
    <cellStyle name="Normal 8 2 2 4" xfId="377" xr:uid="{F4FB3D44-F60B-48F6-9935-628C7A67A383}"/>
    <cellStyle name="Normal 8 2 2 4 2" xfId="763" xr:uid="{3502E716-729F-431F-9F0F-76FFB2EEF6A5}"/>
    <cellStyle name="Normal 8 2 2 4 2 2" xfId="764" xr:uid="{0708B92C-3547-433A-BA42-D6D75A7F383B}"/>
    <cellStyle name="Normal 8 2 2 4 2 2 2" xfId="2014" xr:uid="{4BC28D20-3B4A-4EEC-A7AC-716AB5F1EB0D}"/>
    <cellStyle name="Normal 8 2 2 4 2 2 2 2" xfId="2015" xr:uid="{70C558D4-00AF-426F-B09E-D8152823B30F}"/>
    <cellStyle name="Normal 8 2 2 4 2 2 3" xfId="2016" xr:uid="{AE69E612-E6D4-4C16-BBD4-8B03387998B1}"/>
    <cellStyle name="Normal 8 2 2 4 2 3" xfId="2017" xr:uid="{F4081070-D510-47F8-8AC5-97025B6EC3B3}"/>
    <cellStyle name="Normal 8 2 2 4 2 3 2" xfId="2018" xr:uid="{E030EE11-79E0-487E-B988-1B40E2180A2A}"/>
    <cellStyle name="Normal 8 2 2 4 2 4" xfId="2019" xr:uid="{59357CCB-1942-474E-9ED5-5EF2B76D7753}"/>
    <cellStyle name="Normal 8 2 2 4 3" xfId="765" xr:uid="{99101FB6-6650-493F-98F4-E91962BF86BE}"/>
    <cellStyle name="Normal 8 2 2 4 3 2" xfId="2020" xr:uid="{030AA395-002E-47FA-BB88-A3A4A4DB648A}"/>
    <cellStyle name="Normal 8 2 2 4 3 2 2" xfId="2021" xr:uid="{FA7E9E90-BE17-4BDF-989E-BF81AE7E3A13}"/>
    <cellStyle name="Normal 8 2 2 4 3 3" xfId="2022" xr:uid="{8119AF7E-8988-41B9-8713-B89883D9930E}"/>
    <cellStyle name="Normal 8 2 2 4 4" xfId="2023" xr:uid="{7E1862AF-79F4-45FB-9DBB-BAE74FF54FB6}"/>
    <cellStyle name="Normal 8 2 2 4 4 2" xfId="2024" xr:uid="{7EF02BB1-3165-4C59-8570-9E508550A72A}"/>
    <cellStyle name="Normal 8 2 2 4 5" xfId="2025" xr:uid="{FFA0FBA1-8C1D-48A5-B5D6-A79E2B52C22B}"/>
    <cellStyle name="Normal 8 2 2 5" xfId="378" xr:uid="{094BCD99-5D91-4A37-B31E-FCC160F63530}"/>
    <cellStyle name="Normal 8 2 2 5 2" xfId="766" xr:uid="{DA5B4CEC-BFE4-4374-B96F-806536D9CD56}"/>
    <cellStyle name="Normal 8 2 2 5 2 2" xfId="2026" xr:uid="{1F3D9372-0D19-40E3-8098-18B4E545A61C}"/>
    <cellStyle name="Normal 8 2 2 5 2 2 2" xfId="2027" xr:uid="{33C74110-AF2D-497E-A96F-26381DBB0B92}"/>
    <cellStyle name="Normal 8 2 2 5 2 3" xfId="2028" xr:uid="{673B7ECB-B9D3-4B2F-A114-4E747BECCAFC}"/>
    <cellStyle name="Normal 8 2 2 5 3" xfId="2029" xr:uid="{FF5C83C0-2DDE-424B-A763-FC188BCC4F5A}"/>
    <cellStyle name="Normal 8 2 2 5 3 2" xfId="2030" xr:uid="{C85F5174-51DB-4A58-995C-5FC5330D3736}"/>
    <cellStyle name="Normal 8 2 2 5 4" xfId="2031" xr:uid="{E5024E5F-8C01-48A0-9811-050E6432B499}"/>
    <cellStyle name="Normal 8 2 2 6" xfId="767" xr:uid="{1511BA38-1F42-4239-875E-B2602F9487EE}"/>
    <cellStyle name="Normal 8 2 2 6 2" xfId="2032" xr:uid="{25C1C1C0-AD7D-48E7-A3B2-3E458A5F993A}"/>
    <cellStyle name="Normal 8 2 2 6 2 2" xfId="2033" xr:uid="{4FC72DED-DCA5-456B-BC43-02CD7030750C}"/>
    <cellStyle name="Normal 8 2 2 6 3" xfId="2034" xr:uid="{D5F79DA4-E7CB-4D20-A21E-86E0F988C090}"/>
    <cellStyle name="Normal 8 2 2 6 4" xfId="3732" xr:uid="{543E3859-CFFF-4893-BB86-287B509192D7}"/>
    <cellStyle name="Normal 8 2 2 7" xfId="2035" xr:uid="{6ECDCCBA-0FE7-42D4-8CFC-89BE49418FC1}"/>
    <cellStyle name="Normal 8 2 2 7 2" xfId="2036" xr:uid="{80950375-79B5-4011-9B29-4D7ED7D0168C}"/>
    <cellStyle name="Normal 8 2 2 8" xfId="2037" xr:uid="{2D739E3D-3640-4480-BAE1-D066971CF65D}"/>
    <cellStyle name="Normal 8 2 2 9" xfId="3733" xr:uid="{00E5121B-3804-4957-AE32-12F0E2F8D3D8}"/>
    <cellStyle name="Normal 8 2 3" xfId="154" xr:uid="{2BBD23FC-C8F6-4958-8039-2E240175F3C0}"/>
    <cellStyle name="Normal 8 2 3 2" xfId="155" xr:uid="{2B2E3502-E142-450C-9484-CDB9B92666C5}"/>
    <cellStyle name="Normal 8 2 3 2 2" xfId="768" xr:uid="{B7FE296E-E92C-4030-8223-8BAF32CBB299}"/>
    <cellStyle name="Normal 8 2 3 2 2 2" xfId="769" xr:uid="{8E17A70B-790A-4D61-8A1E-DB07636FAEC6}"/>
    <cellStyle name="Normal 8 2 3 2 2 2 2" xfId="2038" xr:uid="{7914EF4F-1326-42AF-B848-899F432213D0}"/>
    <cellStyle name="Normal 8 2 3 2 2 2 2 2" xfId="2039" xr:uid="{06B89651-AC93-43D7-99C3-E6B0B6D1AD61}"/>
    <cellStyle name="Normal 8 2 3 2 2 2 3" xfId="2040" xr:uid="{044B4D1E-27DC-4A19-A0EC-9C545F7E2AA4}"/>
    <cellStyle name="Normal 8 2 3 2 2 3" xfId="2041" xr:uid="{E9FC822B-5D81-43BE-BD15-1D1648B99B34}"/>
    <cellStyle name="Normal 8 2 3 2 2 3 2" xfId="2042" xr:uid="{7762BE17-E357-40B8-AB4B-75BA86C88967}"/>
    <cellStyle name="Normal 8 2 3 2 2 4" xfId="2043" xr:uid="{8ECB7A64-B51E-481B-A05D-3B1E56B81FAE}"/>
    <cellStyle name="Normal 8 2 3 2 3" xfId="770" xr:uid="{61B4784E-4517-40C1-85C6-C0AB0833D066}"/>
    <cellStyle name="Normal 8 2 3 2 3 2" xfId="2044" xr:uid="{7F4B8701-7239-4956-BE86-41378FBC530B}"/>
    <cellStyle name="Normal 8 2 3 2 3 2 2" xfId="2045" xr:uid="{1D6A2E33-3495-4412-A9CC-29F803333F2D}"/>
    <cellStyle name="Normal 8 2 3 2 3 3" xfId="2046" xr:uid="{5E3C2BA4-6E46-4769-B2B5-ABFEB22C819E}"/>
    <cellStyle name="Normal 8 2 3 2 3 4" xfId="3734" xr:uid="{13B476AB-E78B-4ECA-8B09-9EA9ABF7CA24}"/>
    <cellStyle name="Normal 8 2 3 2 4" xfId="2047" xr:uid="{5D89E402-D57F-4542-8406-134CFA62B1F5}"/>
    <cellStyle name="Normal 8 2 3 2 4 2" xfId="2048" xr:uid="{79028776-1D68-4049-BEA3-953DB1D5D851}"/>
    <cellStyle name="Normal 8 2 3 2 5" xfId="2049" xr:uid="{85F7E3E9-69B1-4D25-875B-3799765ED9CE}"/>
    <cellStyle name="Normal 8 2 3 2 6" xfId="3735" xr:uid="{E2B9A212-AE1C-478A-89BF-D56053AC1E7C}"/>
    <cellStyle name="Normal 8 2 3 3" xfId="379" xr:uid="{C6731672-2128-478C-BDAF-C4E4601FEF19}"/>
    <cellStyle name="Normal 8 2 3 3 2" xfId="771" xr:uid="{EC81A36F-5E71-44C0-8DD4-D181E6547FF9}"/>
    <cellStyle name="Normal 8 2 3 3 2 2" xfId="772" xr:uid="{11853ABC-A897-4529-B0F0-B78AA22821A0}"/>
    <cellStyle name="Normal 8 2 3 3 2 2 2" xfId="2050" xr:uid="{3DAC20C1-A3BD-40AA-B022-F8AAE5D37E4E}"/>
    <cellStyle name="Normal 8 2 3 3 2 2 2 2" xfId="2051" xr:uid="{DF453252-E32B-4ADE-AF42-BB758A3D3406}"/>
    <cellStyle name="Normal 8 2 3 3 2 2 3" xfId="2052" xr:uid="{E4C5E9B5-C360-406D-AA52-4C21D23580F8}"/>
    <cellStyle name="Normal 8 2 3 3 2 3" xfId="2053" xr:uid="{CB303E67-B27A-4C08-B93D-74410CC29E84}"/>
    <cellStyle name="Normal 8 2 3 3 2 3 2" xfId="2054" xr:uid="{FD2B8DC3-3CC8-4A5C-B64C-FFBFE41C2D43}"/>
    <cellStyle name="Normal 8 2 3 3 2 4" xfId="2055" xr:uid="{5D4D8AF8-99FF-48A4-BDA8-F10885439763}"/>
    <cellStyle name="Normal 8 2 3 3 3" xfId="773" xr:uid="{F9E3797C-714E-4891-9132-184B53CECF45}"/>
    <cellStyle name="Normal 8 2 3 3 3 2" xfId="2056" xr:uid="{0187DA5B-FF64-44CA-B03B-F4ED4E9C3829}"/>
    <cellStyle name="Normal 8 2 3 3 3 2 2" xfId="2057" xr:uid="{5131A1F4-0038-4EC0-94B4-9FD4A9B4B8AC}"/>
    <cellStyle name="Normal 8 2 3 3 3 3" xfId="2058" xr:uid="{24D97EFF-B3E9-4BEF-AD99-E1E5B129FCF1}"/>
    <cellStyle name="Normal 8 2 3 3 4" xfId="2059" xr:uid="{28192920-3A63-4079-BE40-D22478D1CF39}"/>
    <cellStyle name="Normal 8 2 3 3 4 2" xfId="2060" xr:uid="{D7F27AA0-A3F3-4914-A596-C039E85FBE58}"/>
    <cellStyle name="Normal 8 2 3 3 5" xfId="2061" xr:uid="{BC9084E3-D065-4D0F-A18F-367BB50D0086}"/>
    <cellStyle name="Normal 8 2 3 4" xfId="380" xr:uid="{0034B6D3-BBA6-47FA-97CB-CD32EC87A5E3}"/>
    <cellStyle name="Normal 8 2 3 4 2" xfId="774" xr:uid="{E91FBE9B-6BA0-4C11-9844-62C390E2F32D}"/>
    <cellStyle name="Normal 8 2 3 4 2 2" xfId="2062" xr:uid="{D3C3D16E-214C-4E0F-899F-D03159830A70}"/>
    <cellStyle name="Normal 8 2 3 4 2 2 2" xfId="2063" xr:uid="{16AC2906-07F8-4D78-ADC6-B6622E9CC572}"/>
    <cellStyle name="Normal 8 2 3 4 2 3" xfId="2064" xr:uid="{AB727A62-ABD4-4470-8488-F86705982A74}"/>
    <cellStyle name="Normal 8 2 3 4 3" xfId="2065" xr:uid="{01BEFB76-AC57-4AEC-B7D8-2F2400B4EE04}"/>
    <cellStyle name="Normal 8 2 3 4 3 2" xfId="2066" xr:uid="{50604CF7-0CEE-4665-80D3-A2EAB83ADEAC}"/>
    <cellStyle name="Normal 8 2 3 4 4" xfId="2067" xr:uid="{7901A437-DAD1-4C13-BDC0-E7C94FA5DE35}"/>
    <cellStyle name="Normal 8 2 3 5" xfId="775" xr:uid="{2D714B25-319B-423E-A56C-38D92A5823F8}"/>
    <cellStyle name="Normal 8 2 3 5 2" xfId="2068" xr:uid="{46631382-265B-459F-86A6-AAA4B94755E2}"/>
    <cellStyle name="Normal 8 2 3 5 2 2" xfId="2069" xr:uid="{169EE510-3B8E-4043-A56B-C25E3D2C9139}"/>
    <cellStyle name="Normal 8 2 3 5 3" xfId="2070" xr:uid="{BA342D90-2731-4A90-A922-FA4219E4737C}"/>
    <cellStyle name="Normal 8 2 3 5 4" xfId="3736" xr:uid="{3FE2B458-64FD-4793-8E77-1B48ED859651}"/>
    <cellStyle name="Normal 8 2 3 6" xfId="2071" xr:uid="{5A56031A-B0E6-41AE-A75C-B825445F8155}"/>
    <cellStyle name="Normal 8 2 3 6 2" xfId="2072" xr:uid="{3DAE3793-7260-4157-9F96-12A2DB5E7572}"/>
    <cellStyle name="Normal 8 2 3 7" xfId="2073" xr:uid="{066FF251-8E53-4726-976F-8664872392F5}"/>
    <cellStyle name="Normal 8 2 3 8" xfId="3737" xr:uid="{FB6969C3-DAE1-43C2-B80B-9902C7C5CF2C}"/>
    <cellStyle name="Normal 8 2 4" xfId="156" xr:uid="{EAD095C8-4C47-4B51-A554-BEF41CDA55FD}"/>
    <cellStyle name="Normal 8 2 4 2" xfId="449" xr:uid="{5AD65ED0-02DB-4C85-9080-C5CE1589D3C6}"/>
    <cellStyle name="Normal 8 2 4 2 2" xfId="776" xr:uid="{7E66422D-E05A-4276-B077-BAFB0422F799}"/>
    <cellStyle name="Normal 8 2 4 2 2 2" xfId="2074" xr:uid="{4B7472DA-CF89-4869-B84C-46B58D1AD1B9}"/>
    <cellStyle name="Normal 8 2 4 2 2 2 2" xfId="2075" xr:uid="{7CF3AA40-A930-4955-BE09-23D79BA826A6}"/>
    <cellStyle name="Normal 8 2 4 2 2 3" xfId="2076" xr:uid="{9F9C3DA1-3589-4866-818B-4B18FA9F016F}"/>
    <cellStyle name="Normal 8 2 4 2 2 4" xfId="3738" xr:uid="{AB2043EB-7D88-4F3A-A0FF-7DA0F9FB643E}"/>
    <cellStyle name="Normal 8 2 4 2 3" xfId="2077" xr:uid="{F97D9085-A230-4E89-AEB1-9D8E80FA7126}"/>
    <cellStyle name="Normal 8 2 4 2 3 2" xfId="2078" xr:uid="{3EFF4B40-1F3E-44ED-9C3D-D94CCA09CFD2}"/>
    <cellStyle name="Normal 8 2 4 2 4" xfId="2079" xr:uid="{1C35AC2C-5C0F-4B4D-AE4E-A11FC570688D}"/>
    <cellStyle name="Normal 8 2 4 2 5" xfId="3739" xr:uid="{D26247A6-0B49-4391-8779-C5DCE117B5EB}"/>
    <cellStyle name="Normal 8 2 4 3" xfId="777" xr:uid="{14BF9932-185B-412F-B89B-8E13AF33E82E}"/>
    <cellStyle name="Normal 8 2 4 3 2" xfId="2080" xr:uid="{A3686624-50AE-416D-BD88-BC0E26D9FB88}"/>
    <cellStyle name="Normal 8 2 4 3 2 2" xfId="2081" xr:uid="{A71C52D5-5B9D-44D2-BB48-4EAA9BDAE9E8}"/>
    <cellStyle name="Normal 8 2 4 3 3" xfId="2082" xr:uid="{BBE1A867-2AC6-453D-8375-80E6781CA3DC}"/>
    <cellStyle name="Normal 8 2 4 3 4" xfId="3740" xr:uid="{813B3E77-5279-4F27-AB38-BBFE616F1B4E}"/>
    <cellStyle name="Normal 8 2 4 4" xfId="2083" xr:uid="{DAC85654-7A3A-4C8D-BA47-7D59968DD2A0}"/>
    <cellStyle name="Normal 8 2 4 4 2" xfId="2084" xr:uid="{6D4D5884-D8BE-434E-868A-042380CEBFB7}"/>
    <cellStyle name="Normal 8 2 4 4 3" xfId="3741" xr:uid="{6B097F6A-25BC-4015-AFBF-EC79EBEDD88F}"/>
    <cellStyle name="Normal 8 2 4 4 4" xfId="3742" xr:uid="{0B9C70C8-DE45-4473-AD1F-EF8B70AF02D2}"/>
    <cellStyle name="Normal 8 2 4 5" xfId="2085" xr:uid="{89EB449F-B692-4213-8156-62C63F85F66C}"/>
    <cellStyle name="Normal 8 2 4 6" xfId="3743" xr:uid="{343C6EF6-542B-4BAD-BC3C-F6BD4FF4186B}"/>
    <cellStyle name="Normal 8 2 4 7" xfId="3744" xr:uid="{8D77F944-49D7-471E-BD30-33846890123C}"/>
    <cellStyle name="Normal 8 2 5" xfId="381" xr:uid="{3CD30307-5CD9-417F-A23F-107837C2068E}"/>
    <cellStyle name="Normal 8 2 5 2" xfId="778" xr:uid="{4A2AD497-56F1-4730-AA5D-D1FC24C27EC3}"/>
    <cellStyle name="Normal 8 2 5 2 2" xfId="779" xr:uid="{9695AD51-FBBE-44A7-8D20-5C8885F962D1}"/>
    <cellStyle name="Normal 8 2 5 2 2 2" xfId="2086" xr:uid="{F4350ABA-090F-4C2C-8088-23D23AE72982}"/>
    <cellStyle name="Normal 8 2 5 2 2 2 2" xfId="2087" xr:uid="{8BB03483-4627-409C-8C03-F104E4133902}"/>
    <cellStyle name="Normal 8 2 5 2 2 3" xfId="2088" xr:uid="{865B2FAE-672C-48A5-A154-4EBD5877BC46}"/>
    <cellStyle name="Normal 8 2 5 2 3" xfId="2089" xr:uid="{806ACA49-AACC-413A-BCE8-200AA5E8A413}"/>
    <cellStyle name="Normal 8 2 5 2 3 2" xfId="2090" xr:uid="{D6701E24-CD8E-40FD-95B5-8B1D75FFBD83}"/>
    <cellStyle name="Normal 8 2 5 2 4" xfId="2091" xr:uid="{C7A39071-4DC2-4FFE-A341-4454E5315CC7}"/>
    <cellStyle name="Normal 8 2 5 3" xfId="780" xr:uid="{FD9587C5-1B8C-4A4C-9C46-ADCC57765993}"/>
    <cellStyle name="Normal 8 2 5 3 2" xfId="2092" xr:uid="{A897AA31-575B-4A15-A210-44F87FF670C8}"/>
    <cellStyle name="Normal 8 2 5 3 2 2" xfId="2093" xr:uid="{0FFB9007-81D2-44E9-8A1F-B0C5487667BE}"/>
    <cellStyle name="Normal 8 2 5 3 3" xfId="2094" xr:uid="{1D7F2340-81B4-4834-90C2-72BADE55E4AF}"/>
    <cellStyle name="Normal 8 2 5 3 4" xfId="3745" xr:uid="{98C5FCEF-C92A-41D8-B773-A47BDF368697}"/>
    <cellStyle name="Normal 8 2 5 4" xfId="2095" xr:uid="{B26E9BCD-47A9-4E5A-AFCB-B0089FE17CD6}"/>
    <cellStyle name="Normal 8 2 5 4 2" xfId="2096" xr:uid="{62C58C50-0AE2-4FA1-8498-0AB195DF27BB}"/>
    <cellStyle name="Normal 8 2 5 5" xfId="2097" xr:uid="{27F5F2B5-9EB1-4A78-ACB2-918788AE3258}"/>
    <cellStyle name="Normal 8 2 5 6" xfId="3746" xr:uid="{B746B055-AF03-4B3A-959D-B5ACE9147846}"/>
    <cellStyle name="Normal 8 2 6" xfId="382" xr:uid="{AC15D56A-BE11-4045-9769-A5C9C41368D9}"/>
    <cellStyle name="Normal 8 2 6 2" xfId="781" xr:uid="{E82EA923-D3FB-4564-A98F-DE3D20728A10}"/>
    <cellStyle name="Normal 8 2 6 2 2" xfId="2098" xr:uid="{8D9DB3DE-EF56-48F4-B08B-B5CF2958724A}"/>
    <cellStyle name="Normal 8 2 6 2 2 2" xfId="2099" xr:uid="{65E8E03E-4357-43E0-A926-4DAEBFF8EE2A}"/>
    <cellStyle name="Normal 8 2 6 2 3" xfId="2100" xr:uid="{2325E6BE-370B-4A5B-993D-7443D53F7B8A}"/>
    <cellStyle name="Normal 8 2 6 2 4" xfId="3747" xr:uid="{73D37769-53B9-441D-8470-B87BA224C4C2}"/>
    <cellStyle name="Normal 8 2 6 3" xfId="2101" xr:uid="{447D0BB7-61A4-49AC-9B08-B0FD8F2E1317}"/>
    <cellStyle name="Normal 8 2 6 3 2" xfId="2102" xr:uid="{85CDE180-342E-450C-B684-0ADAEA96732F}"/>
    <cellStyle name="Normal 8 2 6 4" xfId="2103" xr:uid="{6994C1C2-E0F8-4F53-B14A-C2D6FD2257DB}"/>
    <cellStyle name="Normal 8 2 6 5" xfId="3748" xr:uid="{C0CE65DA-E7E8-4303-976A-14FD45CDC362}"/>
    <cellStyle name="Normal 8 2 7" xfId="782" xr:uid="{BD69D6B0-1187-4DD2-A303-7625C483B9CA}"/>
    <cellStyle name="Normal 8 2 7 2" xfId="2104" xr:uid="{0E9E484F-850D-4B90-BC7B-B8B80FDB1C28}"/>
    <cellStyle name="Normal 8 2 7 2 2" xfId="2105" xr:uid="{47E26313-9EC2-4239-970C-A409D233688C}"/>
    <cellStyle name="Normal 8 2 7 3" xfId="2106" xr:uid="{3B9AF8B3-542B-4C07-876C-54C80631E201}"/>
    <cellStyle name="Normal 8 2 7 4" xfId="3749" xr:uid="{F980B7B5-F618-40F5-9EB9-FB9ABB7F1862}"/>
    <cellStyle name="Normal 8 2 8" xfId="2107" xr:uid="{8D40EA6C-DAA5-4C0C-8D4A-1311616BD5AF}"/>
    <cellStyle name="Normal 8 2 8 2" xfId="2108" xr:uid="{1BB224F8-7C98-440E-856C-2C3DB22AC896}"/>
    <cellStyle name="Normal 8 2 8 3" xfId="3750" xr:uid="{D2DD249C-2A72-4956-AF42-0EF9D61CACE9}"/>
    <cellStyle name="Normal 8 2 8 4" xfId="3751" xr:uid="{85D62454-F728-43BD-862E-20E8E115ED6B}"/>
    <cellStyle name="Normal 8 2 9" xfId="2109" xr:uid="{BB7EAE02-9A02-4EEC-A517-73E544505663}"/>
    <cellStyle name="Normal 8 3" xfId="157" xr:uid="{562B106D-A202-454E-A0F5-859079A450A7}"/>
    <cellStyle name="Normal 8 3 10" xfId="3752" xr:uid="{6D1ABD6C-E213-4EB9-BE2E-14639E342709}"/>
    <cellStyle name="Normal 8 3 11" xfId="3753" xr:uid="{0236A13B-F782-4ACF-9A4B-39DFBB8E976B}"/>
    <cellStyle name="Normal 8 3 2" xfId="158" xr:uid="{A5738CB6-798E-488E-8FCA-C60F68B5539C}"/>
    <cellStyle name="Normal 8 3 2 2" xfId="159" xr:uid="{A3E5E038-007A-4D0A-B737-5B9F9B939F35}"/>
    <cellStyle name="Normal 8 3 2 2 2" xfId="383" xr:uid="{D9585CB5-C3F4-4AA6-95FF-5BA12445D06C}"/>
    <cellStyle name="Normal 8 3 2 2 2 2" xfId="783" xr:uid="{77FCD623-DD37-4246-82B9-0254568CF942}"/>
    <cellStyle name="Normal 8 3 2 2 2 2 2" xfId="2110" xr:uid="{DC57DC38-894F-4DBE-AD30-87B7A3D353E4}"/>
    <cellStyle name="Normal 8 3 2 2 2 2 2 2" xfId="2111" xr:uid="{3AC18A31-734F-4C88-BDF9-F35642B54902}"/>
    <cellStyle name="Normal 8 3 2 2 2 2 3" xfId="2112" xr:uid="{3A6E0BF9-2808-44FA-A9BD-534D92241427}"/>
    <cellStyle name="Normal 8 3 2 2 2 2 4" xfId="3754" xr:uid="{2EFC780E-B784-44EF-A06F-DFDA2174BA7E}"/>
    <cellStyle name="Normal 8 3 2 2 2 3" xfId="2113" xr:uid="{A48E049D-3CE3-455C-B754-FDF39DB26FD0}"/>
    <cellStyle name="Normal 8 3 2 2 2 3 2" xfId="2114" xr:uid="{D5AD3D84-C949-4B4D-8F4A-15472BEC2D7C}"/>
    <cellStyle name="Normal 8 3 2 2 2 3 3" xfId="3755" xr:uid="{806B92D4-B196-46BA-997A-896555C0F32D}"/>
    <cellStyle name="Normal 8 3 2 2 2 3 4" xfId="3756" xr:uid="{D5E0B089-6B28-4746-A170-B107E7A8B3DA}"/>
    <cellStyle name="Normal 8 3 2 2 2 4" xfId="2115" xr:uid="{6F6D348D-91AF-43FB-A8C6-3293772CB7BD}"/>
    <cellStyle name="Normal 8 3 2 2 2 5" xfId="3757" xr:uid="{D8063F19-599F-490C-B7CA-61CD2B5AD64D}"/>
    <cellStyle name="Normal 8 3 2 2 2 6" xfId="3758" xr:uid="{5AABA944-E9F2-4AFE-9B5D-79BBE56A2AC8}"/>
    <cellStyle name="Normal 8 3 2 2 3" xfId="784" xr:uid="{E9662C5F-E269-4702-AAD7-B70919AA6EB2}"/>
    <cellStyle name="Normal 8 3 2 2 3 2" xfId="2116" xr:uid="{3018C74A-F6D4-4894-ABE9-E660B1FECD4C}"/>
    <cellStyle name="Normal 8 3 2 2 3 2 2" xfId="2117" xr:uid="{92F7EBFD-3445-4881-8EDA-2EE2FBCC634C}"/>
    <cellStyle name="Normal 8 3 2 2 3 2 3" xfId="3759" xr:uid="{33B1504D-9672-4AA1-A66A-FBD123DE1CC6}"/>
    <cellStyle name="Normal 8 3 2 2 3 2 4" xfId="3760" xr:uid="{98946DF6-3600-4AE6-8410-1153306E8622}"/>
    <cellStyle name="Normal 8 3 2 2 3 3" xfId="2118" xr:uid="{DF95DBC2-2191-42F8-B700-3B95F8C0F6D9}"/>
    <cellStyle name="Normal 8 3 2 2 3 4" xfId="3761" xr:uid="{65BEC3F9-9396-4ACB-804C-5F92EE7BF8CD}"/>
    <cellStyle name="Normal 8 3 2 2 3 5" xfId="3762" xr:uid="{58146963-7CB0-46A8-9C72-ADC7F9F9F5AF}"/>
    <cellStyle name="Normal 8 3 2 2 4" xfId="2119" xr:uid="{299B16B5-5F02-40B9-9301-96FD24F6E503}"/>
    <cellStyle name="Normal 8 3 2 2 4 2" xfId="2120" xr:uid="{DEFDF896-03E7-4038-834F-BA518ED681AF}"/>
    <cellStyle name="Normal 8 3 2 2 4 3" xfId="3763" xr:uid="{1A102399-FE0D-4086-AE6D-B0CDB65EF4DE}"/>
    <cellStyle name="Normal 8 3 2 2 4 4" xfId="3764" xr:uid="{A373978A-878C-46E8-BA27-1C4CE6E554E3}"/>
    <cellStyle name="Normal 8 3 2 2 5" xfId="2121" xr:uid="{23FD34A8-9755-49FA-8309-ED7F3D8629FF}"/>
    <cellStyle name="Normal 8 3 2 2 5 2" xfId="3765" xr:uid="{28BD906A-BF7E-4556-A381-96FB953140B5}"/>
    <cellStyle name="Normal 8 3 2 2 5 3" xfId="3766" xr:uid="{DBE30DE5-64C2-476D-BA4C-5D324464DE0B}"/>
    <cellStyle name="Normal 8 3 2 2 5 4" xfId="3767" xr:uid="{9225D719-FE32-4549-A810-4E2078CDA2B9}"/>
    <cellStyle name="Normal 8 3 2 2 6" xfId="3768" xr:uid="{B530792F-ECB7-4FE0-AE3E-BCF1350BE3B2}"/>
    <cellStyle name="Normal 8 3 2 2 7" xfId="3769" xr:uid="{A6AC3381-1BB9-49E6-ABA4-47F47C61D551}"/>
    <cellStyle name="Normal 8 3 2 2 8" xfId="3770" xr:uid="{CEAFFB00-4BD2-43C7-B66B-C17C9ECF4788}"/>
    <cellStyle name="Normal 8 3 2 3" xfId="384" xr:uid="{BDE528E5-69B9-447C-A511-9495B8C53C67}"/>
    <cellStyle name="Normal 8 3 2 3 2" xfId="785" xr:uid="{53244425-24F9-4823-BAA7-8E2DFCA686A4}"/>
    <cellStyle name="Normal 8 3 2 3 2 2" xfId="786" xr:uid="{4BC73796-C1F2-41F3-98C0-5805D798650E}"/>
    <cellStyle name="Normal 8 3 2 3 2 2 2" xfId="2122" xr:uid="{EB190B0F-695A-497C-962C-22B8E22CC74B}"/>
    <cellStyle name="Normal 8 3 2 3 2 2 2 2" xfId="2123" xr:uid="{209521CC-760F-4354-9FC4-A0238B9C8173}"/>
    <cellStyle name="Normal 8 3 2 3 2 2 3" xfId="2124" xr:uid="{E42DDEDA-DA92-4CDA-8B9A-D4A0E9AD75B8}"/>
    <cellStyle name="Normal 8 3 2 3 2 3" xfId="2125" xr:uid="{B15EF9FC-0403-41C2-A555-79A2089E7F9D}"/>
    <cellStyle name="Normal 8 3 2 3 2 3 2" xfId="2126" xr:uid="{09A9BABF-B88E-413B-B3DD-2E9B7B741E19}"/>
    <cellStyle name="Normal 8 3 2 3 2 4" xfId="2127" xr:uid="{E661E3C1-ED0F-482F-9835-211A8AD5C723}"/>
    <cellStyle name="Normal 8 3 2 3 3" xfId="787" xr:uid="{F9BB1BCD-6839-4989-B30F-ABD542B55064}"/>
    <cellStyle name="Normal 8 3 2 3 3 2" xfId="2128" xr:uid="{A64B8743-A326-4DF2-9C16-6852BAE96E8D}"/>
    <cellStyle name="Normal 8 3 2 3 3 2 2" xfId="2129" xr:uid="{72A7407F-BA21-4DD5-98F0-76462D58FB6D}"/>
    <cellStyle name="Normal 8 3 2 3 3 3" xfId="2130" xr:uid="{BBBEEAB0-8D30-401A-94A5-25C26EFCB09E}"/>
    <cellStyle name="Normal 8 3 2 3 3 4" xfId="3771" xr:uid="{A915B8E9-F89E-4E0E-A7D1-E644EF647C0E}"/>
    <cellStyle name="Normal 8 3 2 3 4" xfId="2131" xr:uid="{64FBDC2D-6828-456B-8E66-C5E5CA58557F}"/>
    <cellStyle name="Normal 8 3 2 3 4 2" xfId="2132" xr:uid="{B840B32A-FEBA-412C-85F2-B3AED60A0BB1}"/>
    <cellStyle name="Normal 8 3 2 3 5" xfId="2133" xr:uid="{EE0EA6AC-99D4-457A-86FC-0F061F2BF904}"/>
    <cellStyle name="Normal 8 3 2 3 6" xfId="3772" xr:uid="{F0D41DE2-5E69-4A72-B96F-0C8068101140}"/>
    <cellStyle name="Normal 8 3 2 4" xfId="385" xr:uid="{2C8D7A19-5C07-4F25-81A2-8700CF6996F1}"/>
    <cellStyle name="Normal 8 3 2 4 2" xfId="788" xr:uid="{6AA98FEF-DC64-4EDD-B290-6640E4AA6D9E}"/>
    <cellStyle name="Normal 8 3 2 4 2 2" xfId="2134" xr:uid="{DCC7F484-8968-4979-A5C8-10854A6B31CA}"/>
    <cellStyle name="Normal 8 3 2 4 2 2 2" xfId="2135" xr:uid="{4580B323-9923-4F7B-B216-E9412B881A98}"/>
    <cellStyle name="Normal 8 3 2 4 2 3" xfId="2136" xr:uid="{57DF6C26-84A2-4852-B648-D149BDF4BB0F}"/>
    <cellStyle name="Normal 8 3 2 4 2 4" xfId="3773" xr:uid="{11744FF4-A950-4DE8-B136-FE0A1A77336F}"/>
    <cellStyle name="Normal 8 3 2 4 3" xfId="2137" xr:uid="{9C73ED62-B38C-4538-A301-8373AC66159B}"/>
    <cellStyle name="Normal 8 3 2 4 3 2" xfId="2138" xr:uid="{2493B4C6-DE1F-4360-BC96-F8E903C28B27}"/>
    <cellStyle name="Normal 8 3 2 4 4" xfId="2139" xr:uid="{583DAAE1-8330-4BA6-BA91-A034B2CB5733}"/>
    <cellStyle name="Normal 8 3 2 4 5" xfId="3774" xr:uid="{6D742226-D090-47E7-B11D-24A0B2689F81}"/>
    <cellStyle name="Normal 8 3 2 5" xfId="386" xr:uid="{E778D186-A9A0-488A-B7B8-ED017749B64E}"/>
    <cellStyle name="Normal 8 3 2 5 2" xfId="2140" xr:uid="{791477FF-8131-45DD-8555-BFB7D50DEFA8}"/>
    <cellStyle name="Normal 8 3 2 5 2 2" xfId="2141" xr:uid="{CF01ED17-F92C-4030-87C9-DA53BC7DC153}"/>
    <cellStyle name="Normal 8 3 2 5 3" xfId="2142" xr:uid="{6D59DBC9-4F3D-4C2D-9417-CC0E8C71166E}"/>
    <cellStyle name="Normal 8 3 2 5 4" xfId="3775" xr:uid="{61AEA636-56AA-47F7-A47B-9C298991CB16}"/>
    <cellStyle name="Normal 8 3 2 6" xfId="2143" xr:uid="{56AB92B4-AABA-4DC0-B2D1-E38379BF00E9}"/>
    <cellStyle name="Normal 8 3 2 6 2" xfId="2144" xr:uid="{F85823E7-BE41-442B-AA27-70F3640A3603}"/>
    <cellStyle name="Normal 8 3 2 6 3" xfId="3776" xr:uid="{61B960B1-416A-4451-B3DD-67A65DEFDC9B}"/>
    <cellStyle name="Normal 8 3 2 6 4" xfId="3777" xr:uid="{88F56D1C-00DA-4C1E-A13E-C3AF48548084}"/>
    <cellStyle name="Normal 8 3 2 7" xfId="2145" xr:uid="{ABA7A3AC-28DA-4BD1-9C9D-08A0358EE702}"/>
    <cellStyle name="Normal 8 3 2 8" xfId="3778" xr:uid="{083A70CE-B3A0-4B69-A4E4-FC9255BB421A}"/>
    <cellStyle name="Normal 8 3 2 9" xfId="3779" xr:uid="{5F55B077-61B9-41C8-BB57-05DFD7C1A78C}"/>
    <cellStyle name="Normal 8 3 3" xfId="160" xr:uid="{E7E92C9F-CC17-4A9C-9351-3F532D6761AD}"/>
    <cellStyle name="Normal 8 3 3 2" xfId="161" xr:uid="{437EC1B6-32F6-4E41-9A6A-38D03D72434B}"/>
    <cellStyle name="Normal 8 3 3 2 2" xfId="789" xr:uid="{788C9BC0-B42B-4BE9-85C7-CE41586953A7}"/>
    <cellStyle name="Normal 8 3 3 2 2 2" xfId="2146" xr:uid="{52F10772-3250-406F-8A86-E380A9DB1E57}"/>
    <cellStyle name="Normal 8 3 3 2 2 2 2" xfId="2147" xr:uid="{5073BB51-7ADC-4575-899A-ED0A294B57D3}"/>
    <cellStyle name="Normal 8 3 3 2 2 2 2 2" xfId="4492" xr:uid="{3D65F080-9A04-4658-BD46-C530F8E1C1D7}"/>
    <cellStyle name="Normal 8 3 3 2 2 2 3" xfId="4493" xr:uid="{B4D99735-F42E-4EDC-83ED-7B6416DBA47D}"/>
    <cellStyle name="Normal 8 3 3 2 2 3" xfId="2148" xr:uid="{B2B0EC23-11C8-42AE-B78C-EDD193A6EC66}"/>
    <cellStyle name="Normal 8 3 3 2 2 3 2" xfId="4494" xr:uid="{B9E3FC41-3325-4B65-96B6-19D8DA0F1932}"/>
    <cellStyle name="Normal 8 3 3 2 2 4" xfId="3780" xr:uid="{58645AB7-3984-44CF-ACC5-BFAF592BE237}"/>
    <cellStyle name="Normal 8 3 3 2 3" xfId="2149" xr:uid="{508F17EE-1DDF-4EE9-B361-009BEE51D93A}"/>
    <cellStyle name="Normal 8 3 3 2 3 2" xfId="2150" xr:uid="{4C991612-CB0E-494E-A11C-F837F2DF249C}"/>
    <cellStyle name="Normal 8 3 3 2 3 2 2" xfId="4495" xr:uid="{F3FB2845-7FFC-452B-A057-BDEF783BF7DE}"/>
    <cellStyle name="Normal 8 3 3 2 3 3" xfId="3781" xr:uid="{AE2A420E-6526-49D2-9845-13461243109D}"/>
    <cellStyle name="Normal 8 3 3 2 3 4" xfId="3782" xr:uid="{32BC45FB-909D-45E7-ACA1-B97041BBAEB0}"/>
    <cellStyle name="Normal 8 3 3 2 4" xfId="2151" xr:uid="{256D19A5-B009-47D2-A72D-F1E4D429CAAF}"/>
    <cellStyle name="Normal 8 3 3 2 4 2" xfId="4496" xr:uid="{07601558-639A-4F91-8420-32C4B86A5D25}"/>
    <cellStyle name="Normal 8 3 3 2 5" xfId="3783" xr:uid="{BB012ECB-A7A7-4AA1-8610-27AB804B9840}"/>
    <cellStyle name="Normal 8 3 3 2 6" xfId="3784" xr:uid="{BACD5630-F8DB-4FF3-9592-ADBB5E71D7E0}"/>
    <cellStyle name="Normal 8 3 3 3" xfId="387" xr:uid="{06344A39-E49B-48E9-B904-725437BA2BA5}"/>
    <cellStyle name="Normal 8 3 3 3 2" xfId="2152" xr:uid="{01574FF0-2601-4404-B1D9-90AE97B90309}"/>
    <cellStyle name="Normal 8 3 3 3 2 2" xfId="2153" xr:uid="{70BEA394-2A8B-4271-95B7-39AD01931CA7}"/>
    <cellStyle name="Normal 8 3 3 3 2 2 2" xfId="4497" xr:uid="{31F761C2-01A8-431A-96D6-9FC7AB41D762}"/>
    <cellStyle name="Normal 8 3 3 3 2 3" xfId="3785" xr:uid="{1A48D81B-9968-4F8B-B237-CF06C8C64257}"/>
    <cellStyle name="Normal 8 3 3 3 2 4" xfId="3786" xr:uid="{3DD52321-83BD-4E25-8A28-B0748265E54F}"/>
    <cellStyle name="Normal 8 3 3 3 3" xfId="2154" xr:uid="{1360DD2B-3E3A-4414-911E-9C83C73E0966}"/>
    <cellStyle name="Normal 8 3 3 3 3 2" xfId="4498" xr:uid="{C5D14268-6B90-4CDB-852D-63690FC1C784}"/>
    <cellStyle name="Normal 8 3 3 3 4" xfId="3787" xr:uid="{27C49669-2C32-4110-8A47-798DA0B122C6}"/>
    <cellStyle name="Normal 8 3 3 3 5" xfId="3788" xr:uid="{A699F1CF-6E97-44D8-AB4B-F14D4A90B42D}"/>
    <cellStyle name="Normal 8 3 3 4" xfId="2155" xr:uid="{0A213180-2F36-41DF-8215-202F717A119D}"/>
    <cellStyle name="Normal 8 3 3 4 2" xfId="2156" xr:uid="{9E66494D-DE4D-4749-880D-EC2D290C23B9}"/>
    <cellStyle name="Normal 8 3 3 4 2 2" xfId="4499" xr:uid="{002FE2C6-406A-479E-8524-285706558471}"/>
    <cellStyle name="Normal 8 3 3 4 3" xfId="3789" xr:uid="{58FDF687-4D37-45B6-A22C-98D42BD52898}"/>
    <cellStyle name="Normal 8 3 3 4 4" xfId="3790" xr:uid="{88CC6329-0BE7-4ABB-939B-A676BB025681}"/>
    <cellStyle name="Normal 8 3 3 5" xfId="2157" xr:uid="{C7ABE79E-CE0A-470A-9995-269B7B3098ED}"/>
    <cellStyle name="Normal 8 3 3 5 2" xfId="3791" xr:uid="{A2DA0C28-06C5-428A-8ED8-7D71713A5219}"/>
    <cellStyle name="Normal 8 3 3 5 3" xfId="3792" xr:uid="{43DDAB45-4EBA-4CFC-9B0C-6BD1D466FC0D}"/>
    <cellStyle name="Normal 8 3 3 5 4" xfId="3793" xr:uid="{6A238D82-B002-457A-91B1-AC869AE7C26F}"/>
    <cellStyle name="Normal 8 3 3 6" xfId="3794" xr:uid="{756EC1B6-FD98-4EBF-8700-91C872ED6EB2}"/>
    <cellStyle name="Normal 8 3 3 7" xfId="3795" xr:uid="{1770AD73-CF23-4451-89E5-D7C052D22F34}"/>
    <cellStyle name="Normal 8 3 3 8" xfId="3796" xr:uid="{16A7F2C7-62A7-4E54-B2BE-277FA5634205}"/>
    <cellStyle name="Normal 8 3 4" xfId="162" xr:uid="{C8420D95-27B0-4761-8CEE-2248A305FD29}"/>
    <cellStyle name="Normal 8 3 4 2" xfId="790" xr:uid="{3D7BC327-CF9A-4F02-90FE-8FBD301EAF03}"/>
    <cellStyle name="Normal 8 3 4 2 2" xfId="791" xr:uid="{D9D2490C-BE7E-4419-AAF1-F2590ED8A4F0}"/>
    <cellStyle name="Normal 8 3 4 2 2 2" xfId="2158" xr:uid="{DBDC9AEC-0BF1-4AD0-A166-3691A6812876}"/>
    <cellStyle name="Normal 8 3 4 2 2 2 2" xfId="2159" xr:uid="{E8BA970B-7C7D-4712-AB78-B5374F4ED82B}"/>
    <cellStyle name="Normal 8 3 4 2 2 3" xfId="2160" xr:uid="{CBB6D59B-3EBF-4E85-9C5C-E5233DE1113C}"/>
    <cellStyle name="Normal 8 3 4 2 2 4" xfId="3797" xr:uid="{6F46EF41-34FC-46FF-A6A1-EAC86DD076B6}"/>
    <cellStyle name="Normal 8 3 4 2 3" xfId="2161" xr:uid="{6087F060-A89F-4E3B-A4F0-50B4F4150D22}"/>
    <cellStyle name="Normal 8 3 4 2 3 2" xfId="2162" xr:uid="{ECFF7508-3A65-4DB2-8F13-62CCBBD1B3D0}"/>
    <cellStyle name="Normal 8 3 4 2 4" xfId="2163" xr:uid="{12F6AE46-C892-4D8F-9E85-D85A67894E04}"/>
    <cellStyle name="Normal 8 3 4 2 5" xfId="3798" xr:uid="{3078EE64-BA2B-481B-BA04-0A8B0725F8A7}"/>
    <cellStyle name="Normal 8 3 4 3" xfId="792" xr:uid="{C496D419-8A1E-4B29-96C0-02366ABDF8CA}"/>
    <cellStyle name="Normal 8 3 4 3 2" xfId="2164" xr:uid="{15B34428-22B3-454F-91B1-073FE2E0079A}"/>
    <cellStyle name="Normal 8 3 4 3 2 2" xfId="2165" xr:uid="{9B6377F1-2E04-4AA0-A0EE-0BBD55E57864}"/>
    <cellStyle name="Normal 8 3 4 3 3" xfId="2166" xr:uid="{5BFBE03D-7A09-4080-A8A8-5880547C6D94}"/>
    <cellStyle name="Normal 8 3 4 3 4" xfId="3799" xr:uid="{5610CFFD-33EF-48BA-A8DE-F58F13EAA092}"/>
    <cellStyle name="Normal 8 3 4 4" xfId="2167" xr:uid="{88739A88-8B98-4CE1-BA82-31CA1BD18C22}"/>
    <cellStyle name="Normal 8 3 4 4 2" xfId="2168" xr:uid="{77F8ECB1-99AE-4A61-9781-95D650F3E526}"/>
    <cellStyle name="Normal 8 3 4 4 3" xfId="3800" xr:uid="{30265BC4-FB34-494D-A1AA-4F1DC47C2CBE}"/>
    <cellStyle name="Normal 8 3 4 4 4" xfId="3801" xr:uid="{6C68DBB2-48E3-4708-A301-5750EFC0195B}"/>
    <cellStyle name="Normal 8 3 4 5" xfId="2169" xr:uid="{CC03F690-C24F-4142-B4B7-365A97F3F7F0}"/>
    <cellStyle name="Normal 8 3 4 6" xfId="3802" xr:uid="{64CA570A-D859-45D2-A207-F2E1CB44BB66}"/>
    <cellStyle name="Normal 8 3 4 7" xfId="3803" xr:uid="{9AE9BFF4-CA12-489B-9124-E9AF0CEE9BAC}"/>
    <cellStyle name="Normal 8 3 5" xfId="388" xr:uid="{1B1A97FB-44A4-4754-82A4-A9F544C258A1}"/>
    <cellStyle name="Normal 8 3 5 2" xfId="793" xr:uid="{ED9CD955-5140-4F14-B395-6349AB962006}"/>
    <cellStyle name="Normal 8 3 5 2 2" xfId="2170" xr:uid="{0F03D649-7608-45AB-91EB-DE8644D67258}"/>
    <cellStyle name="Normal 8 3 5 2 2 2" xfId="2171" xr:uid="{FFCCC5A6-C66C-4F2B-95B1-0DAF861D4D2C}"/>
    <cellStyle name="Normal 8 3 5 2 3" xfId="2172" xr:uid="{DAFA64C0-9970-4BB1-86FE-F4AA636D75A1}"/>
    <cellStyle name="Normal 8 3 5 2 4" xfId="3804" xr:uid="{CFCCAFFA-7E13-4D0B-848D-087101852D9A}"/>
    <cellStyle name="Normal 8 3 5 3" xfId="2173" xr:uid="{7CA6740F-3C8B-4AF1-81CE-55EDD49E9961}"/>
    <cellStyle name="Normal 8 3 5 3 2" xfId="2174" xr:uid="{6B9BFD24-08C6-42B5-9F02-F84BF48EFCCB}"/>
    <cellStyle name="Normal 8 3 5 3 3" xfId="3805" xr:uid="{65BC0D39-D656-419A-8A49-DA1DDD24D1F0}"/>
    <cellStyle name="Normal 8 3 5 3 4" xfId="3806" xr:uid="{3EB87021-E139-4C35-A161-AEF5A52B2333}"/>
    <cellStyle name="Normal 8 3 5 4" xfId="2175" xr:uid="{F01B38F1-EB33-4DDF-A066-53AD45D4E6C5}"/>
    <cellStyle name="Normal 8 3 5 5" xfId="3807" xr:uid="{CB143AEF-FC1D-4BAF-9A45-2AA318AD9FAE}"/>
    <cellStyle name="Normal 8 3 5 6" xfId="3808" xr:uid="{3B94C3A7-210B-46D2-AA2C-7D88CFBCFC1D}"/>
    <cellStyle name="Normal 8 3 6" xfId="389" xr:uid="{DFC6529D-7401-43B5-A3AC-7D153E0101F6}"/>
    <cellStyle name="Normal 8 3 6 2" xfId="2176" xr:uid="{65EFCBE3-5E7C-4AF4-8546-5107EFDF931D}"/>
    <cellStyle name="Normal 8 3 6 2 2" xfId="2177" xr:uid="{C6B1AC67-E465-4031-8561-88B70154CA16}"/>
    <cellStyle name="Normal 8 3 6 2 3" xfId="3809" xr:uid="{9F4B5822-06E0-4B94-A1DF-E1F2A176AD00}"/>
    <cellStyle name="Normal 8 3 6 2 4" xfId="3810" xr:uid="{4F4844A2-9388-4F1F-B584-F734CAE55D41}"/>
    <cellStyle name="Normal 8 3 6 3" xfId="2178" xr:uid="{484CEC88-4D98-4BE2-BD15-1E19725F813F}"/>
    <cellStyle name="Normal 8 3 6 4" xfId="3811" xr:uid="{AA216DED-35B4-4D79-88A6-6253C398E79E}"/>
    <cellStyle name="Normal 8 3 6 5" xfId="3812" xr:uid="{A2DD362F-9ECA-452C-A246-C6EA573D14FF}"/>
    <cellStyle name="Normal 8 3 7" xfId="2179" xr:uid="{96BD9904-85BD-45DF-AC7B-84D20F97EED4}"/>
    <cellStyle name="Normal 8 3 7 2" xfId="2180" xr:uid="{567A9393-1B8C-4880-A007-BE5B03A295BF}"/>
    <cellStyle name="Normal 8 3 7 3" xfId="3813" xr:uid="{2C870292-D88B-4E10-93C2-15C0EF9E8925}"/>
    <cellStyle name="Normal 8 3 7 4" xfId="3814" xr:uid="{885126E9-DBA8-45A9-92F1-52A5BDC9BF04}"/>
    <cellStyle name="Normal 8 3 8" xfId="2181" xr:uid="{FA7AE2EE-1F4E-4055-9737-5B6A8449983C}"/>
    <cellStyle name="Normal 8 3 8 2" xfId="3815" xr:uid="{3D1AB7BB-205F-4694-B2E3-3C6E24BC21BB}"/>
    <cellStyle name="Normal 8 3 8 3" xfId="3816" xr:uid="{780B1591-4D91-407B-ABAD-F46BF429097E}"/>
    <cellStyle name="Normal 8 3 8 4" xfId="3817" xr:uid="{72E38DDF-115E-410C-97E6-2AC7BFD6BDC1}"/>
    <cellStyle name="Normal 8 3 9" xfId="3818" xr:uid="{7D84CDAA-C5D9-44BE-8470-E4E7A0B1A08F}"/>
    <cellStyle name="Normal 8 4" xfId="163" xr:uid="{85DAF235-C7F4-4621-896E-1591E150D5EA}"/>
    <cellStyle name="Normal 8 4 10" xfId="3819" xr:uid="{D3A88190-FB76-4C9A-99EE-0024A7393CCB}"/>
    <cellStyle name="Normal 8 4 11" xfId="3820" xr:uid="{1FD17E45-1C69-44E5-A57F-AAB860932CDA}"/>
    <cellStyle name="Normal 8 4 2" xfId="164" xr:uid="{EC2FAA04-1F46-45C0-BBAD-9B7CC5A4ED24}"/>
    <cellStyle name="Normal 8 4 2 2" xfId="390" xr:uid="{00D4E00C-7D5B-40B1-94BD-E2FFD5F2DCDF}"/>
    <cellStyle name="Normal 8 4 2 2 2" xfId="794" xr:uid="{F2B66408-6B76-453A-9677-B9E2CDF7E4A9}"/>
    <cellStyle name="Normal 8 4 2 2 2 2" xfId="795" xr:uid="{D29C65AF-ED3C-4AB2-8A5D-2AE38457B5B9}"/>
    <cellStyle name="Normal 8 4 2 2 2 2 2" xfId="2182" xr:uid="{5A5E4A73-B6E2-4622-B022-D6B09806F4B7}"/>
    <cellStyle name="Normal 8 4 2 2 2 2 3" xfId="3821" xr:uid="{CAF2187C-7342-4754-BEC2-0B5CAB7DC1B6}"/>
    <cellStyle name="Normal 8 4 2 2 2 2 4" xfId="3822" xr:uid="{21A93523-40B8-4F10-9775-048B50A1A41C}"/>
    <cellStyle name="Normal 8 4 2 2 2 3" xfId="2183" xr:uid="{3122F7F3-668C-45BB-8824-6390E6E9AA8A}"/>
    <cellStyle name="Normal 8 4 2 2 2 3 2" xfId="3823" xr:uid="{B7B57EE7-711A-44B5-B81B-C03378025291}"/>
    <cellStyle name="Normal 8 4 2 2 2 3 3" xfId="3824" xr:uid="{6BF323C8-B489-4D73-BB39-E84257B67F6A}"/>
    <cellStyle name="Normal 8 4 2 2 2 3 4" xfId="3825" xr:uid="{D67FB402-A440-4C72-A524-FC28C040D562}"/>
    <cellStyle name="Normal 8 4 2 2 2 4" xfId="3826" xr:uid="{BE18B9E0-4CF4-4029-A537-ECD9E052F4F6}"/>
    <cellStyle name="Normal 8 4 2 2 2 5" xfId="3827" xr:uid="{76E0E53F-12EB-4CF7-92B8-264EB8295D57}"/>
    <cellStyle name="Normal 8 4 2 2 2 6" xfId="3828" xr:uid="{07F4545C-A659-474B-BF9F-1FAC32464E96}"/>
    <cellStyle name="Normal 8 4 2 2 3" xfId="796" xr:uid="{BD627D05-8482-464B-B745-F9F76D859CF3}"/>
    <cellStyle name="Normal 8 4 2 2 3 2" xfId="2184" xr:uid="{76852B95-C352-44CD-A556-657C03B3FA14}"/>
    <cellStyle name="Normal 8 4 2 2 3 2 2" xfId="3829" xr:uid="{2D201563-97EA-41C5-9A8D-71D59EEE8BCD}"/>
    <cellStyle name="Normal 8 4 2 2 3 2 3" xfId="3830" xr:uid="{B4D73B6A-98B5-412F-8322-350476731D74}"/>
    <cellStyle name="Normal 8 4 2 2 3 2 4" xfId="3831" xr:uid="{2546E7CB-AFA4-4540-AAC9-E400135C790D}"/>
    <cellStyle name="Normal 8 4 2 2 3 3" xfId="3832" xr:uid="{1DDE45AA-E6A3-41E8-A81E-3FB906A689B9}"/>
    <cellStyle name="Normal 8 4 2 2 3 4" xfId="3833" xr:uid="{6DF585A6-4538-4977-BF4E-66F803725AA1}"/>
    <cellStyle name="Normal 8 4 2 2 3 5" xfId="3834" xr:uid="{D5D67C95-DDC3-449C-B7AB-4A6CD956983C}"/>
    <cellStyle name="Normal 8 4 2 2 4" xfId="2185" xr:uid="{56E28145-DCA5-42F2-B581-5A7BC16CEA20}"/>
    <cellStyle name="Normal 8 4 2 2 4 2" xfId="3835" xr:uid="{F1D57769-A8F1-46DD-AFE8-1B577FF873F2}"/>
    <cellStyle name="Normal 8 4 2 2 4 3" xfId="3836" xr:uid="{75603A0E-2944-456C-9227-6E448645EFCB}"/>
    <cellStyle name="Normal 8 4 2 2 4 4" xfId="3837" xr:uid="{B65615FF-BCB2-4D6E-8130-4757FAACF0B9}"/>
    <cellStyle name="Normal 8 4 2 2 5" xfId="3838" xr:uid="{9C2A4569-8C04-4166-A7A1-149024A69730}"/>
    <cellStyle name="Normal 8 4 2 2 5 2" xfId="3839" xr:uid="{AEF3D1C7-4B3C-45F9-A2E7-760C5481CC78}"/>
    <cellStyle name="Normal 8 4 2 2 5 3" xfId="3840" xr:uid="{550A49A4-13CA-4FAE-8D4F-A1C58F261F68}"/>
    <cellStyle name="Normal 8 4 2 2 5 4" xfId="3841" xr:uid="{2BAAD4E8-26E2-473C-B447-D2E2B772110E}"/>
    <cellStyle name="Normal 8 4 2 2 6" xfId="3842" xr:uid="{40380B93-0270-4747-8F4E-46C9374D9616}"/>
    <cellStyle name="Normal 8 4 2 2 7" xfId="3843" xr:uid="{7D143AB3-3460-4654-AD2B-61DDFC8F5F38}"/>
    <cellStyle name="Normal 8 4 2 2 8" xfId="3844" xr:uid="{A1AEDF82-9903-4571-8D8F-3EEE0DE31A17}"/>
    <cellStyle name="Normal 8 4 2 3" xfId="797" xr:uid="{E36B7070-B2C8-4A72-BD7C-04A9BF196B9B}"/>
    <cellStyle name="Normal 8 4 2 3 2" xfId="798" xr:uid="{F9DDEF81-FD41-43D0-A98D-3DF56C5CC128}"/>
    <cellStyle name="Normal 8 4 2 3 2 2" xfId="799" xr:uid="{7550230D-FF42-42C8-B2D7-03EBA8DAE3B3}"/>
    <cellStyle name="Normal 8 4 2 3 2 3" xfId="3845" xr:uid="{648D23E3-CEBE-4C7F-B72A-6E93A25685CC}"/>
    <cellStyle name="Normal 8 4 2 3 2 4" xfId="3846" xr:uid="{9C532F46-FFA2-4293-AAB2-BD713B868C02}"/>
    <cellStyle name="Normal 8 4 2 3 3" xfId="800" xr:uid="{1643514E-9133-4318-B34E-8E4F594B0943}"/>
    <cellStyle name="Normal 8 4 2 3 3 2" xfId="3847" xr:uid="{DF2A175E-081C-4C18-ABE0-BEC8376ADC3D}"/>
    <cellStyle name="Normal 8 4 2 3 3 3" xfId="3848" xr:uid="{0BB63E97-F3B2-407A-82A5-C9F113EC2BB0}"/>
    <cellStyle name="Normal 8 4 2 3 3 4" xfId="3849" xr:uid="{1C34614C-C72D-4675-B6E8-5F6C2EB5514D}"/>
    <cellStyle name="Normal 8 4 2 3 4" xfId="3850" xr:uid="{CC0EEC9A-8B20-4AE5-9ED1-3DC60B05CC61}"/>
    <cellStyle name="Normal 8 4 2 3 5" xfId="3851" xr:uid="{E2949AB8-B333-40B5-BA7A-A64FFF547240}"/>
    <cellStyle name="Normal 8 4 2 3 6" xfId="3852" xr:uid="{D32A59FC-5569-4747-B024-9B5E0D3C41F1}"/>
    <cellStyle name="Normal 8 4 2 4" xfId="801" xr:uid="{18255EBC-1643-496B-8483-DDBEEB257313}"/>
    <cellStyle name="Normal 8 4 2 4 2" xfId="802" xr:uid="{F7FBAE83-03AC-4817-8D36-8B6D9BEA46B3}"/>
    <cellStyle name="Normal 8 4 2 4 2 2" xfId="3853" xr:uid="{D8F1A72B-F4CF-4B66-9281-C234A431C461}"/>
    <cellStyle name="Normal 8 4 2 4 2 3" xfId="3854" xr:uid="{7D7AF132-3CB5-4791-939C-131DB3A9B146}"/>
    <cellStyle name="Normal 8 4 2 4 2 4" xfId="3855" xr:uid="{F8C9DC56-9494-46AD-9767-2C497B7B9C94}"/>
    <cellStyle name="Normal 8 4 2 4 3" xfId="3856" xr:uid="{28F9DF01-81C1-49F5-8946-A87D61956D7B}"/>
    <cellStyle name="Normal 8 4 2 4 4" xfId="3857" xr:uid="{04AAB1BA-3F2F-4C60-97CB-3186CC570424}"/>
    <cellStyle name="Normal 8 4 2 4 5" xfId="3858" xr:uid="{7E0A0051-D9BA-442C-917E-06582006D818}"/>
    <cellStyle name="Normal 8 4 2 5" xfId="803" xr:uid="{FDBAA179-6258-4C15-A505-5929A6970ED8}"/>
    <cellStyle name="Normal 8 4 2 5 2" xfId="3859" xr:uid="{B24799CE-3E11-40FC-85AF-B64C0A2DC7AC}"/>
    <cellStyle name="Normal 8 4 2 5 3" xfId="3860" xr:uid="{4DB8A53C-5308-45FB-96AE-2730901378F7}"/>
    <cellStyle name="Normal 8 4 2 5 4" xfId="3861" xr:uid="{57F6D1CB-C6F6-4897-9B8E-C53CE541A4FB}"/>
    <cellStyle name="Normal 8 4 2 6" xfId="3862" xr:uid="{0E49A330-C24A-4391-A189-7B6E0D5FB1A8}"/>
    <cellStyle name="Normal 8 4 2 6 2" xfId="3863" xr:uid="{04FC49BA-9110-4A18-A03E-9D85E38FEF41}"/>
    <cellStyle name="Normal 8 4 2 6 3" xfId="3864" xr:uid="{79EDF2EA-710C-4892-9242-EAAAF9211AFB}"/>
    <cellStyle name="Normal 8 4 2 6 4" xfId="3865" xr:uid="{87A0D647-2CBF-4B59-A704-DA09084A2B49}"/>
    <cellStyle name="Normal 8 4 2 7" xfId="3866" xr:uid="{D1631A03-FEAA-4355-B93B-7B5E808F406E}"/>
    <cellStyle name="Normal 8 4 2 8" xfId="3867" xr:uid="{80EAC3D1-3D99-4B50-9CDC-3057F2AD68F8}"/>
    <cellStyle name="Normal 8 4 2 9" xfId="3868" xr:uid="{7D2572CF-884C-4CD2-97DD-8F843873AE1E}"/>
    <cellStyle name="Normal 8 4 3" xfId="391" xr:uid="{04F1CA17-FDC3-4787-83EF-6D334409417F}"/>
    <cellStyle name="Normal 8 4 3 2" xfId="804" xr:uid="{C3D98987-80E8-4218-AB49-A9571B45D413}"/>
    <cellStyle name="Normal 8 4 3 2 2" xfId="805" xr:uid="{A52230DE-00E6-404F-A413-1E12FBABC616}"/>
    <cellStyle name="Normal 8 4 3 2 2 2" xfId="2186" xr:uid="{FF8885A6-B0EA-49E4-9945-3E1FBA64C45F}"/>
    <cellStyle name="Normal 8 4 3 2 2 2 2" xfId="2187" xr:uid="{5A72EB62-3286-43F8-9CCA-CD53537F3A20}"/>
    <cellStyle name="Normal 8 4 3 2 2 3" xfId="2188" xr:uid="{A4548C0A-15C2-42B8-8C6D-F5595E79D9BA}"/>
    <cellStyle name="Normal 8 4 3 2 2 4" xfId="3869" xr:uid="{F84C9152-CD9D-402E-AEAF-3747241EDDC0}"/>
    <cellStyle name="Normal 8 4 3 2 3" xfId="2189" xr:uid="{BB8547B4-7D2B-44A6-B609-272A8F950C80}"/>
    <cellStyle name="Normal 8 4 3 2 3 2" xfId="2190" xr:uid="{09FB4C93-1E3A-4AA9-B68D-0DE4501C6342}"/>
    <cellStyle name="Normal 8 4 3 2 3 3" xfId="3870" xr:uid="{5F260648-C477-4365-8BC5-47E7C8BB81DC}"/>
    <cellStyle name="Normal 8 4 3 2 3 4" xfId="3871" xr:uid="{154301EC-5E21-4EA8-A658-6B3D53C22E1B}"/>
    <cellStyle name="Normal 8 4 3 2 4" xfId="2191" xr:uid="{5709F00E-F238-4B86-A74A-132DDEEA2AA2}"/>
    <cellStyle name="Normal 8 4 3 2 5" xfId="3872" xr:uid="{D5DA515E-678F-4B4F-8172-D9F3484F5037}"/>
    <cellStyle name="Normal 8 4 3 2 6" xfId="3873" xr:uid="{A4B8ED61-1476-4B54-B896-05265C129914}"/>
    <cellStyle name="Normal 8 4 3 3" xfId="806" xr:uid="{21F91C6B-D1CC-479D-8DFC-3EF12D20CA09}"/>
    <cellStyle name="Normal 8 4 3 3 2" xfId="2192" xr:uid="{8A629255-EB37-4AE7-9EA1-8D547DB87D21}"/>
    <cellStyle name="Normal 8 4 3 3 2 2" xfId="2193" xr:uid="{EA26DF6E-2036-4E98-A589-8451FE4F4DDB}"/>
    <cellStyle name="Normal 8 4 3 3 2 3" xfId="3874" xr:uid="{A50333CE-FD73-4386-A84F-810A4486C9E2}"/>
    <cellStyle name="Normal 8 4 3 3 2 4" xfId="3875" xr:uid="{9826BE0C-AD02-4109-89F8-2823E44B69E8}"/>
    <cellStyle name="Normal 8 4 3 3 3" xfId="2194" xr:uid="{08ABBF59-0047-4D9A-8441-F733D26EAB0B}"/>
    <cellStyle name="Normal 8 4 3 3 4" xfId="3876" xr:uid="{F8B0A876-E5A5-404A-BD18-BB5F3724916A}"/>
    <cellStyle name="Normal 8 4 3 3 5" xfId="3877" xr:uid="{1E2C49F2-D7D8-480D-A36D-2608AB3C2B2D}"/>
    <cellStyle name="Normal 8 4 3 4" xfId="2195" xr:uid="{1DF1BD29-6414-4E3D-B51F-6595DCBCC6A3}"/>
    <cellStyle name="Normal 8 4 3 4 2" xfId="2196" xr:uid="{3840D89D-BF03-4FEF-9293-6EB9DC879183}"/>
    <cellStyle name="Normal 8 4 3 4 3" xfId="3878" xr:uid="{47A6B2B7-6039-42EC-A780-3CEDEF74BD05}"/>
    <cellStyle name="Normal 8 4 3 4 4" xfId="3879" xr:uid="{A6A7A02C-5624-4B65-BFFB-C78959FB340D}"/>
    <cellStyle name="Normal 8 4 3 5" xfId="2197" xr:uid="{62CA4746-2D66-45F5-8244-1CE692DC582C}"/>
    <cellStyle name="Normal 8 4 3 5 2" xfId="3880" xr:uid="{F6576826-2437-479A-BCD4-1F4CC2FAA2F3}"/>
    <cellStyle name="Normal 8 4 3 5 3" xfId="3881" xr:uid="{66141FDE-D8A3-4EDF-993C-4C366D5CC035}"/>
    <cellStyle name="Normal 8 4 3 5 4" xfId="3882" xr:uid="{A5DD5AE3-4EA0-4CDD-95DD-3CDB98E60D24}"/>
    <cellStyle name="Normal 8 4 3 6" xfId="3883" xr:uid="{EE28A585-714D-4EF2-B5B1-99811E2658E5}"/>
    <cellStyle name="Normal 8 4 3 7" xfId="3884" xr:uid="{EA84B06F-9C17-44BE-8473-FAF63F80915F}"/>
    <cellStyle name="Normal 8 4 3 8" xfId="3885" xr:uid="{71B6D35E-4B7E-44E1-90FE-CB2D36454F03}"/>
    <cellStyle name="Normal 8 4 4" xfId="392" xr:uid="{3C6B835C-8415-4927-9BD6-9AB8F50C11CA}"/>
    <cellStyle name="Normal 8 4 4 2" xfId="807" xr:uid="{129F1392-C4EF-4B4F-B4E2-D2687A1E7B4C}"/>
    <cellStyle name="Normal 8 4 4 2 2" xfId="808" xr:uid="{27F4B918-7F55-4402-BB96-CEB544A13B43}"/>
    <cellStyle name="Normal 8 4 4 2 2 2" xfId="2198" xr:uid="{54760999-3CCA-46C2-ADAF-C9B12871B851}"/>
    <cellStyle name="Normal 8 4 4 2 2 3" xfId="3886" xr:uid="{8E4BEE35-6374-4CCC-97CB-E79BFDC4B206}"/>
    <cellStyle name="Normal 8 4 4 2 2 4" xfId="3887" xr:uid="{2EA3B386-1F2F-4C00-8A8F-BCC72696A328}"/>
    <cellStyle name="Normal 8 4 4 2 3" xfId="2199" xr:uid="{2349C611-1889-4522-A3EE-116069BBBB03}"/>
    <cellStyle name="Normal 8 4 4 2 4" xfId="3888" xr:uid="{3F817F09-8D41-4BCF-B591-E8DC9B848314}"/>
    <cellStyle name="Normal 8 4 4 2 5" xfId="3889" xr:uid="{AEA694C4-16F1-4514-94BE-0E048392734A}"/>
    <cellStyle name="Normal 8 4 4 3" xfId="809" xr:uid="{DC6E851B-C1DC-4002-B131-C788660F1B8E}"/>
    <cellStyle name="Normal 8 4 4 3 2" xfId="2200" xr:uid="{01048AAB-3AD0-4FCC-83FD-704BD760EEA5}"/>
    <cellStyle name="Normal 8 4 4 3 3" xfId="3890" xr:uid="{D34CF090-ADF0-4387-9C74-26C290BA6640}"/>
    <cellStyle name="Normal 8 4 4 3 4" xfId="3891" xr:uid="{2DF5FC3F-378A-4541-9E9F-600EDD16A508}"/>
    <cellStyle name="Normal 8 4 4 4" xfId="2201" xr:uid="{1747DBDC-B368-47DE-81F8-97EDB75A6105}"/>
    <cellStyle name="Normal 8 4 4 4 2" xfId="3892" xr:uid="{92C39260-4B01-4594-A2AB-830CF2C59F72}"/>
    <cellStyle name="Normal 8 4 4 4 3" xfId="3893" xr:uid="{F9162843-85B3-4107-94B9-6CA041820B75}"/>
    <cellStyle name="Normal 8 4 4 4 4" xfId="3894" xr:uid="{1ACDC270-54D0-4C1C-B3C4-5767FAD56B28}"/>
    <cellStyle name="Normal 8 4 4 5" xfId="3895" xr:uid="{D8717FD5-E4C6-4861-BB2A-DC4B0E27FF35}"/>
    <cellStyle name="Normal 8 4 4 6" xfId="3896" xr:uid="{27006E83-B75B-4C37-9AA7-6E2FBEF3C9F6}"/>
    <cellStyle name="Normal 8 4 4 7" xfId="3897" xr:uid="{FD49DF47-E354-46EF-89A0-C2330C61C385}"/>
    <cellStyle name="Normal 8 4 5" xfId="393" xr:uid="{9D0AD857-05E2-48D5-A25E-40CEAC3B8F7B}"/>
    <cellStyle name="Normal 8 4 5 2" xfId="810" xr:uid="{068502E2-6B0C-4D17-B2CE-AE16995CFBB7}"/>
    <cellStyle name="Normal 8 4 5 2 2" xfId="2202" xr:uid="{85E43ED3-4372-48D6-97FF-FC741B1BD660}"/>
    <cellStyle name="Normal 8 4 5 2 3" xfId="3898" xr:uid="{91E6D2C4-65D3-41BC-8DE7-BB8ED70BF499}"/>
    <cellStyle name="Normal 8 4 5 2 4" xfId="3899" xr:uid="{B7A73ED2-7014-4BED-B5C7-4A914C1A9E59}"/>
    <cellStyle name="Normal 8 4 5 3" xfId="2203" xr:uid="{4CAC4BAD-57FA-41F3-A318-A91B126921D5}"/>
    <cellStyle name="Normal 8 4 5 3 2" xfId="3900" xr:uid="{471DEFFB-F3F7-4EF4-943E-EE82189FFCCF}"/>
    <cellStyle name="Normal 8 4 5 3 3" xfId="3901" xr:uid="{B2AB6DC1-21C3-4E51-B846-308233747282}"/>
    <cellStyle name="Normal 8 4 5 3 4" xfId="3902" xr:uid="{50703E3B-95A8-4AD0-AF23-74D4A61A8F7B}"/>
    <cellStyle name="Normal 8 4 5 4" xfId="3903" xr:uid="{AC47D908-1DFC-4DB5-B1B4-CA6A1445E2AF}"/>
    <cellStyle name="Normal 8 4 5 5" xfId="3904" xr:uid="{F3B490E2-6C3A-49F7-99E8-96206DD7CEEF}"/>
    <cellStyle name="Normal 8 4 5 6" xfId="3905" xr:uid="{F9382529-6948-4FC6-9C78-8E1EA36BA6C7}"/>
    <cellStyle name="Normal 8 4 6" xfId="811" xr:uid="{90619326-FF20-4AAB-B02B-C64B44314FF1}"/>
    <cellStyle name="Normal 8 4 6 2" xfId="2204" xr:uid="{3DF7C64B-9121-4EFC-8F03-88B6B2342BD9}"/>
    <cellStyle name="Normal 8 4 6 2 2" xfId="3906" xr:uid="{5AD46A85-3B9C-49CB-AFA2-A3F53A63AA28}"/>
    <cellStyle name="Normal 8 4 6 2 3" xfId="3907" xr:uid="{125B9EF9-713A-49AC-8A0B-6972585E0D7A}"/>
    <cellStyle name="Normal 8 4 6 2 4" xfId="3908" xr:uid="{DBFE5B65-C32A-4AE8-B423-BDDBC46F0B3A}"/>
    <cellStyle name="Normal 8 4 6 3" xfId="3909" xr:uid="{E2A8D476-131D-479E-8A67-54E3983D9235}"/>
    <cellStyle name="Normal 8 4 6 4" xfId="3910" xr:uid="{F6C2633C-1884-4F33-8554-5FEBB3375D4D}"/>
    <cellStyle name="Normal 8 4 6 5" xfId="3911" xr:uid="{3175498E-DED2-4409-8C93-1C29AD1A4519}"/>
    <cellStyle name="Normal 8 4 7" xfId="2205" xr:uid="{E790B328-8131-4E52-AB16-6B079185268E}"/>
    <cellStyle name="Normal 8 4 7 2" xfId="3912" xr:uid="{580B8173-0FAB-4A86-9F32-DC87FAC53CF8}"/>
    <cellStyle name="Normal 8 4 7 3" xfId="3913" xr:uid="{4936CDA4-69A9-4E42-BAD9-BD06570B1B93}"/>
    <cellStyle name="Normal 8 4 7 4" xfId="3914" xr:uid="{4946CC60-0C0E-4F61-BF00-3D29C794D5DA}"/>
    <cellStyle name="Normal 8 4 8" xfId="3915" xr:uid="{6FC6A0F9-775A-424E-B57A-E423CC94F266}"/>
    <cellStyle name="Normal 8 4 8 2" xfId="3916" xr:uid="{3E7D6CF3-EEF3-4F77-8B30-5EBB3D7FDF6E}"/>
    <cellStyle name="Normal 8 4 8 3" xfId="3917" xr:uid="{C3FCDE91-6567-40F7-8D4A-933335D8248F}"/>
    <cellStyle name="Normal 8 4 8 4" xfId="3918" xr:uid="{7B6DDEC4-646A-4B0C-AA0A-3A33E1140AAB}"/>
    <cellStyle name="Normal 8 4 9" xfId="3919" xr:uid="{0FCC381F-D056-4B9C-A8DA-483448842041}"/>
    <cellStyle name="Normal 8 5" xfId="165" xr:uid="{10EC6A89-0192-4D89-B783-67D7AF2B8C8A}"/>
    <cellStyle name="Normal 8 5 2" xfId="166" xr:uid="{1F4FBB6F-90CE-464A-A3A6-479C38A2AFF0}"/>
    <cellStyle name="Normal 8 5 2 2" xfId="394" xr:uid="{1CA32A9A-7129-4A86-97E3-9A83415CD515}"/>
    <cellStyle name="Normal 8 5 2 2 2" xfId="812" xr:uid="{886BEFEE-7413-45F7-B803-C9BC9968351B}"/>
    <cellStyle name="Normal 8 5 2 2 2 2" xfId="2206" xr:uid="{CC5E5149-0013-470F-A5EC-A1501D13DB8A}"/>
    <cellStyle name="Normal 8 5 2 2 2 3" xfId="3920" xr:uid="{F73E8CB4-E351-4964-B4F7-2BD8B50F5B83}"/>
    <cellStyle name="Normal 8 5 2 2 2 4" xfId="3921" xr:uid="{621CF94B-DC1D-4F6F-A7CC-3B029DF45BF5}"/>
    <cellStyle name="Normal 8 5 2 2 3" xfId="2207" xr:uid="{0429E0FE-9F2D-47A8-9F3C-9B2BB468B536}"/>
    <cellStyle name="Normal 8 5 2 2 3 2" xfId="3922" xr:uid="{4C156804-248D-486D-86B4-87545F441EDD}"/>
    <cellStyle name="Normal 8 5 2 2 3 3" xfId="3923" xr:uid="{2CF50BC5-65D9-4C9D-A649-5AA3CB211CFE}"/>
    <cellStyle name="Normal 8 5 2 2 3 4" xfId="3924" xr:uid="{22BB4616-CFF7-44EF-9ABF-900D1B74D515}"/>
    <cellStyle name="Normal 8 5 2 2 4" xfId="3925" xr:uid="{68C33774-778E-4349-A63A-C560B3BC5B78}"/>
    <cellStyle name="Normal 8 5 2 2 5" xfId="3926" xr:uid="{C45CEA08-71F0-48F9-99B7-24E74F0DBD73}"/>
    <cellStyle name="Normal 8 5 2 2 6" xfId="3927" xr:uid="{7C97459E-7D66-4704-879C-95AB0E789C83}"/>
    <cellStyle name="Normal 8 5 2 3" xfId="813" xr:uid="{BBE71ED7-5642-4241-AC06-30ACD73A5ED4}"/>
    <cellStyle name="Normal 8 5 2 3 2" xfId="2208" xr:uid="{3470170C-A0E4-4F64-8F10-07B2FA2816C8}"/>
    <cellStyle name="Normal 8 5 2 3 2 2" xfId="3928" xr:uid="{899EF624-37D5-48CC-9248-86A2995A3E2D}"/>
    <cellStyle name="Normal 8 5 2 3 2 3" xfId="3929" xr:uid="{4CE793DF-0B2E-4B2B-BFA0-5DAB80C784AA}"/>
    <cellStyle name="Normal 8 5 2 3 2 4" xfId="3930" xr:uid="{DCE04BD2-7A0D-4A46-BBB6-B508B011E8C4}"/>
    <cellStyle name="Normal 8 5 2 3 3" xfId="3931" xr:uid="{3A825481-0182-4D54-B23D-9EC1EB0255C1}"/>
    <cellStyle name="Normal 8 5 2 3 4" xfId="3932" xr:uid="{CBCF5143-BAF3-4857-8E7F-98B5C014F1D6}"/>
    <cellStyle name="Normal 8 5 2 3 5" xfId="3933" xr:uid="{550379A7-285B-4A20-815B-795676F54CFB}"/>
    <cellStyle name="Normal 8 5 2 4" xfId="2209" xr:uid="{B96F51D3-6086-4073-9A4B-C2B638B1E8AA}"/>
    <cellStyle name="Normal 8 5 2 4 2" xfId="3934" xr:uid="{1E5D3169-E9EB-47AC-91EE-62DED5D719B1}"/>
    <cellStyle name="Normal 8 5 2 4 3" xfId="3935" xr:uid="{4EA749C4-1F27-4A61-BF00-42BCFB36B102}"/>
    <cellStyle name="Normal 8 5 2 4 4" xfId="3936" xr:uid="{8324BEF3-85A4-42A0-A433-5B092DAFA4B7}"/>
    <cellStyle name="Normal 8 5 2 5" xfId="3937" xr:uid="{CC5D47FE-A24D-4F81-A872-70AD9AADBED5}"/>
    <cellStyle name="Normal 8 5 2 5 2" xfId="3938" xr:uid="{FF6F31C2-41D6-41B5-B122-5223DE291DA6}"/>
    <cellStyle name="Normal 8 5 2 5 3" xfId="3939" xr:uid="{4EF76726-FB11-42AD-9548-9D22A037D832}"/>
    <cellStyle name="Normal 8 5 2 5 4" xfId="3940" xr:uid="{A52EFB65-D5FA-463B-98B7-A0D3AE79A3DD}"/>
    <cellStyle name="Normal 8 5 2 6" xfId="3941" xr:uid="{976C3EBD-FAD9-436F-A305-46FE476BCDB2}"/>
    <cellStyle name="Normal 8 5 2 7" xfId="3942" xr:uid="{732EC55E-67F6-44BE-A67C-92B1FB1F7235}"/>
    <cellStyle name="Normal 8 5 2 8" xfId="3943" xr:uid="{ED914689-309C-4E06-94BA-C5F9AFD3CBD9}"/>
    <cellStyle name="Normal 8 5 3" xfId="395" xr:uid="{5F83E7C0-31D7-4BD4-9DE5-F290BB948543}"/>
    <cellStyle name="Normal 8 5 3 2" xfId="814" xr:uid="{520A5B2B-E239-40B7-821F-E2DD5416E664}"/>
    <cellStyle name="Normal 8 5 3 2 2" xfId="815" xr:uid="{9767D420-B1B5-47FC-9739-BD3C12A4EC9F}"/>
    <cellStyle name="Normal 8 5 3 2 3" xfId="3944" xr:uid="{006E53B0-AD8E-4FF7-AAEE-25AB45CF7866}"/>
    <cellStyle name="Normal 8 5 3 2 4" xfId="3945" xr:uid="{34FFA263-BC5F-4C1D-A795-4091DA45827C}"/>
    <cellStyle name="Normal 8 5 3 3" xfId="816" xr:uid="{1160E881-4964-4DFF-8D23-51E739D29090}"/>
    <cellStyle name="Normal 8 5 3 3 2" xfId="3946" xr:uid="{379ABF4E-A30D-4EF7-87BC-88D6E8E6EE84}"/>
    <cellStyle name="Normal 8 5 3 3 3" xfId="3947" xr:uid="{61F1C9D9-94C3-41D7-99D1-D89A443E8A77}"/>
    <cellStyle name="Normal 8 5 3 3 4" xfId="3948" xr:uid="{172CE3DC-AAD9-4C6F-BB64-AE5F5DB8802D}"/>
    <cellStyle name="Normal 8 5 3 4" xfId="3949" xr:uid="{8C2162AB-1B2C-4E0B-A27C-F653C7685D8E}"/>
    <cellStyle name="Normal 8 5 3 5" xfId="3950" xr:uid="{B081E2FA-3B97-4B96-940C-E411B372CBAF}"/>
    <cellStyle name="Normal 8 5 3 6" xfId="3951" xr:uid="{59344E3E-C9FD-456A-AE13-01087B2A3A18}"/>
    <cellStyle name="Normal 8 5 4" xfId="396" xr:uid="{5B3AEAC9-C4D2-4634-B670-FACCB046C559}"/>
    <cellStyle name="Normal 8 5 4 2" xfId="817" xr:uid="{17F537B3-7D60-4262-AA2A-F7D4A6D10D74}"/>
    <cellStyle name="Normal 8 5 4 2 2" xfId="3952" xr:uid="{95972D41-C506-4BFB-B8CD-E5682535D13D}"/>
    <cellStyle name="Normal 8 5 4 2 3" xfId="3953" xr:uid="{6A6574F7-DA73-4653-BA12-19181CF8159B}"/>
    <cellStyle name="Normal 8 5 4 2 4" xfId="3954" xr:uid="{8AC1F19E-AC4A-489B-9F35-AEF9BCA8B9AB}"/>
    <cellStyle name="Normal 8 5 4 3" xfId="3955" xr:uid="{B8D0C29A-8460-476B-9766-1433AF435C28}"/>
    <cellStyle name="Normal 8 5 4 4" xfId="3956" xr:uid="{69868402-C07F-45E6-85B4-1F54EBB8E629}"/>
    <cellStyle name="Normal 8 5 4 5" xfId="3957" xr:uid="{28941978-0D01-4DF9-86C4-4F775EF6605F}"/>
    <cellStyle name="Normal 8 5 5" xfId="818" xr:uid="{832357DC-B7E5-4962-8FB0-01D50579732C}"/>
    <cellStyle name="Normal 8 5 5 2" xfId="3958" xr:uid="{418A0ADC-A48A-45CB-9FEC-4633BD6BCFFF}"/>
    <cellStyle name="Normal 8 5 5 3" xfId="3959" xr:uid="{EC2855CB-1587-4E21-92DD-18FA2671CC95}"/>
    <cellStyle name="Normal 8 5 5 4" xfId="3960" xr:uid="{7166C4B3-AA50-4B29-B708-C67380336A15}"/>
    <cellStyle name="Normal 8 5 6" xfId="3961" xr:uid="{EB96BED0-BD2C-41F7-9BDE-7D5B007DD66A}"/>
    <cellStyle name="Normal 8 5 6 2" xfId="3962" xr:uid="{03FE8F78-0B83-4A41-84B8-D0FAD8870C81}"/>
    <cellStyle name="Normal 8 5 6 3" xfId="3963" xr:uid="{72C985AC-8B06-4DBE-8A56-717FC1F0E516}"/>
    <cellStyle name="Normal 8 5 6 4" xfId="3964" xr:uid="{A7507323-ED15-42D6-903B-A07DA2245949}"/>
    <cellStyle name="Normal 8 5 7" xfId="3965" xr:uid="{0BC477F4-48C8-41BF-A9F6-4ADE03AB8374}"/>
    <cellStyle name="Normal 8 5 8" xfId="3966" xr:uid="{9BD3BC92-7E22-40D2-990A-39429176AC5A}"/>
    <cellStyle name="Normal 8 5 9" xfId="3967" xr:uid="{9440FEB9-20F2-416C-B0D2-574151B3E027}"/>
    <cellStyle name="Normal 8 6" xfId="167" xr:uid="{695169C8-4849-4D18-B4A6-8C1BAE226E90}"/>
    <cellStyle name="Normal 8 6 2" xfId="397" xr:uid="{D32C6B1F-790C-487A-960E-C4CB1AC8C49A}"/>
    <cellStyle name="Normal 8 6 2 2" xfId="819" xr:uid="{A1A993E2-4047-451F-9425-37C05FB68B8E}"/>
    <cellStyle name="Normal 8 6 2 2 2" xfId="2210" xr:uid="{CC1E96DD-E2DA-4AC3-80F3-707855750EEC}"/>
    <cellStyle name="Normal 8 6 2 2 2 2" xfId="2211" xr:uid="{7A00936A-D175-4E94-938A-5AB68B981A5D}"/>
    <cellStyle name="Normal 8 6 2 2 3" xfId="2212" xr:uid="{F0ABE7D2-F6C6-4389-BE0D-3A3BD083E65A}"/>
    <cellStyle name="Normal 8 6 2 2 4" xfId="3968" xr:uid="{2E84FB17-372F-42FF-833D-807DCF1C49E8}"/>
    <cellStyle name="Normal 8 6 2 3" xfId="2213" xr:uid="{93489FCC-72A7-4B57-8683-D0C9150E4F81}"/>
    <cellStyle name="Normal 8 6 2 3 2" xfId="2214" xr:uid="{3DB9AC22-7C91-4141-9C9E-EC8E2D15EE77}"/>
    <cellStyle name="Normal 8 6 2 3 3" xfId="3969" xr:uid="{6DFA168B-08AE-4A95-853F-60FF2296A7D8}"/>
    <cellStyle name="Normal 8 6 2 3 4" xfId="3970" xr:uid="{1998CF03-3487-4F21-B5B2-C6ED69AC42F6}"/>
    <cellStyle name="Normal 8 6 2 4" xfId="2215" xr:uid="{DB0717EC-A30B-433C-8D61-8E296AFE2447}"/>
    <cellStyle name="Normal 8 6 2 5" xfId="3971" xr:uid="{19621A56-0496-4646-A48C-8C2CE31DD1A4}"/>
    <cellStyle name="Normal 8 6 2 6" xfId="3972" xr:uid="{5478FBB0-49BD-41F7-910D-2B8394335398}"/>
    <cellStyle name="Normal 8 6 3" xfId="820" xr:uid="{8857A979-9C49-4D3D-9BAA-053309CAC436}"/>
    <cellStyle name="Normal 8 6 3 2" xfId="2216" xr:uid="{02FA5712-8B4B-4F07-B6E8-B0C01AF9CB60}"/>
    <cellStyle name="Normal 8 6 3 2 2" xfId="2217" xr:uid="{AB2A08DF-C65B-4CD2-814B-4A1184C2B3C0}"/>
    <cellStyle name="Normal 8 6 3 2 3" xfId="3973" xr:uid="{505C5EA8-1EDA-41B8-9431-9E439D8F9A9B}"/>
    <cellStyle name="Normal 8 6 3 2 4" xfId="3974" xr:uid="{42A14161-707D-4499-908B-768C1446B674}"/>
    <cellStyle name="Normal 8 6 3 3" xfId="2218" xr:uid="{EEA824D8-9E17-4352-B450-522D8F803165}"/>
    <cellStyle name="Normal 8 6 3 4" xfId="3975" xr:uid="{775127F7-E49D-4240-B965-E6428A654FD2}"/>
    <cellStyle name="Normal 8 6 3 5" xfId="3976" xr:uid="{4D284D88-CC0B-4792-87C7-5F712D26CAC1}"/>
    <cellStyle name="Normal 8 6 4" xfId="2219" xr:uid="{AA227504-3CF1-4C01-8B40-AB2751969964}"/>
    <cellStyle name="Normal 8 6 4 2" xfId="2220" xr:uid="{EE7B6345-5C8E-4008-9B74-C17C9D63BA4D}"/>
    <cellStyle name="Normal 8 6 4 3" xfId="3977" xr:uid="{E236FBAF-51D9-4141-9181-38B49B23F4D4}"/>
    <cellStyle name="Normal 8 6 4 4" xfId="3978" xr:uid="{7D18B478-ACC8-4571-82AA-63FE9302CF1A}"/>
    <cellStyle name="Normal 8 6 5" xfId="2221" xr:uid="{3C22137F-9726-4967-B592-C4EAD95E3ABC}"/>
    <cellStyle name="Normal 8 6 5 2" xfId="3979" xr:uid="{4034CEE0-CE49-4778-8C72-307507024389}"/>
    <cellStyle name="Normal 8 6 5 3" xfId="3980" xr:uid="{51F6D71C-8A4D-4C7E-9E5A-731C475A2665}"/>
    <cellStyle name="Normal 8 6 5 4" xfId="3981" xr:uid="{94AA216B-7067-4B3C-B0DE-63F04451256F}"/>
    <cellStyle name="Normal 8 6 6" xfId="3982" xr:uid="{515CC7B5-AEB7-492C-A05F-D704C45F5306}"/>
    <cellStyle name="Normal 8 6 7" xfId="3983" xr:uid="{C67089E6-3FD5-47D8-8616-565F53561E64}"/>
    <cellStyle name="Normal 8 6 8" xfId="3984" xr:uid="{82F8EAFB-9438-4118-91FE-489B69126973}"/>
    <cellStyle name="Normal 8 7" xfId="398" xr:uid="{3398F64E-C854-4958-BB92-1882850EB8F5}"/>
    <cellStyle name="Normal 8 7 2" xfId="821" xr:uid="{00B55156-3D92-47C5-A527-362FFB5290B2}"/>
    <cellStyle name="Normal 8 7 2 2" xfId="822" xr:uid="{3423212A-A218-40D4-9A16-77BD449AD5BB}"/>
    <cellStyle name="Normal 8 7 2 2 2" xfId="2222" xr:uid="{B5D6D39F-2728-4D2E-BC2F-759803DB8E53}"/>
    <cellStyle name="Normal 8 7 2 2 3" xfId="3985" xr:uid="{B4C6F5C5-A33D-4B5A-BDC1-A412916AE83F}"/>
    <cellStyle name="Normal 8 7 2 2 4" xfId="3986" xr:uid="{CD3E01F9-EB72-4066-ADD5-B69BDC3E405B}"/>
    <cellStyle name="Normal 8 7 2 3" xfId="2223" xr:uid="{C5BE28D0-74FC-4A10-8183-A91E1F178810}"/>
    <cellStyle name="Normal 8 7 2 4" xfId="3987" xr:uid="{5C069ABE-0B97-4AEF-8587-8844A0588DD5}"/>
    <cellStyle name="Normal 8 7 2 5" xfId="3988" xr:uid="{2F1FDF94-AF7C-428D-8BD7-719E0F5ABC8B}"/>
    <cellStyle name="Normal 8 7 3" xfId="823" xr:uid="{3578E489-99FE-43B9-989F-FC52E8B6D20B}"/>
    <cellStyle name="Normal 8 7 3 2" xfId="2224" xr:uid="{EA36463F-A5F8-4F66-9155-A8BFECC6910F}"/>
    <cellStyle name="Normal 8 7 3 3" xfId="3989" xr:uid="{55AF27B6-5C84-40FA-B643-F121D05B148B}"/>
    <cellStyle name="Normal 8 7 3 4" xfId="3990" xr:uid="{1A70DDFD-FC8B-4BE9-AEE6-6EB311E5A656}"/>
    <cellStyle name="Normal 8 7 4" xfId="2225" xr:uid="{D2FD1E9B-DF30-4D8C-9267-79FCADEE36B9}"/>
    <cellStyle name="Normal 8 7 4 2" xfId="3991" xr:uid="{F912C194-1F08-40E6-80F3-221D64B413FC}"/>
    <cellStyle name="Normal 8 7 4 3" xfId="3992" xr:uid="{05889B22-769D-45D1-987C-FE30E671B4C1}"/>
    <cellStyle name="Normal 8 7 4 4" xfId="3993" xr:uid="{4DDC07A2-368D-4BDD-9ADE-6A39B2C4F740}"/>
    <cellStyle name="Normal 8 7 5" xfId="3994" xr:uid="{04C6303D-865C-47A1-800B-A35AFC7A4350}"/>
    <cellStyle name="Normal 8 7 6" xfId="3995" xr:uid="{6837A45A-0DF2-4543-AB7B-0AD6873286C5}"/>
    <cellStyle name="Normal 8 7 7" xfId="3996" xr:uid="{3CC778CE-EE17-4069-A805-73D082422777}"/>
    <cellStyle name="Normal 8 8" xfId="399" xr:uid="{EF95CF22-9EB3-4AD7-8971-8B2440C361FA}"/>
    <cellStyle name="Normal 8 8 2" xfId="824" xr:uid="{A312D35A-CA03-493F-8BB2-A05B8F3FD366}"/>
    <cellStyle name="Normal 8 8 2 2" xfId="2226" xr:uid="{38530576-4D76-4E29-8F60-2A9838BA80B3}"/>
    <cellStyle name="Normal 8 8 2 3" xfId="3997" xr:uid="{5E7FB3A1-EAE8-402B-8F64-84B8F6115A77}"/>
    <cellStyle name="Normal 8 8 2 4" xfId="3998" xr:uid="{6884667D-2AFD-446C-A3B7-FBACE69A9222}"/>
    <cellStyle name="Normal 8 8 3" xfId="2227" xr:uid="{353A17C4-4A94-4AA6-8A87-F21C415C28FD}"/>
    <cellStyle name="Normal 8 8 3 2" xfId="3999" xr:uid="{2425D93C-24D9-46AE-80EF-A6D867B3EB10}"/>
    <cellStyle name="Normal 8 8 3 3" xfId="4000" xr:uid="{1306CD53-174D-4E82-809E-775841CC2894}"/>
    <cellStyle name="Normal 8 8 3 4" xfId="4001" xr:uid="{12E52BAC-F11E-4623-AAE4-D26DDFF0C59E}"/>
    <cellStyle name="Normal 8 8 4" xfId="4002" xr:uid="{E16BB6C2-8F28-40D3-BB33-4A11F14A15B4}"/>
    <cellStyle name="Normal 8 8 5" xfId="4003" xr:uid="{090FB267-5ACD-404C-B2FD-3D3B02FCC931}"/>
    <cellStyle name="Normal 8 8 6" xfId="4004" xr:uid="{934E6132-C6FF-4FB1-9CE1-560CBCB548C3}"/>
    <cellStyle name="Normal 8 9" xfId="400" xr:uid="{B09D2BE1-EF57-45E6-B7F1-45AAE13D5618}"/>
    <cellStyle name="Normal 8 9 2" xfId="2228" xr:uid="{5E25F77F-2490-415B-B25D-B757200BE3C3}"/>
    <cellStyle name="Normal 8 9 2 2" xfId="4005" xr:uid="{AA56CF1D-09B6-4218-B82E-99785AC58D45}"/>
    <cellStyle name="Normal 8 9 2 2 2" xfId="4410" xr:uid="{9629335A-D77F-4866-96E6-9C9E90237E84}"/>
    <cellStyle name="Normal 8 9 2 2 3" xfId="4689" xr:uid="{ED4A56F8-EA5D-4552-9E34-E82FA2E3C8D5}"/>
    <cellStyle name="Normal 8 9 2 3" xfId="4006" xr:uid="{F9A745F3-E731-4167-B5AC-0AFC7252C0CF}"/>
    <cellStyle name="Normal 8 9 2 4" xfId="4007" xr:uid="{A6DAD7D3-79CD-41B9-A4A3-CC6693A91341}"/>
    <cellStyle name="Normal 8 9 3" xfId="4008" xr:uid="{A325E3B1-904E-44B5-B891-12D1152D1A64}"/>
    <cellStyle name="Normal 8 9 4" xfId="4009" xr:uid="{3AB1A1E2-C961-4BBD-A49E-1D87B9CF8FF3}"/>
    <cellStyle name="Normal 8 9 4 2" xfId="4580" xr:uid="{35C840C2-38D5-4401-8484-2073CE64B8D4}"/>
    <cellStyle name="Normal 8 9 4 3" xfId="4690" xr:uid="{81FFBAF2-CC3F-4E4C-9F98-7F5776CA7B58}"/>
    <cellStyle name="Normal 8 9 4 4" xfId="4609" xr:uid="{1D2115B9-1ADD-42DF-BCBA-CBCEE9E8C60A}"/>
    <cellStyle name="Normal 8 9 5" xfId="4010" xr:uid="{DD32E3D7-4D5A-419E-8AD4-B1E0527CE651}"/>
    <cellStyle name="Normal 9" xfId="78" xr:uid="{CBF41300-59FC-470A-ADCC-721227AC24EE}"/>
    <cellStyle name="Normal 9 10" xfId="401" xr:uid="{2C35544E-C8F3-4712-975D-A2DA3FC4F481}"/>
    <cellStyle name="Normal 9 10 2" xfId="2229" xr:uid="{A603BBBD-8313-4634-BE54-965A9F2DA554}"/>
    <cellStyle name="Normal 9 10 2 2" xfId="4011" xr:uid="{9A1A0DF2-5394-4C59-99FE-2E9ACE9B62F6}"/>
    <cellStyle name="Normal 9 10 2 3" xfId="4012" xr:uid="{88E2EB94-67E7-460E-A927-6CA7ED9EF240}"/>
    <cellStyle name="Normal 9 10 2 4" xfId="4013" xr:uid="{F1EF382B-FDDD-44CA-9496-D3F0C306F8BF}"/>
    <cellStyle name="Normal 9 10 3" xfId="4014" xr:uid="{BDBAE419-14BE-48AE-912C-10809F7FEEF5}"/>
    <cellStyle name="Normal 9 10 4" xfId="4015" xr:uid="{7CC144C2-E68E-4B8D-82AB-35488CCDC87C}"/>
    <cellStyle name="Normal 9 10 5" xfId="4016" xr:uid="{953E8999-4862-415D-ABE8-F3333926F77B}"/>
    <cellStyle name="Normal 9 11" xfId="2230" xr:uid="{F8A0F278-AB55-4144-A3F7-7BA459E90E07}"/>
    <cellStyle name="Normal 9 11 2" xfId="4017" xr:uid="{51FD388B-F485-45E9-8753-EA5416ECCB3D}"/>
    <cellStyle name="Normal 9 11 3" xfId="4018" xr:uid="{53E1FBBF-2F60-460E-901B-4E758FDB63F6}"/>
    <cellStyle name="Normal 9 11 4" xfId="4019" xr:uid="{94F0D310-9514-46F3-808D-504F4E6195BC}"/>
    <cellStyle name="Normal 9 12" xfId="4020" xr:uid="{4E749362-DF20-4124-B6E9-3E83A786DD19}"/>
    <cellStyle name="Normal 9 12 2" xfId="4021" xr:uid="{1A75735C-0925-42C5-9F80-F0BB7C2BAAC3}"/>
    <cellStyle name="Normal 9 12 3" xfId="4022" xr:uid="{FDB595FD-EDB4-4002-A13B-54C777037FE9}"/>
    <cellStyle name="Normal 9 12 4" xfId="4023" xr:uid="{AF4FE883-0884-413F-926B-ACAF6FE1E6D7}"/>
    <cellStyle name="Normal 9 13" xfId="4024" xr:uid="{0E65780C-0C12-4B35-B4CB-71210E90DA0F}"/>
    <cellStyle name="Normal 9 13 2" xfId="4025" xr:uid="{36B3512B-3A42-47DF-9680-0D19A3BFFC81}"/>
    <cellStyle name="Normal 9 14" xfId="4026" xr:uid="{3B941F61-1B4A-44B0-9647-6B82B9506244}"/>
    <cellStyle name="Normal 9 15" xfId="4027" xr:uid="{6E7DF57B-2085-497A-87E2-CD1542C9BF06}"/>
    <cellStyle name="Normal 9 16" xfId="4028" xr:uid="{567C2ED6-B524-4E3E-9816-2502244D4C64}"/>
    <cellStyle name="Normal 9 2" xfId="79" xr:uid="{790AF654-5378-4AF0-974E-C650CD161E82}"/>
    <cellStyle name="Normal 9 2 2" xfId="402" xr:uid="{3687D263-2C29-4CA9-859C-79C366F9B149}"/>
    <cellStyle name="Normal 9 2 2 2" xfId="4672" xr:uid="{27767EC0-31F0-47EC-B1DA-2E88F99E0620}"/>
    <cellStyle name="Normal 9 2 3" xfId="4561" xr:uid="{077BBE57-2444-453D-BD55-CCEA7FEB816A}"/>
    <cellStyle name="Normal 9 3" xfId="168" xr:uid="{34660DF2-6EC7-4CAA-AF9F-1176467E4AC1}"/>
    <cellStyle name="Normal 9 3 10" xfId="4029" xr:uid="{A9C79137-A074-4717-B4B8-F3E8128D44B6}"/>
    <cellStyle name="Normal 9 3 11" xfId="4030" xr:uid="{68884070-8F40-4F51-B857-6AF7B734DF90}"/>
    <cellStyle name="Normal 9 3 2" xfId="169" xr:uid="{A4F1C63A-4F0F-4925-B4E8-C72FEA20C38A}"/>
    <cellStyle name="Normal 9 3 2 2" xfId="170" xr:uid="{BE75A6EA-8D83-479A-A410-1DE5A30115B0}"/>
    <cellStyle name="Normal 9 3 2 2 2" xfId="403" xr:uid="{7713939C-32BC-450F-9EC3-6DEE62667F0E}"/>
    <cellStyle name="Normal 9 3 2 2 2 2" xfId="825" xr:uid="{0533DF45-3ECC-4DA7-8338-C557646BA2EA}"/>
    <cellStyle name="Normal 9 3 2 2 2 2 2" xfId="826" xr:uid="{599B016D-90E9-4FFD-B416-5834E6155619}"/>
    <cellStyle name="Normal 9 3 2 2 2 2 2 2" xfId="2231" xr:uid="{8983D199-9AE0-4FE2-A50D-2AE71A9C2C8F}"/>
    <cellStyle name="Normal 9 3 2 2 2 2 2 2 2" xfId="2232" xr:uid="{B12DF9D9-2390-4378-9317-3AD2E6C620C8}"/>
    <cellStyle name="Normal 9 3 2 2 2 2 2 3" xfId="2233" xr:uid="{4C33D498-F457-4C09-99B4-B53E581E2B37}"/>
    <cellStyle name="Normal 9 3 2 2 2 2 3" xfId="2234" xr:uid="{2B8AF445-C13F-4FE6-99EE-817808AE3B6B}"/>
    <cellStyle name="Normal 9 3 2 2 2 2 3 2" xfId="2235" xr:uid="{DDA60D4F-D877-45AB-97BF-FABD365BD630}"/>
    <cellStyle name="Normal 9 3 2 2 2 2 4" xfId="2236" xr:uid="{8C1EEE95-6DC4-4DEF-A842-356AA2AADB91}"/>
    <cellStyle name="Normal 9 3 2 2 2 3" xfId="827" xr:uid="{2F9AF83D-5FDC-4FC4-86A5-126E089BF731}"/>
    <cellStyle name="Normal 9 3 2 2 2 3 2" xfId="2237" xr:uid="{80C7C932-F7D8-4118-BBCC-94990BCD267F}"/>
    <cellStyle name="Normal 9 3 2 2 2 3 2 2" xfId="2238" xr:uid="{14FBED91-294F-429D-BDB6-CDAE3E9C2822}"/>
    <cellStyle name="Normal 9 3 2 2 2 3 3" xfId="2239" xr:uid="{3E2C68F2-EFCC-4181-A4DB-48047E489571}"/>
    <cellStyle name="Normal 9 3 2 2 2 3 4" xfId="4031" xr:uid="{683BA90F-1696-4016-B5A5-451ED61CA42A}"/>
    <cellStyle name="Normal 9 3 2 2 2 4" xfId="2240" xr:uid="{9F063CE0-8E75-41E0-A6EF-CBECD8CC73C4}"/>
    <cellStyle name="Normal 9 3 2 2 2 4 2" xfId="2241" xr:uid="{22841E92-72F4-4DFC-802D-F057B110C647}"/>
    <cellStyle name="Normal 9 3 2 2 2 5" xfId="2242" xr:uid="{120C019E-A557-44F6-96FE-54F604D178DB}"/>
    <cellStyle name="Normal 9 3 2 2 2 6" xfId="4032" xr:uid="{B8D6E052-6249-4BF3-93F8-A12C09B93E03}"/>
    <cellStyle name="Normal 9 3 2 2 3" xfId="404" xr:uid="{4F55E615-ED8B-42C1-BDFD-92FCBC2A0EF9}"/>
    <cellStyle name="Normal 9 3 2 2 3 2" xfId="828" xr:uid="{87CD74BF-0D06-447C-ACB1-D42E39618A75}"/>
    <cellStyle name="Normal 9 3 2 2 3 2 2" xfId="829" xr:uid="{6390DAC0-4ACA-44B5-8477-210C283E045B}"/>
    <cellStyle name="Normal 9 3 2 2 3 2 2 2" xfId="2243" xr:uid="{12671111-87CD-423F-A3B9-9A1A09BFC422}"/>
    <cellStyle name="Normal 9 3 2 2 3 2 2 2 2" xfId="2244" xr:uid="{A11E8988-A560-4408-888B-031F94738D42}"/>
    <cellStyle name="Normal 9 3 2 2 3 2 2 3" xfId="2245" xr:uid="{8AD0ED02-E104-428C-8CF3-1CC7024E3892}"/>
    <cellStyle name="Normal 9 3 2 2 3 2 3" xfId="2246" xr:uid="{1B6AC5E4-E5B3-4F79-A8B2-1F09F056D7FB}"/>
    <cellStyle name="Normal 9 3 2 2 3 2 3 2" xfId="2247" xr:uid="{7EEF919B-141A-4E02-954C-5F46E94BBABE}"/>
    <cellStyle name="Normal 9 3 2 2 3 2 4" xfId="2248" xr:uid="{C80A9E0A-37E8-4E4E-8222-7050D9DA8D0C}"/>
    <cellStyle name="Normal 9 3 2 2 3 3" xfId="830" xr:uid="{45131818-3F0D-44FE-BB45-A212F3C72877}"/>
    <cellStyle name="Normal 9 3 2 2 3 3 2" xfId="2249" xr:uid="{D91C87FF-8578-4823-83BF-03C5E062C405}"/>
    <cellStyle name="Normal 9 3 2 2 3 3 2 2" xfId="2250" xr:uid="{47CBD7CB-F3C8-4207-B19A-BCB81ED3B33A}"/>
    <cellStyle name="Normal 9 3 2 2 3 3 3" xfId="2251" xr:uid="{2FB6E1D4-32C9-42A6-8808-44D82B2DB950}"/>
    <cellStyle name="Normal 9 3 2 2 3 4" xfId="2252" xr:uid="{2F71D588-2FE1-4463-85C4-649F2F9B9A76}"/>
    <cellStyle name="Normal 9 3 2 2 3 4 2" xfId="2253" xr:uid="{6F9FE14F-FB4D-4642-9F97-0227F9E3C4BC}"/>
    <cellStyle name="Normal 9 3 2 2 3 5" xfId="2254" xr:uid="{653B1D93-6E72-430C-B59D-F9362E9D382E}"/>
    <cellStyle name="Normal 9 3 2 2 4" xfId="831" xr:uid="{DB536CB5-92A1-4F8F-8E89-DC99129E0D40}"/>
    <cellStyle name="Normal 9 3 2 2 4 2" xfId="832" xr:uid="{E162EEAC-D884-4BE5-A1A6-AC41E6890116}"/>
    <cellStyle name="Normal 9 3 2 2 4 2 2" xfId="2255" xr:uid="{3F5F8771-DE98-4CE8-90A6-0A319773F653}"/>
    <cellStyle name="Normal 9 3 2 2 4 2 2 2" xfId="2256" xr:uid="{E58550AB-1057-481A-8C8E-66CE6EE5C962}"/>
    <cellStyle name="Normal 9 3 2 2 4 2 3" xfId="2257" xr:uid="{F71F5301-5D8B-4310-8CB1-932022F4619C}"/>
    <cellStyle name="Normal 9 3 2 2 4 3" xfId="2258" xr:uid="{8BB5CB10-ED7F-42A4-BAC2-79A26EB7F696}"/>
    <cellStyle name="Normal 9 3 2 2 4 3 2" xfId="2259" xr:uid="{64FD74C3-CA80-4B9F-8AD0-F90FE51D9363}"/>
    <cellStyle name="Normal 9 3 2 2 4 4" xfId="2260" xr:uid="{1294A320-02CA-46B6-AFEE-EF7849B91477}"/>
    <cellStyle name="Normal 9 3 2 2 5" xfId="833" xr:uid="{78165438-858C-47B3-91DB-BB430AD1EB15}"/>
    <cellStyle name="Normal 9 3 2 2 5 2" xfId="2261" xr:uid="{E2C3536B-C573-4C12-92CA-B34542451E90}"/>
    <cellStyle name="Normal 9 3 2 2 5 2 2" xfId="2262" xr:uid="{5D5BA963-9558-4B64-A563-4602808F7A48}"/>
    <cellStyle name="Normal 9 3 2 2 5 3" xfId="2263" xr:uid="{3DA94993-FD35-4A1D-99A5-6A323D76CFA9}"/>
    <cellStyle name="Normal 9 3 2 2 5 4" xfId="4033" xr:uid="{64F3DC7B-2776-454B-999F-1D459881517E}"/>
    <cellStyle name="Normal 9 3 2 2 6" xfId="2264" xr:uid="{94C1EED9-ED49-45B3-A660-E5B232C1DF4B}"/>
    <cellStyle name="Normal 9 3 2 2 6 2" xfId="2265" xr:uid="{A9522C32-4BD5-475F-ADF4-BF4ABB846462}"/>
    <cellStyle name="Normal 9 3 2 2 7" xfId="2266" xr:uid="{467F7A35-8628-43BA-AA61-99F853C7F384}"/>
    <cellStyle name="Normal 9 3 2 2 8" xfId="4034" xr:uid="{D8461D40-D1FC-4A32-829B-4CD99668AD3B}"/>
    <cellStyle name="Normal 9 3 2 3" xfId="405" xr:uid="{87FE3DDC-69C3-4B25-89B5-52991377CFFD}"/>
    <cellStyle name="Normal 9 3 2 3 2" xfId="834" xr:uid="{3EC6C8F6-FE00-4936-8D37-CEC59AA302CE}"/>
    <cellStyle name="Normal 9 3 2 3 2 2" xfId="835" xr:uid="{F177DB7C-796A-4A35-AB43-8780F53439F5}"/>
    <cellStyle name="Normal 9 3 2 3 2 2 2" xfId="2267" xr:uid="{DD781376-9193-4803-9927-F44DDE03EC1A}"/>
    <cellStyle name="Normal 9 3 2 3 2 2 2 2" xfId="2268" xr:uid="{81C45F2E-4708-404B-9146-2383D642887E}"/>
    <cellStyle name="Normal 9 3 2 3 2 2 3" xfId="2269" xr:uid="{7B03808A-DFCF-45C5-9F23-0CF9B8119B77}"/>
    <cellStyle name="Normal 9 3 2 3 2 3" xfId="2270" xr:uid="{1735BB04-0B6E-4B7B-BA78-DEC626CD6C31}"/>
    <cellStyle name="Normal 9 3 2 3 2 3 2" xfId="2271" xr:uid="{4B7A5AFE-E332-4C52-9B5D-7D610164E031}"/>
    <cellStyle name="Normal 9 3 2 3 2 4" xfId="2272" xr:uid="{3FF85177-F3E7-49A4-83AA-61D0A86817AC}"/>
    <cellStyle name="Normal 9 3 2 3 3" xfId="836" xr:uid="{867C2269-0A5D-4261-89DC-D1D9EC53EE62}"/>
    <cellStyle name="Normal 9 3 2 3 3 2" xfId="2273" xr:uid="{EDA8DC29-D510-47FB-A6BF-C3F4B7FE8295}"/>
    <cellStyle name="Normal 9 3 2 3 3 2 2" xfId="2274" xr:uid="{4C629200-668F-47E5-AC56-0DA971B8C03A}"/>
    <cellStyle name="Normal 9 3 2 3 3 3" xfId="2275" xr:uid="{CE28855A-3511-4C58-AA7F-57CB38161B5D}"/>
    <cellStyle name="Normal 9 3 2 3 3 4" xfId="4035" xr:uid="{FE0522AD-D229-4F76-83EA-2563939AB426}"/>
    <cellStyle name="Normal 9 3 2 3 4" xfId="2276" xr:uid="{B5B076F2-99DD-4729-A049-5827E2CFA2DF}"/>
    <cellStyle name="Normal 9 3 2 3 4 2" xfId="2277" xr:uid="{30BBFA25-B493-423C-AEAA-5BC8F9828E1F}"/>
    <cellStyle name="Normal 9 3 2 3 5" xfId="2278" xr:uid="{979929CD-81B9-4611-8649-73176254CFA9}"/>
    <cellStyle name="Normal 9 3 2 3 6" xfId="4036" xr:uid="{270B62D9-C7E0-476D-AB7B-2AD49F4DC4D5}"/>
    <cellStyle name="Normal 9 3 2 4" xfId="406" xr:uid="{C5EA0B8C-FEDA-4A85-B3EB-38F397BFEF17}"/>
    <cellStyle name="Normal 9 3 2 4 2" xfId="837" xr:uid="{CCC52AA8-5983-4194-AEC2-37F3DC2C6E41}"/>
    <cellStyle name="Normal 9 3 2 4 2 2" xfId="838" xr:uid="{6935C4E4-DDF4-4A24-B4C2-6169FE04558E}"/>
    <cellStyle name="Normal 9 3 2 4 2 2 2" xfId="2279" xr:uid="{13CD0C9C-346C-4E1A-8CE6-40881CBA7A37}"/>
    <cellStyle name="Normal 9 3 2 4 2 2 2 2" xfId="2280" xr:uid="{39B93047-6F37-45D8-B4A7-73A3265E92A0}"/>
    <cellStyle name="Normal 9 3 2 4 2 2 3" xfId="2281" xr:uid="{99D52C26-FF71-45CE-A1D5-354DBDFD8A7C}"/>
    <cellStyle name="Normal 9 3 2 4 2 3" xfId="2282" xr:uid="{83838D3F-DFC9-4CDF-9657-39857E51A0EA}"/>
    <cellStyle name="Normal 9 3 2 4 2 3 2" xfId="2283" xr:uid="{381AA04D-4D2B-4101-ADF0-DBC48708A2B0}"/>
    <cellStyle name="Normal 9 3 2 4 2 4" xfId="2284" xr:uid="{2D340E8E-FBF5-48CD-8226-707F9152584D}"/>
    <cellStyle name="Normal 9 3 2 4 3" xfId="839" xr:uid="{A23BAAF6-1760-4364-8785-472E2A0B968E}"/>
    <cellStyle name="Normal 9 3 2 4 3 2" xfId="2285" xr:uid="{5E17A260-5E64-4EB1-96A0-5D1A2E89BBF2}"/>
    <cellStyle name="Normal 9 3 2 4 3 2 2" xfId="2286" xr:uid="{1FED3C69-9BD9-4FDD-ADCF-0BD860D1A709}"/>
    <cellStyle name="Normal 9 3 2 4 3 3" xfId="2287" xr:uid="{8A43DA96-8EBB-4CC2-9551-19856B4A4D47}"/>
    <cellStyle name="Normal 9 3 2 4 4" xfId="2288" xr:uid="{824A0468-EB9E-42BC-A96D-7F36B8B5A135}"/>
    <cellStyle name="Normal 9 3 2 4 4 2" xfId="2289" xr:uid="{C54F1AF7-512A-4DCF-9EA4-56D77E67DC1B}"/>
    <cellStyle name="Normal 9 3 2 4 5" xfId="2290" xr:uid="{3783C4A0-7B4B-4801-8088-1D5CB8A9C6F9}"/>
    <cellStyle name="Normal 9 3 2 5" xfId="407" xr:uid="{5CCABEBE-04B8-4E2D-B1A8-6ACF852A731C}"/>
    <cellStyle name="Normal 9 3 2 5 2" xfId="840" xr:uid="{BB40D72C-94BC-453E-AD71-C9B3C3170A25}"/>
    <cellStyle name="Normal 9 3 2 5 2 2" xfId="2291" xr:uid="{3464F594-B3E1-458D-9871-7B4D700E0577}"/>
    <cellStyle name="Normal 9 3 2 5 2 2 2" xfId="2292" xr:uid="{330839B0-5B1D-4181-A414-A6391098E639}"/>
    <cellStyle name="Normal 9 3 2 5 2 3" xfId="2293" xr:uid="{88325BBF-EF86-4895-8FF3-D7D0D7C10B2C}"/>
    <cellStyle name="Normal 9 3 2 5 3" xfId="2294" xr:uid="{B1E50161-64D2-45B0-881B-A135D50944B0}"/>
    <cellStyle name="Normal 9 3 2 5 3 2" xfId="2295" xr:uid="{619E2FCF-7C69-4FCD-B1D3-5F6D427E8B19}"/>
    <cellStyle name="Normal 9 3 2 5 4" xfId="2296" xr:uid="{502E24F3-8462-4ECF-A452-AE8A6C74DE2A}"/>
    <cellStyle name="Normal 9 3 2 6" xfId="841" xr:uid="{70E2CF45-62C2-4353-BF68-3CD9A4905F5B}"/>
    <cellStyle name="Normal 9 3 2 6 2" xfId="2297" xr:uid="{2C37D0B1-534A-4CE4-B2A4-23A1497239BB}"/>
    <cellStyle name="Normal 9 3 2 6 2 2" xfId="2298" xr:uid="{DD8A0FD2-B246-4E0D-89FE-8F4030E29503}"/>
    <cellStyle name="Normal 9 3 2 6 3" xfId="2299" xr:uid="{98E36D16-69DC-4A9F-93D6-5AEC8511F8EA}"/>
    <cellStyle name="Normal 9 3 2 6 4" xfId="4037" xr:uid="{CEF26CA2-15CC-48E4-811F-35690480495E}"/>
    <cellStyle name="Normal 9 3 2 7" xfId="2300" xr:uid="{E521B38B-FFC4-4F20-84F2-FA224F3F116F}"/>
    <cellStyle name="Normal 9 3 2 7 2" xfId="2301" xr:uid="{6A3C0631-D12A-4C16-B531-015A4B15F043}"/>
    <cellStyle name="Normal 9 3 2 8" xfId="2302" xr:uid="{B60584C5-A7D3-4603-937C-704F8F9D2CF1}"/>
    <cellStyle name="Normal 9 3 2 9" xfId="4038" xr:uid="{5B81914E-94A3-435E-A7B1-BC9CE2099F66}"/>
    <cellStyle name="Normal 9 3 3" xfId="171" xr:uid="{E9F64746-938C-4C3E-929D-4A9E605296AC}"/>
    <cellStyle name="Normal 9 3 3 2" xfId="172" xr:uid="{1FD36124-8938-4973-A05C-5EC5683D9708}"/>
    <cellStyle name="Normal 9 3 3 2 2" xfId="842" xr:uid="{17909EEB-45A3-4940-BF01-33B6BA15BE1C}"/>
    <cellStyle name="Normal 9 3 3 2 2 2" xfId="843" xr:uid="{B24A167F-A765-4013-BD20-B7984EB9DB46}"/>
    <cellStyle name="Normal 9 3 3 2 2 2 2" xfId="2303" xr:uid="{25F21AE4-BE5A-4255-B42C-54260A4F64FC}"/>
    <cellStyle name="Normal 9 3 3 2 2 2 2 2" xfId="2304" xr:uid="{9EF94CA0-D9C9-4441-B537-970A9DEA8C26}"/>
    <cellStyle name="Normal 9 3 3 2 2 2 3" xfId="2305" xr:uid="{8827DCDA-D725-49E7-A7BD-BB1B5F2102C5}"/>
    <cellStyle name="Normal 9 3 3 2 2 3" xfId="2306" xr:uid="{7B2F0A66-4BBB-4976-9363-381CA59C2CAD}"/>
    <cellStyle name="Normal 9 3 3 2 2 3 2" xfId="2307" xr:uid="{3575D49A-35F1-4414-B5A6-7B04BAD6977D}"/>
    <cellStyle name="Normal 9 3 3 2 2 4" xfId="2308" xr:uid="{F27A6D90-B05A-4FAE-8C69-B379E090008E}"/>
    <cellStyle name="Normal 9 3 3 2 3" xfId="844" xr:uid="{5E14F50E-ECC1-424B-B267-F9B9F384450D}"/>
    <cellStyle name="Normal 9 3 3 2 3 2" xfId="2309" xr:uid="{8DCB63DB-D17A-4391-8DDC-0830B5D44EE7}"/>
    <cellStyle name="Normal 9 3 3 2 3 2 2" xfId="2310" xr:uid="{5976D373-BA25-4E9A-BB25-8D0E29D197B1}"/>
    <cellStyle name="Normal 9 3 3 2 3 3" xfId="2311" xr:uid="{19AC7DCC-1122-4EC4-87A6-210A38614C91}"/>
    <cellStyle name="Normal 9 3 3 2 3 4" xfId="4039" xr:uid="{B8654399-A13D-472B-BB66-0706CB6C1901}"/>
    <cellStyle name="Normal 9 3 3 2 4" xfId="2312" xr:uid="{9F3EF0AA-7831-4C26-BC7B-C2BB08E0111B}"/>
    <cellStyle name="Normal 9 3 3 2 4 2" xfId="2313" xr:uid="{B7991493-AF54-4250-96FF-1BDCB35CF03B}"/>
    <cellStyle name="Normal 9 3 3 2 5" xfId="2314" xr:uid="{DD670209-14C5-4886-9D7A-7F1CFC19C0E4}"/>
    <cellStyle name="Normal 9 3 3 2 6" xfId="4040" xr:uid="{0C7F2DD4-B1B4-4BC6-B14F-BF309B935AA2}"/>
    <cellStyle name="Normal 9 3 3 3" xfId="408" xr:uid="{EC2D6370-8558-4644-BB50-2262A21732E3}"/>
    <cellStyle name="Normal 9 3 3 3 2" xfId="845" xr:uid="{53A6A96F-13BE-4B09-BBEB-56B2085C9D91}"/>
    <cellStyle name="Normal 9 3 3 3 2 2" xfId="846" xr:uid="{C211E368-D9DA-4705-BBDB-2EC821D8917E}"/>
    <cellStyle name="Normal 9 3 3 3 2 2 2" xfId="2315" xr:uid="{0E3F7DFE-1391-4802-BF17-B14638AF97CB}"/>
    <cellStyle name="Normal 9 3 3 3 2 2 2 2" xfId="2316" xr:uid="{0A7A3F9B-2D81-4894-9583-FB5E10FDA92E}"/>
    <cellStyle name="Normal 9 3 3 3 2 2 2 2 2" xfId="4765" xr:uid="{3D72061E-BF31-444F-8D5C-304C5900F9E0}"/>
    <cellStyle name="Normal 9 3 3 3 2 2 3" xfId="2317" xr:uid="{7F05E993-3FAB-4F56-8E2C-87E0F7E9FDE1}"/>
    <cellStyle name="Normal 9 3 3 3 2 2 3 2" xfId="4766" xr:uid="{A98FA465-A597-4371-BDAA-D1BFCA7332FA}"/>
    <cellStyle name="Normal 9 3 3 3 2 3" xfId="2318" xr:uid="{D9C3AE19-66F2-4FD9-9236-FD9D254FDFB5}"/>
    <cellStyle name="Normal 9 3 3 3 2 3 2" xfId="2319" xr:uid="{F0A984B6-D0D8-466D-8FF1-66719A7A1B10}"/>
    <cellStyle name="Normal 9 3 3 3 2 3 2 2" xfId="4768" xr:uid="{688051D9-2720-4C2E-AF30-2D5D366B706C}"/>
    <cellStyle name="Normal 9 3 3 3 2 3 3" xfId="4767" xr:uid="{9648D538-46B3-4DBA-AB11-7EC08B0671E4}"/>
    <cellStyle name="Normal 9 3 3 3 2 4" xfId="2320" xr:uid="{FCB25B14-AF44-4F91-863E-D39D82072300}"/>
    <cellStyle name="Normal 9 3 3 3 2 4 2" xfId="4769" xr:uid="{29B0FFA2-6842-4F26-82DA-33597A47865F}"/>
    <cellStyle name="Normal 9 3 3 3 3" xfId="847" xr:uid="{A5BF2148-D43C-4EE1-843F-0E48CBBF7354}"/>
    <cellStyle name="Normal 9 3 3 3 3 2" xfId="2321" xr:uid="{AF412385-7A36-4321-9334-7FA2B0E20E20}"/>
    <cellStyle name="Normal 9 3 3 3 3 2 2" xfId="2322" xr:uid="{89F7FFFE-209F-47CC-9BBE-0469B94412C6}"/>
    <cellStyle name="Normal 9 3 3 3 3 2 2 2" xfId="4772" xr:uid="{D1E88571-BAEE-4E86-ADE6-6AE0A85EE359}"/>
    <cellStyle name="Normal 9 3 3 3 3 2 3" xfId="4771" xr:uid="{D16B4FC8-3C88-47EE-84AC-368B1338C323}"/>
    <cellStyle name="Normal 9 3 3 3 3 3" xfId="2323" xr:uid="{3397E38C-75EE-4C70-8A3A-5975C2C82D4B}"/>
    <cellStyle name="Normal 9 3 3 3 3 3 2" xfId="4773" xr:uid="{3A8AE4D7-F9CB-42CA-B817-2F6B5A75A164}"/>
    <cellStyle name="Normal 9 3 3 3 3 4" xfId="4770" xr:uid="{03AD128D-BBAD-471B-B648-6C7660543D61}"/>
    <cellStyle name="Normal 9 3 3 3 4" xfId="2324" xr:uid="{F52C39E4-32DC-423F-A9B1-3C74BB19058E}"/>
    <cellStyle name="Normal 9 3 3 3 4 2" xfId="2325" xr:uid="{5BE55D8F-DCFC-49EA-88CC-A0A3654DACE5}"/>
    <cellStyle name="Normal 9 3 3 3 4 2 2" xfId="4775" xr:uid="{0D3112EB-4E4D-42B9-B2DC-146F45D207A7}"/>
    <cellStyle name="Normal 9 3 3 3 4 3" xfId="4774" xr:uid="{785D1249-E7AE-4AAB-81EC-7E41BF9F534D}"/>
    <cellStyle name="Normal 9 3 3 3 5" xfId="2326" xr:uid="{AC07CD3E-4A57-42DA-BA3A-21D58F841CFB}"/>
    <cellStyle name="Normal 9 3 3 3 5 2" xfId="4776" xr:uid="{D11F9599-2607-4C0C-BCF8-752CB267A9CB}"/>
    <cellStyle name="Normal 9 3 3 4" xfId="409" xr:uid="{161E4863-89C8-462C-B92F-81B6CD11EC21}"/>
    <cellStyle name="Normal 9 3 3 4 2" xfId="848" xr:uid="{B885D037-290C-4DC6-981F-9CF30A17C3AD}"/>
    <cellStyle name="Normal 9 3 3 4 2 2" xfId="2327" xr:uid="{8B9E2F2E-AC27-4D43-BC63-F99846F120C0}"/>
    <cellStyle name="Normal 9 3 3 4 2 2 2" xfId="2328" xr:uid="{D4181D06-1829-4778-8F2F-A598F5F50178}"/>
    <cellStyle name="Normal 9 3 3 4 2 2 2 2" xfId="4780" xr:uid="{8CA0F40A-BC96-48C9-94C2-C0CA9945D30B}"/>
    <cellStyle name="Normal 9 3 3 4 2 2 3" xfId="4779" xr:uid="{CE46FB09-91AB-4806-AAD7-66023EBA51BD}"/>
    <cellStyle name="Normal 9 3 3 4 2 3" xfId="2329" xr:uid="{D42E1620-1587-4BB1-B8B7-8F26DAFDCCE6}"/>
    <cellStyle name="Normal 9 3 3 4 2 3 2" xfId="4781" xr:uid="{CAE3F612-DF3E-46AC-AE82-BF0D4820FAC7}"/>
    <cellStyle name="Normal 9 3 3 4 2 4" xfId="4778" xr:uid="{F2CDC353-9151-4759-BB3D-F6A4385F03BE}"/>
    <cellStyle name="Normal 9 3 3 4 3" xfId="2330" xr:uid="{A99CE4D6-1EC1-4DB7-9420-BD1B985BDFE2}"/>
    <cellStyle name="Normal 9 3 3 4 3 2" xfId="2331" xr:uid="{47DE0531-A6AA-41DA-B9FA-77CA8B753CE2}"/>
    <cellStyle name="Normal 9 3 3 4 3 2 2" xfId="4783" xr:uid="{2915DF2C-997D-4A97-BD0C-A3482AA4B33E}"/>
    <cellStyle name="Normal 9 3 3 4 3 3" xfId="4782" xr:uid="{AE67686E-358E-4E89-847A-C7AC024CCC1E}"/>
    <cellStyle name="Normal 9 3 3 4 4" xfId="2332" xr:uid="{85793DA0-C01B-42CB-A8D6-528370B28E12}"/>
    <cellStyle name="Normal 9 3 3 4 4 2" xfId="4784" xr:uid="{2A9D80F1-3129-4A97-BC87-5BB177083FA0}"/>
    <cellStyle name="Normal 9 3 3 4 5" xfId="4777" xr:uid="{B285961F-9371-4A9B-A8E0-C608CFA06023}"/>
    <cellStyle name="Normal 9 3 3 5" xfId="849" xr:uid="{5849EF43-7FAC-4844-B405-8850075854DD}"/>
    <cellStyle name="Normal 9 3 3 5 2" xfId="2333" xr:uid="{3A0C95B4-A05C-493B-8657-6305AD74B1D8}"/>
    <cellStyle name="Normal 9 3 3 5 2 2" xfId="2334" xr:uid="{91627557-C1EB-4D89-A42C-FA3F6C58F92D}"/>
    <cellStyle name="Normal 9 3 3 5 2 2 2" xfId="4787" xr:uid="{3B5159C9-AE48-44C7-8DFE-C29D382F8297}"/>
    <cellStyle name="Normal 9 3 3 5 2 3" xfId="4786" xr:uid="{90DB60C2-DF4C-49C8-9E3E-EFB0B8893CB0}"/>
    <cellStyle name="Normal 9 3 3 5 3" xfId="2335" xr:uid="{1FE62711-FE59-40A8-857D-3EB6438ED8F0}"/>
    <cellStyle name="Normal 9 3 3 5 3 2" xfId="4788" xr:uid="{07F8F1E2-A092-4C98-BB55-AEFF0CE9F167}"/>
    <cellStyle name="Normal 9 3 3 5 4" xfId="4041" xr:uid="{780E7D2F-5F11-458C-BFB3-B226E6A98A23}"/>
    <cellStyle name="Normal 9 3 3 5 4 2" xfId="4789" xr:uid="{5870F063-4126-4B29-A584-399E1B42307B}"/>
    <cellStyle name="Normal 9 3 3 5 5" xfId="4785" xr:uid="{AE63EC8C-8804-46C0-AF04-EB5DB9A1B202}"/>
    <cellStyle name="Normal 9 3 3 6" xfId="2336" xr:uid="{FBD39254-CB1E-420A-85CE-526F9B7BF668}"/>
    <cellStyle name="Normal 9 3 3 6 2" xfId="2337" xr:uid="{A071CD1F-0B03-4A3A-BF26-781343C3EF1E}"/>
    <cellStyle name="Normal 9 3 3 6 2 2" xfId="4791" xr:uid="{3114AE33-3B11-4E21-8820-65F88E42A660}"/>
    <cellStyle name="Normal 9 3 3 6 3" xfId="4790" xr:uid="{CE7AB3FD-F640-403E-B1C9-E9DA6D9F25E2}"/>
    <cellStyle name="Normal 9 3 3 7" xfId="2338" xr:uid="{6AE38268-E49B-49DC-A37C-FC30FF1C7C91}"/>
    <cellStyle name="Normal 9 3 3 7 2" xfId="4792" xr:uid="{DCC4FF4B-271D-42A0-8F84-B87F98DAA099}"/>
    <cellStyle name="Normal 9 3 3 8" xfId="4042" xr:uid="{3E10352D-7950-4829-8FFD-1DF40FC3BAA6}"/>
    <cellStyle name="Normal 9 3 3 8 2" xfId="4793" xr:uid="{45C54034-D12B-4C38-A1D4-2A5C3EF3B360}"/>
    <cellStyle name="Normal 9 3 4" xfId="173" xr:uid="{0EC45F61-6868-4439-902F-07D6ED2DE2CF}"/>
    <cellStyle name="Normal 9 3 4 2" xfId="450" xr:uid="{325C2AAD-B61E-4069-97F3-5E0E6E7836A5}"/>
    <cellStyle name="Normal 9 3 4 2 2" xfId="850" xr:uid="{71AB1D71-BC92-4F39-A884-8F6C6FFC1C49}"/>
    <cellStyle name="Normal 9 3 4 2 2 2" xfId="2339" xr:uid="{40CAA325-B8AC-47FF-9EA6-76D1E60B10CA}"/>
    <cellStyle name="Normal 9 3 4 2 2 2 2" xfId="2340" xr:uid="{3622F0CC-1803-4799-81B4-787595D4D29E}"/>
    <cellStyle name="Normal 9 3 4 2 2 2 2 2" xfId="4798" xr:uid="{9F0B8A44-4A9D-4AB5-B483-C12F05FE36D4}"/>
    <cellStyle name="Normal 9 3 4 2 2 2 3" xfId="4797" xr:uid="{6FE82900-620D-4677-8473-4D790F9EF1F6}"/>
    <cellStyle name="Normal 9 3 4 2 2 3" xfId="2341" xr:uid="{FE6783EE-5BC1-41CE-B3DA-84CC9911613F}"/>
    <cellStyle name="Normal 9 3 4 2 2 3 2" xfId="4799" xr:uid="{20A199B5-A319-4D10-A8A5-A00061BEF85E}"/>
    <cellStyle name="Normal 9 3 4 2 2 4" xfId="4043" xr:uid="{DA049034-E1D8-4427-952D-401179D2B33D}"/>
    <cellStyle name="Normal 9 3 4 2 2 4 2" xfId="4800" xr:uid="{00195C34-0341-49A4-8C6A-6E82C8DF8F55}"/>
    <cellStyle name="Normal 9 3 4 2 2 5" xfId="4796" xr:uid="{F9ABBF18-8398-42E5-B39B-37300D7785E0}"/>
    <cellStyle name="Normal 9 3 4 2 3" xfId="2342" xr:uid="{99A1D66D-EBC7-47CC-B2B7-8C44BC2BFAA3}"/>
    <cellStyle name="Normal 9 3 4 2 3 2" xfId="2343" xr:uid="{189CE639-0D82-41F8-A70A-29F7F7227DF5}"/>
    <cellStyle name="Normal 9 3 4 2 3 2 2" xfId="4802" xr:uid="{E57FD7B4-60D4-4C13-8FB4-5223E503F852}"/>
    <cellStyle name="Normal 9 3 4 2 3 3" xfId="4801" xr:uid="{4D73E8CB-E7B3-43A6-8C3E-43F2E132075F}"/>
    <cellStyle name="Normal 9 3 4 2 4" xfId="2344" xr:uid="{527D3436-B30C-4BCA-92FF-CE8413BE3D1F}"/>
    <cellStyle name="Normal 9 3 4 2 4 2" xfId="4803" xr:uid="{14A23EEB-9A2D-4387-BA2F-45AE58415806}"/>
    <cellStyle name="Normal 9 3 4 2 5" xfId="4044" xr:uid="{75FE859B-1686-4C64-A50E-CD9351C24718}"/>
    <cellStyle name="Normal 9 3 4 2 5 2" xfId="4804" xr:uid="{BD9C7C16-EA00-4417-B57F-92A105233C5D}"/>
    <cellStyle name="Normal 9 3 4 2 6" xfId="4795" xr:uid="{CE0A138D-3A17-4E77-8BFB-BDFD7552F12C}"/>
    <cellStyle name="Normal 9 3 4 3" xfId="851" xr:uid="{183B8134-0182-40EB-8F59-0AE6D63DCF91}"/>
    <cellStyle name="Normal 9 3 4 3 2" xfId="2345" xr:uid="{FF2535AE-E703-4A5D-A283-32CFC30BB05B}"/>
    <cellStyle name="Normal 9 3 4 3 2 2" xfId="2346" xr:uid="{2D4673E1-A474-404C-8778-E75282A9DC1F}"/>
    <cellStyle name="Normal 9 3 4 3 2 2 2" xfId="4807" xr:uid="{33E31B64-1720-4812-AE6A-42B127A3BE65}"/>
    <cellStyle name="Normal 9 3 4 3 2 3" xfId="4806" xr:uid="{3E6B7F43-B0CF-40EE-8AF9-A4DCFAE83536}"/>
    <cellStyle name="Normal 9 3 4 3 3" xfId="2347" xr:uid="{F3EEC7A2-BC6C-4ED5-831B-36E3DC110278}"/>
    <cellStyle name="Normal 9 3 4 3 3 2" xfId="4808" xr:uid="{BC1031EE-06C0-4E1D-9FEE-00AB33741E73}"/>
    <cellStyle name="Normal 9 3 4 3 4" xfId="4045" xr:uid="{ADBFC78B-3165-4ACC-A1DF-85E7A919461A}"/>
    <cellStyle name="Normal 9 3 4 3 4 2" xfId="4809" xr:uid="{7749BF7E-C5A9-4FC4-B831-2F02445BDA50}"/>
    <cellStyle name="Normal 9 3 4 3 5" xfId="4805" xr:uid="{BB89F6DE-D1A2-4AD6-A55F-F05A681186CF}"/>
    <cellStyle name="Normal 9 3 4 4" xfId="2348" xr:uid="{DD76CD25-D747-4493-894E-CDAFC59CE671}"/>
    <cellStyle name="Normal 9 3 4 4 2" xfId="2349" xr:uid="{CF23DACB-6972-4617-8166-C2ED31393BF6}"/>
    <cellStyle name="Normal 9 3 4 4 2 2" xfId="4811" xr:uid="{CC07E055-87B3-4766-8A6B-8399015CA007}"/>
    <cellStyle name="Normal 9 3 4 4 3" xfId="4046" xr:uid="{CC8B25F0-76C3-493D-8622-D067E61DB055}"/>
    <cellStyle name="Normal 9 3 4 4 3 2" xfId="4812" xr:uid="{3886A51A-3A18-4064-847B-B65F6CFCCEA2}"/>
    <cellStyle name="Normal 9 3 4 4 4" xfId="4047" xr:uid="{60FF582E-402A-4E74-BC4A-F6732AAF63EE}"/>
    <cellStyle name="Normal 9 3 4 4 4 2" xfId="4813" xr:uid="{DADB6A14-474C-4B1B-8B72-B471D217E2D5}"/>
    <cellStyle name="Normal 9 3 4 4 5" xfId="4810" xr:uid="{1A1686D7-1C3E-430E-8E4E-6316DCD74CD3}"/>
    <cellStyle name="Normal 9 3 4 5" xfId="2350" xr:uid="{72C45820-3951-49A0-B83B-285CEBF85051}"/>
    <cellStyle name="Normal 9 3 4 5 2" xfId="4814" xr:uid="{41AD1BBF-5889-4511-A037-92BB07F5122D}"/>
    <cellStyle name="Normal 9 3 4 6" xfId="4048" xr:uid="{41CB0C29-E3F3-47BF-9744-2E254CB497D8}"/>
    <cellStyle name="Normal 9 3 4 6 2" xfId="4815" xr:uid="{7236F99F-FD94-4182-A70C-DDEC197DD5AC}"/>
    <cellStyle name="Normal 9 3 4 7" xfId="4049" xr:uid="{9BF7DC93-3E22-4439-8D22-08EE63C12C5B}"/>
    <cellStyle name="Normal 9 3 4 7 2" xfId="4816" xr:uid="{0205B8F4-E4C8-4020-826D-AE06315629E5}"/>
    <cellStyle name="Normal 9 3 4 8" xfId="4794" xr:uid="{1187FAFD-3BF9-4059-8D7B-837FB7991C71}"/>
    <cellStyle name="Normal 9 3 5" xfId="410" xr:uid="{211E617B-0DDC-462D-BA0E-61874E957027}"/>
    <cellStyle name="Normal 9 3 5 2" xfId="852" xr:uid="{C872A1DA-04A1-4426-9174-DD0887329990}"/>
    <cellStyle name="Normal 9 3 5 2 2" xfId="853" xr:uid="{E81ED4FC-4067-4085-99BF-D1F77D653636}"/>
    <cellStyle name="Normal 9 3 5 2 2 2" xfId="2351" xr:uid="{825292EE-A396-48AA-B253-7CA9F47DACA8}"/>
    <cellStyle name="Normal 9 3 5 2 2 2 2" xfId="2352" xr:uid="{8D8CAA5D-49E6-4191-BBE3-7EB04CD75BAE}"/>
    <cellStyle name="Normal 9 3 5 2 2 2 2 2" xfId="4821" xr:uid="{429938A7-41E3-4E6E-BC13-F0DE0C0F2EF8}"/>
    <cellStyle name="Normal 9 3 5 2 2 2 3" xfId="4820" xr:uid="{EC7CF9AC-8DA6-48C3-ADAC-60178F13A929}"/>
    <cellStyle name="Normal 9 3 5 2 2 3" xfId="2353" xr:uid="{BB348046-FF12-44B4-9FF0-A79BA81FAA7C}"/>
    <cellStyle name="Normal 9 3 5 2 2 3 2" xfId="4822" xr:uid="{AF3DF676-FA15-49CA-AD7C-14F991815C49}"/>
    <cellStyle name="Normal 9 3 5 2 2 4" xfId="4819" xr:uid="{220DC7E0-F72B-4A74-84D7-75275F35FB36}"/>
    <cellStyle name="Normal 9 3 5 2 3" xfId="2354" xr:uid="{BFD502EB-985C-4FDB-AF89-E0F845A77728}"/>
    <cellStyle name="Normal 9 3 5 2 3 2" xfId="2355" xr:uid="{A5CB9513-D8EC-4B2F-BB87-C43A09A1396D}"/>
    <cellStyle name="Normal 9 3 5 2 3 2 2" xfId="4824" xr:uid="{9AE99057-32E8-4079-A76C-391B364019A6}"/>
    <cellStyle name="Normal 9 3 5 2 3 3" xfId="4823" xr:uid="{DD4A88C5-8F5D-4C4C-81C8-ECBFE6FAEB75}"/>
    <cellStyle name="Normal 9 3 5 2 4" xfId="2356" xr:uid="{8707E4C0-9415-4C5D-A2E8-C01916F203A5}"/>
    <cellStyle name="Normal 9 3 5 2 4 2" xfId="4825" xr:uid="{3423825B-EF64-4AEC-86B3-CD2D86036A9D}"/>
    <cellStyle name="Normal 9 3 5 2 5" xfId="4818" xr:uid="{627464F4-8BFF-4A5E-B5B3-00978D3FAA04}"/>
    <cellStyle name="Normal 9 3 5 3" xfId="854" xr:uid="{766C21C4-E6D3-4BFD-9F20-F81B494B7362}"/>
    <cellStyle name="Normal 9 3 5 3 2" xfId="2357" xr:uid="{FDEEEDA1-6F8F-4431-B02A-6000557C9430}"/>
    <cellStyle name="Normal 9 3 5 3 2 2" xfId="2358" xr:uid="{3B47C363-9A15-4DF7-A6D3-B3125B7B0223}"/>
    <cellStyle name="Normal 9 3 5 3 2 2 2" xfId="4828" xr:uid="{B9BAF921-359C-49B3-BC70-86D41AC7EC2A}"/>
    <cellStyle name="Normal 9 3 5 3 2 3" xfId="4827" xr:uid="{8B0529A0-806C-41F7-8016-273C48F4F427}"/>
    <cellStyle name="Normal 9 3 5 3 3" xfId="2359" xr:uid="{671C397A-3639-4D41-A4DC-E305488EE05B}"/>
    <cellStyle name="Normal 9 3 5 3 3 2" xfId="4829" xr:uid="{D230892C-98E3-48EE-BB3B-D1311C2A7A78}"/>
    <cellStyle name="Normal 9 3 5 3 4" xfId="4050" xr:uid="{3D020402-C873-4B48-BE49-E903E3BA9A44}"/>
    <cellStyle name="Normal 9 3 5 3 4 2" xfId="4830" xr:uid="{244546C1-5A08-4173-97B3-8197201BDA6F}"/>
    <cellStyle name="Normal 9 3 5 3 5" xfId="4826" xr:uid="{A1DBE199-20EA-46B5-9BDE-D37ED365B869}"/>
    <cellStyle name="Normal 9 3 5 4" xfId="2360" xr:uid="{3BD0A438-F6D7-4A02-9E20-7887EEE8B665}"/>
    <cellStyle name="Normal 9 3 5 4 2" xfId="2361" xr:uid="{5D6E4FD2-DA77-420E-B7EA-734A6C73ACD9}"/>
    <cellStyle name="Normal 9 3 5 4 2 2" xfId="4832" xr:uid="{302243D5-4CF2-4197-864D-41353C05FA6B}"/>
    <cellStyle name="Normal 9 3 5 4 3" xfId="4831" xr:uid="{52BCA815-3E42-43E3-A79C-A1CE4AADBEA1}"/>
    <cellStyle name="Normal 9 3 5 5" xfId="2362" xr:uid="{5398EAE7-A6C3-48FA-86E3-D8097C228B7C}"/>
    <cellStyle name="Normal 9 3 5 5 2" xfId="4833" xr:uid="{0328EAB9-A3B5-4F58-866D-E56DFC164087}"/>
    <cellStyle name="Normal 9 3 5 6" xfId="4051" xr:uid="{DBCCCA52-41D6-4177-9C2D-69C98B32E3DC}"/>
    <cellStyle name="Normal 9 3 5 6 2" xfId="4834" xr:uid="{AEFE2F9A-5CB2-408F-AFAE-C1A065E0EDB0}"/>
    <cellStyle name="Normal 9 3 5 7" xfId="4817" xr:uid="{51339F5F-B832-4C37-BDB8-2A71C6AD4943}"/>
    <cellStyle name="Normal 9 3 6" xfId="411" xr:uid="{BC72E575-1E9B-4EA7-8E51-06A9CDF4D84F}"/>
    <cellStyle name="Normal 9 3 6 2" xfId="855" xr:uid="{86E6AC97-0329-40AF-8F5F-4EE7D9395D4A}"/>
    <cellStyle name="Normal 9 3 6 2 2" xfId="2363" xr:uid="{E288C3CF-7869-4BB7-BD92-E717AF72D9BB}"/>
    <cellStyle name="Normal 9 3 6 2 2 2" xfId="2364" xr:uid="{1B7B2456-9997-47F4-BDB8-FA0A402DF6F9}"/>
    <cellStyle name="Normal 9 3 6 2 2 2 2" xfId="4838" xr:uid="{6C16E0EE-241B-474D-BD98-EBB162AB78BA}"/>
    <cellStyle name="Normal 9 3 6 2 2 3" xfId="4837" xr:uid="{51F99F48-8269-4B20-920B-7403071B838E}"/>
    <cellStyle name="Normal 9 3 6 2 3" xfId="2365" xr:uid="{B22C724F-5525-4728-B17E-0E85BCFF137F}"/>
    <cellStyle name="Normal 9 3 6 2 3 2" xfId="4839" xr:uid="{1D9F64E4-C929-422D-B3D7-E9DD0962B0E3}"/>
    <cellStyle name="Normal 9 3 6 2 4" xfId="4052" xr:uid="{24CD4E79-D02F-4DD4-BA72-AB92789177AD}"/>
    <cellStyle name="Normal 9 3 6 2 4 2" xfId="4840" xr:uid="{5E94C3E8-1461-4EB2-9803-5D8B1B98E466}"/>
    <cellStyle name="Normal 9 3 6 2 5" xfId="4836" xr:uid="{79B84DF5-9643-43C5-8F34-CEDBB1C99C50}"/>
    <cellStyle name="Normal 9 3 6 3" xfId="2366" xr:uid="{DE73878D-69E2-4340-912B-C5A20988E71E}"/>
    <cellStyle name="Normal 9 3 6 3 2" xfId="2367" xr:uid="{D3421C03-9CE0-49BD-BB3D-EE3B811DBD2C}"/>
    <cellStyle name="Normal 9 3 6 3 2 2" xfId="4842" xr:uid="{EA08BE36-6338-43B0-97F2-1F3127D312A0}"/>
    <cellStyle name="Normal 9 3 6 3 3" xfId="4841" xr:uid="{51891AB9-CA4A-47D8-814E-AF5D54936FE4}"/>
    <cellStyle name="Normal 9 3 6 4" xfId="2368" xr:uid="{E79AE467-6176-4BEC-B246-8CB2E60CB525}"/>
    <cellStyle name="Normal 9 3 6 4 2" xfId="4843" xr:uid="{FC0C98A0-DE6C-43E2-8620-09D44FE886A1}"/>
    <cellStyle name="Normal 9 3 6 5" xfId="4053" xr:uid="{4D0B19ED-814D-4F5E-BD61-22F5583BFB04}"/>
    <cellStyle name="Normal 9 3 6 5 2" xfId="4844" xr:uid="{B5AD69BF-EC3B-469B-8FDB-61245B1AA0F0}"/>
    <cellStyle name="Normal 9 3 6 6" xfId="4835" xr:uid="{18CC1B0A-E184-4772-8E4A-EE81ABABBAFA}"/>
    <cellStyle name="Normal 9 3 7" xfId="856" xr:uid="{B67E0E7A-27EE-42BC-A34E-B7285466976B}"/>
    <cellStyle name="Normal 9 3 7 2" xfId="2369" xr:uid="{CFE5D315-2813-4FFF-BFDB-CA5A9AB4A28B}"/>
    <cellStyle name="Normal 9 3 7 2 2" xfId="2370" xr:uid="{E7178AAF-A679-4882-A9B5-20304D4C2F10}"/>
    <cellStyle name="Normal 9 3 7 2 2 2" xfId="4847" xr:uid="{DE02D94C-410B-4076-B9F8-B6D27DA99FCC}"/>
    <cellStyle name="Normal 9 3 7 2 3" xfId="4846" xr:uid="{37E26E10-9315-4060-BA1E-D150F86122D5}"/>
    <cellStyle name="Normal 9 3 7 3" xfId="2371" xr:uid="{2CC2EFEA-0E41-47E3-B7BF-7A90E2849CEE}"/>
    <cellStyle name="Normal 9 3 7 3 2" xfId="4848" xr:uid="{0D184E18-6795-49D3-B8D2-5F726E163965}"/>
    <cellStyle name="Normal 9 3 7 4" xfId="4054" xr:uid="{E7ED521C-B8DE-4799-9C05-440E453C0CB7}"/>
    <cellStyle name="Normal 9 3 7 4 2" xfId="4849" xr:uid="{B0336F1F-0485-4759-89A0-97DEE252A24F}"/>
    <cellStyle name="Normal 9 3 7 5" xfId="4845" xr:uid="{71FEF1ED-1E4A-49DB-ABC7-CECEA860971A}"/>
    <cellStyle name="Normal 9 3 8" xfId="2372" xr:uid="{0498C0D9-A5D8-4615-858A-92146E811B04}"/>
    <cellStyle name="Normal 9 3 8 2" xfId="2373" xr:uid="{8F768A04-B200-417F-BAAF-AB7259FE06A1}"/>
    <cellStyle name="Normal 9 3 8 2 2" xfId="4851" xr:uid="{06594039-795F-4CB8-BBBD-9848B032A96C}"/>
    <cellStyle name="Normal 9 3 8 3" xfId="4055" xr:uid="{DB5D0F47-90C0-482E-85EC-6468862301DA}"/>
    <cellStyle name="Normal 9 3 8 3 2" xfId="4852" xr:uid="{64F50AA5-8196-4931-AD28-4139EEBD858F}"/>
    <cellStyle name="Normal 9 3 8 4" xfId="4056" xr:uid="{F5C7D404-9150-4A6F-A39B-AC2EDFE54CCB}"/>
    <cellStyle name="Normal 9 3 8 4 2" xfId="4853" xr:uid="{ACCC2C50-A6CB-4467-9F24-5698835243FA}"/>
    <cellStyle name="Normal 9 3 8 5" xfId="4850" xr:uid="{2D4E76CF-B998-47EE-8A9A-4A4BDA745572}"/>
    <cellStyle name="Normal 9 3 9" xfId="2374" xr:uid="{2ADEFB79-0FCB-4D0A-A25E-43E1312BD1E4}"/>
    <cellStyle name="Normal 9 3 9 2" xfId="4854" xr:uid="{B247775B-819E-4491-A451-513C9766FB55}"/>
    <cellStyle name="Normal 9 4" xfId="174" xr:uid="{B41E2A95-2628-4357-84AA-118A97F1CF08}"/>
    <cellStyle name="Normal 9 4 10" xfId="4057" xr:uid="{7D1EB278-38BC-44F0-B4E5-022167B12E99}"/>
    <cellStyle name="Normal 9 4 10 2" xfId="4856" xr:uid="{656207E0-E1AB-4E47-A76B-4DC6882BDD63}"/>
    <cellStyle name="Normal 9 4 11" xfId="4058" xr:uid="{126DED24-D8A3-42D9-BB5C-E316AAF4BF22}"/>
    <cellStyle name="Normal 9 4 11 2" xfId="4857" xr:uid="{3620CF41-9A57-4E4E-9B08-19983376C19E}"/>
    <cellStyle name="Normal 9 4 12" xfId="4855" xr:uid="{40655DE9-EF1A-4E21-850E-5D12B4C7C998}"/>
    <cellStyle name="Normal 9 4 2" xfId="175" xr:uid="{2EB79341-4093-4261-BE70-4467F8023D48}"/>
    <cellStyle name="Normal 9 4 2 10" xfId="4858" xr:uid="{3857506B-1AE5-43BD-BD94-7BFDCC64005B}"/>
    <cellStyle name="Normal 9 4 2 2" xfId="176" xr:uid="{BB04E418-5D22-4BB5-9EF8-465F78006CB1}"/>
    <cellStyle name="Normal 9 4 2 2 2" xfId="412" xr:uid="{DBDB2955-4C02-45E9-90F1-92F4731A1ABB}"/>
    <cellStyle name="Normal 9 4 2 2 2 2" xfId="857" xr:uid="{C207D0F0-A5CC-46BE-93A2-1B3B588E1C92}"/>
    <cellStyle name="Normal 9 4 2 2 2 2 2" xfId="2375" xr:uid="{A5CD6826-FC74-4D2A-A802-56D6249EA014}"/>
    <cellStyle name="Normal 9 4 2 2 2 2 2 2" xfId="2376" xr:uid="{A7CF75D4-3FE7-42F0-9EF8-711A94D543BF}"/>
    <cellStyle name="Normal 9 4 2 2 2 2 2 2 2" xfId="4863" xr:uid="{20B98010-963A-492F-A541-5960067135D0}"/>
    <cellStyle name="Normal 9 4 2 2 2 2 2 3" xfId="4862" xr:uid="{176053AC-845D-40E7-AF14-7F436B2416CB}"/>
    <cellStyle name="Normal 9 4 2 2 2 2 3" xfId="2377" xr:uid="{091A6A26-1289-461C-A0E0-388F9A039F71}"/>
    <cellStyle name="Normal 9 4 2 2 2 2 3 2" xfId="4864" xr:uid="{574FC9A2-0122-4462-AEF7-D7F0284AF71D}"/>
    <cellStyle name="Normal 9 4 2 2 2 2 4" xfId="4059" xr:uid="{3961BE25-FFD0-4FD4-95E0-D7C493C4E843}"/>
    <cellStyle name="Normal 9 4 2 2 2 2 4 2" xfId="4865" xr:uid="{61565B56-BAD5-4C2C-AA59-3E48775F5739}"/>
    <cellStyle name="Normal 9 4 2 2 2 2 5" xfId="4861" xr:uid="{25BDC33F-C389-450B-8E5D-852BF30B13CC}"/>
    <cellStyle name="Normal 9 4 2 2 2 3" xfId="2378" xr:uid="{DC06D816-E568-4240-8975-DF75C1EBDD31}"/>
    <cellStyle name="Normal 9 4 2 2 2 3 2" xfId="2379" xr:uid="{CFBB71A7-FB16-4049-B27D-2B45C9716629}"/>
    <cellStyle name="Normal 9 4 2 2 2 3 2 2" xfId="4867" xr:uid="{7860AF8B-9166-4235-A306-5B5515263265}"/>
    <cellStyle name="Normal 9 4 2 2 2 3 3" xfId="4060" xr:uid="{68B977B4-C1DE-4E1D-85EF-6F8F71D293E2}"/>
    <cellStyle name="Normal 9 4 2 2 2 3 3 2" xfId="4868" xr:uid="{B1409C61-3404-4A70-914F-7971EF4AB4DD}"/>
    <cellStyle name="Normal 9 4 2 2 2 3 4" xfId="4061" xr:uid="{BD4B703B-7162-4E55-89A8-C6ED993050C4}"/>
    <cellStyle name="Normal 9 4 2 2 2 3 4 2" xfId="4869" xr:uid="{A3B78DEA-9DF9-4C20-9B7E-3EA8591BCC0D}"/>
    <cellStyle name="Normal 9 4 2 2 2 3 5" xfId="4866" xr:uid="{A7C2936A-BEA2-4716-8E39-C208D7C858EE}"/>
    <cellStyle name="Normal 9 4 2 2 2 4" xfId="2380" xr:uid="{D6FCC93F-E8D5-4168-B8D4-A65300337ACB}"/>
    <cellStyle name="Normal 9 4 2 2 2 4 2" xfId="4870" xr:uid="{754BF9C7-CFD1-4DC9-8887-6A6205B11AC0}"/>
    <cellStyle name="Normal 9 4 2 2 2 5" xfId="4062" xr:uid="{2B9CCD95-851C-4A96-BD6C-0AA48CEF5D30}"/>
    <cellStyle name="Normal 9 4 2 2 2 5 2" xfId="4871" xr:uid="{A57DE47F-C7E1-4F29-8492-383850587761}"/>
    <cellStyle name="Normal 9 4 2 2 2 6" xfId="4063" xr:uid="{639FE72C-5D3D-4514-BCFB-21BA04C1BFC5}"/>
    <cellStyle name="Normal 9 4 2 2 2 6 2" xfId="4872" xr:uid="{4984F346-E0E4-4EC5-876E-933822C30DC5}"/>
    <cellStyle name="Normal 9 4 2 2 2 7" xfId="4860" xr:uid="{EB368EE8-EF2B-45B1-B36B-21836B71F0A1}"/>
    <cellStyle name="Normal 9 4 2 2 3" xfId="858" xr:uid="{FA0ECB07-485C-4D66-A499-A3B57DB13F91}"/>
    <cellStyle name="Normal 9 4 2 2 3 2" xfId="2381" xr:uid="{15F3B15C-BCB6-4DFF-84F9-E12D96B526A0}"/>
    <cellStyle name="Normal 9 4 2 2 3 2 2" xfId="2382" xr:uid="{10C242F4-51C8-44F4-A65B-9A8BBDAEBAF4}"/>
    <cellStyle name="Normal 9 4 2 2 3 2 2 2" xfId="4875" xr:uid="{8DC192B7-B6B6-4CF2-8BD4-87BBA6B60549}"/>
    <cellStyle name="Normal 9 4 2 2 3 2 3" xfId="4064" xr:uid="{5B81F90B-73A1-4374-9248-E171EE70F5B0}"/>
    <cellStyle name="Normal 9 4 2 2 3 2 3 2" xfId="4876" xr:uid="{96512F61-F46F-4500-BE43-CE039E590169}"/>
    <cellStyle name="Normal 9 4 2 2 3 2 4" xfId="4065" xr:uid="{674879BD-0B2C-4A42-9455-C9D399A1AC65}"/>
    <cellStyle name="Normal 9 4 2 2 3 2 4 2" xfId="4877" xr:uid="{58D94990-AAD8-4C86-8FC5-352B5D8C5A4D}"/>
    <cellStyle name="Normal 9 4 2 2 3 2 5" xfId="4874" xr:uid="{562D4759-9FA4-473D-A5BE-ECF51D03F577}"/>
    <cellStyle name="Normal 9 4 2 2 3 3" xfId="2383" xr:uid="{24A90042-DA44-452C-BA43-485038BD8234}"/>
    <cellStyle name="Normal 9 4 2 2 3 3 2" xfId="4878" xr:uid="{4CDDBC02-073B-4F31-A689-D4EAF44F86C0}"/>
    <cellStyle name="Normal 9 4 2 2 3 4" xfId="4066" xr:uid="{BFE4D5A4-BAAD-48D2-8436-ABDDB8047FDD}"/>
    <cellStyle name="Normal 9 4 2 2 3 4 2" xfId="4879" xr:uid="{C57734E0-A80E-4948-8A1A-99C35F5C74C1}"/>
    <cellStyle name="Normal 9 4 2 2 3 5" xfId="4067" xr:uid="{A38949A8-891A-4F4E-803C-D46241AC9553}"/>
    <cellStyle name="Normal 9 4 2 2 3 5 2" xfId="4880" xr:uid="{1DF8255F-E1F8-4560-B382-C4B674940B74}"/>
    <cellStyle name="Normal 9 4 2 2 3 6" xfId="4873" xr:uid="{B8E09031-BA06-4ECD-A434-DB00B746ACE1}"/>
    <cellStyle name="Normal 9 4 2 2 4" xfId="2384" xr:uid="{1F8433D0-D177-4385-96C6-4FBB3BF0AE25}"/>
    <cellStyle name="Normal 9 4 2 2 4 2" xfId="2385" xr:uid="{DFB099F5-A9A5-4645-866F-D6FEA4F35223}"/>
    <cellStyle name="Normal 9 4 2 2 4 2 2" xfId="4882" xr:uid="{43CF880D-E0C1-46DA-8D92-ADD66EB5A1A7}"/>
    <cellStyle name="Normal 9 4 2 2 4 3" xfId="4068" xr:uid="{61E8A1F3-179C-4B3C-8FB8-472A34C138C3}"/>
    <cellStyle name="Normal 9 4 2 2 4 3 2" xfId="4883" xr:uid="{C7924D00-171F-4EFC-BEC7-16EC6683F6FB}"/>
    <cellStyle name="Normal 9 4 2 2 4 4" xfId="4069" xr:uid="{0A5DA2A3-7193-403A-9FE7-383668687C7A}"/>
    <cellStyle name="Normal 9 4 2 2 4 4 2" xfId="4884" xr:uid="{36287940-AC00-4B96-9A80-7A7E7D1A9BB6}"/>
    <cellStyle name="Normal 9 4 2 2 4 5" xfId="4881" xr:uid="{ED936E4E-12ED-4229-BB3C-DC03025B4CE8}"/>
    <cellStyle name="Normal 9 4 2 2 5" xfId="2386" xr:uid="{D25FB41F-F35A-44A1-ABCD-E8E4FFFEBD6E}"/>
    <cellStyle name="Normal 9 4 2 2 5 2" xfId="4070" xr:uid="{1D72AC1D-3C38-4668-9ACA-5AC88ADBA807}"/>
    <cellStyle name="Normal 9 4 2 2 5 2 2" xfId="4886" xr:uid="{C036B64D-2AEC-4154-92D5-946D60CCB0AB}"/>
    <cellStyle name="Normal 9 4 2 2 5 3" xfId="4071" xr:uid="{11C0883A-8FAF-461E-92FC-356D4CB53D27}"/>
    <cellStyle name="Normal 9 4 2 2 5 3 2" xfId="4887" xr:uid="{C7886CDA-867D-4D9C-9A1C-FC51EDA79B38}"/>
    <cellStyle name="Normal 9 4 2 2 5 4" xfId="4072" xr:uid="{C57CAD54-28F6-4788-BBAE-42090BCD934E}"/>
    <cellStyle name="Normal 9 4 2 2 5 4 2" xfId="4888" xr:uid="{BF876216-56CA-407F-8559-1ADA93A4A447}"/>
    <cellStyle name="Normal 9 4 2 2 5 5" xfId="4885" xr:uid="{067D9E7E-8E7F-4F4E-9D13-15510DCB306C}"/>
    <cellStyle name="Normal 9 4 2 2 6" xfId="4073" xr:uid="{E45D4C81-961F-4F5E-B6B3-8ADFACF4FE5E}"/>
    <cellStyle name="Normal 9 4 2 2 6 2" xfId="4889" xr:uid="{E31EDBF0-07AB-422A-8138-1E5650B7FF02}"/>
    <cellStyle name="Normal 9 4 2 2 7" xfId="4074" xr:uid="{D092850B-DC53-4102-BCD6-704E3950CFF0}"/>
    <cellStyle name="Normal 9 4 2 2 7 2" xfId="4890" xr:uid="{E7792AF6-0A1A-4680-971D-EA0ABA4255D9}"/>
    <cellStyle name="Normal 9 4 2 2 8" xfId="4075" xr:uid="{2F69D5DB-0568-4E0A-A334-1D1F789BF884}"/>
    <cellStyle name="Normal 9 4 2 2 8 2" xfId="4891" xr:uid="{9F4B59E2-DDDF-4D2A-AAF6-4D460B296FB8}"/>
    <cellStyle name="Normal 9 4 2 2 9" xfId="4859" xr:uid="{E7BBE1B1-41F7-4F63-B4C7-42D41982E7C1}"/>
    <cellStyle name="Normal 9 4 2 3" xfId="413" xr:uid="{653F32D7-9027-4835-90EB-D796C782BFCE}"/>
    <cellStyle name="Normal 9 4 2 3 2" xfId="859" xr:uid="{56828A91-E953-4F9E-A426-96B271692E9B}"/>
    <cellStyle name="Normal 9 4 2 3 2 2" xfId="860" xr:uid="{0D91FD48-6EAA-46FD-B89F-CE17A3F739A2}"/>
    <cellStyle name="Normal 9 4 2 3 2 2 2" xfId="2387" xr:uid="{5B6073B3-1521-4AA7-BF2D-81FD78E52130}"/>
    <cellStyle name="Normal 9 4 2 3 2 2 2 2" xfId="2388" xr:uid="{74963017-1421-4DAF-84B4-A5F49239527E}"/>
    <cellStyle name="Normal 9 4 2 3 2 2 2 2 2" xfId="4896" xr:uid="{4CFA6676-FF9B-464A-9367-ADD0A065FC9E}"/>
    <cellStyle name="Normal 9 4 2 3 2 2 2 3" xfId="4895" xr:uid="{289E4A9D-5150-4E97-BA43-09FE9378C4C4}"/>
    <cellStyle name="Normal 9 4 2 3 2 2 3" xfId="2389" xr:uid="{C104D840-5898-4E61-ACF1-A1834FCC5145}"/>
    <cellStyle name="Normal 9 4 2 3 2 2 3 2" xfId="4897" xr:uid="{5BC9567C-5ECF-4959-81E1-4FA9135E73E7}"/>
    <cellStyle name="Normal 9 4 2 3 2 2 4" xfId="4894" xr:uid="{6117DD59-013E-4463-87A4-CCE49B3ACDB6}"/>
    <cellStyle name="Normal 9 4 2 3 2 3" xfId="2390" xr:uid="{8C197830-CEB9-4D52-BB8A-0DDA01B7DAC9}"/>
    <cellStyle name="Normal 9 4 2 3 2 3 2" xfId="2391" xr:uid="{FD43DE55-BA0F-4DDC-A44E-BCC6C7E2EF72}"/>
    <cellStyle name="Normal 9 4 2 3 2 3 2 2" xfId="4899" xr:uid="{CF06382A-6C4A-4C48-8DBF-66FF304F72FC}"/>
    <cellStyle name="Normal 9 4 2 3 2 3 3" xfId="4898" xr:uid="{97FAC920-8813-4C86-A91B-84EC71A9B171}"/>
    <cellStyle name="Normal 9 4 2 3 2 4" xfId="2392" xr:uid="{0666E835-8AC8-4CD7-94AB-F6069E2149C2}"/>
    <cellStyle name="Normal 9 4 2 3 2 4 2" xfId="4900" xr:uid="{EC9645DD-F6AF-4AA4-8B98-E16D3408C4CF}"/>
    <cellStyle name="Normal 9 4 2 3 2 5" xfId="4893" xr:uid="{4C609909-44FA-4E3A-ABA3-9F9B9015A2E8}"/>
    <cellStyle name="Normal 9 4 2 3 3" xfId="861" xr:uid="{637ED333-0385-42BD-9D74-D03B92BDE153}"/>
    <cellStyle name="Normal 9 4 2 3 3 2" xfId="2393" xr:uid="{7C08A08C-49FB-424F-8397-9E42AB618958}"/>
    <cellStyle name="Normal 9 4 2 3 3 2 2" xfId="2394" xr:uid="{7B80C8BB-4CD8-4A13-881C-1D7526BD6377}"/>
    <cellStyle name="Normal 9 4 2 3 3 2 2 2" xfId="4903" xr:uid="{84B23323-63B2-4437-88D5-AE11D1D561E4}"/>
    <cellStyle name="Normal 9 4 2 3 3 2 3" xfId="4902" xr:uid="{1DC13F79-7399-4955-B502-7C41E1E6DF31}"/>
    <cellStyle name="Normal 9 4 2 3 3 3" xfId="2395" xr:uid="{EBB5E621-59A7-412C-B7FB-72B8E95956D5}"/>
    <cellStyle name="Normal 9 4 2 3 3 3 2" xfId="4904" xr:uid="{DFC4606B-C5B6-4421-8E69-7C60F458D76C}"/>
    <cellStyle name="Normal 9 4 2 3 3 4" xfId="4076" xr:uid="{FF5236D4-45AC-49AF-B315-2E7C49C75DEF}"/>
    <cellStyle name="Normal 9 4 2 3 3 4 2" xfId="4905" xr:uid="{DE573236-2108-413F-8915-621849FED602}"/>
    <cellStyle name="Normal 9 4 2 3 3 5" xfId="4901" xr:uid="{0667EBF6-B80C-46DF-9082-339A40D7CAB6}"/>
    <cellStyle name="Normal 9 4 2 3 4" xfId="2396" xr:uid="{E8ECCCF7-DCC1-4A58-B40C-BBBD003DE860}"/>
    <cellStyle name="Normal 9 4 2 3 4 2" xfId="2397" xr:uid="{9253DA44-3EE5-47C9-B673-1F87A5F127CF}"/>
    <cellStyle name="Normal 9 4 2 3 4 2 2" xfId="4907" xr:uid="{CD1E9107-D101-4C51-B0ED-E3B134335024}"/>
    <cellStyle name="Normal 9 4 2 3 4 3" xfId="4906" xr:uid="{9892FE26-C169-4EC8-B065-58C2E4BA3592}"/>
    <cellStyle name="Normal 9 4 2 3 5" xfId="2398" xr:uid="{59BE9805-34B6-4538-A6BC-BE41A6A1C095}"/>
    <cellStyle name="Normal 9 4 2 3 5 2" xfId="4908" xr:uid="{54B3B0B7-8788-44B1-8989-BA47EDB99ED5}"/>
    <cellStyle name="Normal 9 4 2 3 6" xfId="4077" xr:uid="{1DAEEBCE-508C-418E-8A5E-7873CF3E4FE7}"/>
    <cellStyle name="Normal 9 4 2 3 6 2" xfId="4909" xr:uid="{6B39B88A-8F82-41B0-B768-81C075700A3F}"/>
    <cellStyle name="Normal 9 4 2 3 7" xfId="4892" xr:uid="{99E09023-83EA-4C2E-A2B0-951224A9824D}"/>
    <cellStyle name="Normal 9 4 2 4" xfId="414" xr:uid="{BB7B7DE8-CC50-41AC-831D-627287863A5E}"/>
    <cellStyle name="Normal 9 4 2 4 2" xfId="862" xr:uid="{23465242-611E-4098-9D46-91C31206EBC3}"/>
    <cellStyle name="Normal 9 4 2 4 2 2" xfId="2399" xr:uid="{02134D53-EC5E-42F4-8A20-2AA7C6A38348}"/>
    <cellStyle name="Normal 9 4 2 4 2 2 2" xfId="2400" xr:uid="{94D8113E-6E96-42AB-9292-34670898EB76}"/>
    <cellStyle name="Normal 9 4 2 4 2 2 2 2" xfId="4913" xr:uid="{FADA74C5-A801-4EC8-BA7E-0AD883234321}"/>
    <cellStyle name="Normal 9 4 2 4 2 2 3" xfId="4912" xr:uid="{0637343F-6D67-485C-AE7C-27BC0C652ACE}"/>
    <cellStyle name="Normal 9 4 2 4 2 3" xfId="2401" xr:uid="{68504ED1-E4E6-41B8-BE6C-B5076F2B2273}"/>
    <cellStyle name="Normal 9 4 2 4 2 3 2" xfId="4914" xr:uid="{86AE9BB1-E8FC-4FF8-A6E2-CB2C3EC0BF8C}"/>
    <cellStyle name="Normal 9 4 2 4 2 4" xfId="4078" xr:uid="{FB0285A3-2E53-4A82-A0E5-FDB4DB08722F}"/>
    <cellStyle name="Normal 9 4 2 4 2 4 2" xfId="4915" xr:uid="{39761C8A-6382-4726-9BF1-8F04988101E8}"/>
    <cellStyle name="Normal 9 4 2 4 2 5" xfId="4911" xr:uid="{32A70F47-55B3-4A38-956B-ACF37580CF1A}"/>
    <cellStyle name="Normal 9 4 2 4 3" xfId="2402" xr:uid="{B3709D27-B885-40A6-BA02-1BE8E2700955}"/>
    <cellStyle name="Normal 9 4 2 4 3 2" xfId="2403" xr:uid="{5E84D252-DCC5-49CA-84A3-3B0784BAAA32}"/>
    <cellStyle name="Normal 9 4 2 4 3 2 2" xfId="4917" xr:uid="{2A730AF6-17B9-40C4-9FFA-E2EAC81D2E6D}"/>
    <cellStyle name="Normal 9 4 2 4 3 3" xfId="4916" xr:uid="{15A87453-5F15-4F48-B9E4-9C3D8695F23A}"/>
    <cellStyle name="Normal 9 4 2 4 4" xfId="2404" xr:uid="{6D3ABE5C-BE89-4C0B-95FD-19B6114224CC}"/>
    <cellStyle name="Normal 9 4 2 4 4 2" xfId="4918" xr:uid="{2A7F4608-990C-43EC-B7D7-DC396E71D526}"/>
    <cellStyle name="Normal 9 4 2 4 5" xfId="4079" xr:uid="{3051B866-97D3-49FB-9DA8-69ECBB61AC63}"/>
    <cellStyle name="Normal 9 4 2 4 5 2" xfId="4919" xr:uid="{B2CC43D4-9415-4D77-A5C5-427D088A8A36}"/>
    <cellStyle name="Normal 9 4 2 4 6" xfId="4910" xr:uid="{462B629A-50DA-475A-98DA-BCE98237984C}"/>
    <cellStyle name="Normal 9 4 2 5" xfId="415" xr:uid="{C6454959-4CB1-4F61-981A-DB53BB7AC896}"/>
    <cellStyle name="Normal 9 4 2 5 2" xfId="2405" xr:uid="{0F78D013-1503-4317-B852-4D8BE7A02B00}"/>
    <cellStyle name="Normal 9 4 2 5 2 2" xfId="2406" xr:uid="{6F11F2D5-9BDB-4F04-B023-E85A9D139D7C}"/>
    <cellStyle name="Normal 9 4 2 5 2 2 2" xfId="4922" xr:uid="{A6F9B64F-A3DC-4564-BAB0-07F1ABE61791}"/>
    <cellStyle name="Normal 9 4 2 5 2 3" xfId="4921" xr:uid="{8FE4B07F-F827-470C-8330-D343361F53AF}"/>
    <cellStyle name="Normal 9 4 2 5 3" xfId="2407" xr:uid="{27079082-A0B4-4F08-9E0C-2EC0C993472A}"/>
    <cellStyle name="Normal 9 4 2 5 3 2" xfId="4923" xr:uid="{9D3BF184-00E4-4AE4-BB6A-0695302F2DA7}"/>
    <cellStyle name="Normal 9 4 2 5 4" xfId="4080" xr:uid="{8B9A84DF-7C92-4A20-A86D-6D9F47BFFA9C}"/>
    <cellStyle name="Normal 9 4 2 5 4 2" xfId="4924" xr:uid="{FD69626E-4A45-4F7F-B144-4AA35C015C51}"/>
    <cellStyle name="Normal 9 4 2 5 5" xfId="4920" xr:uid="{D860C2D3-CDF8-4182-A465-E1EB5F8753DE}"/>
    <cellStyle name="Normal 9 4 2 6" xfId="2408" xr:uid="{F9655212-B012-4E3A-8FDB-96610273D1A9}"/>
    <cellStyle name="Normal 9 4 2 6 2" xfId="2409" xr:uid="{C94FCD3B-A1DB-4D7A-BA0C-4B731EC1814E}"/>
    <cellStyle name="Normal 9 4 2 6 2 2" xfId="4926" xr:uid="{0635A5BA-17E9-4F64-852E-C3151774AA48}"/>
    <cellStyle name="Normal 9 4 2 6 3" xfId="4081" xr:uid="{F359E9F9-4346-4FB3-84B9-4938093C2761}"/>
    <cellStyle name="Normal 9 4 2 6 3 2" xfId="4927" xr:uid="{3767E93B-3AE4-428C-A2A6-05886D84E2B8}"/>
    <cellStyle name="Normal 9 4 2 6 4" xfId="4082" xr:uid="{EF9E10A7-100A-4FEA-8799-E004D3519DB0}"/>
    <cellStyle name="Normal 9 4 2 6 4 2" xfId="4928" xr:uid="{AB98C684-CE11-47E1-AD6B-2625036A8152}"/>
    <cellStyle name="Normal 9 4 2 6 5" xfId="4925" xr:uid="{C952A0ED-7D1C-48B3-855A-E2DE01D5A818}"/>
    <cellStyle name="Normal 9 4 2 7" xfId="2410" xr:uid="{B90B2C3C-B5E9-4EBD-AEF1-F57B647DDCEB}"/>
    <cellStyle name="Normal 9 4 2 7 2" xfId="4929" xr:uid="{15D64CF8-8550-4AFC-98BA-B8E659DF0FC6}"/>
    <cellStyle name="Normal 9 4 2 8" xfId="4083" xr:uid="{7ED986EE-00A3-49F9-AB28-D99B5A13DBA7}"/>
    <cellStyle name="Normal 9 4 2 8 2" xfId="4930" xr:uid="{32E61622-B173-450C-AD2C-09FD0CD433F0}"/>
    <cellStyle name="Normal 9 4 2 9" xfId="4084" xr:uid="{57D920B9-837D-47C2-AD5F-AC7991D7F622}"/>
    <cellStyle name="Normal 9 4 2 9 2" xfId="4931" xr:uid="{54F1BE6B-BD26-456E-9B21-F98C3912715D}"/>
    <cellStyle name="Normal 9 4 3" xfId="177" xr:uid="{08F1126B-6B0B-4780-8E02-15A48E09E1C5}"/>
    <cellStyle name="Normal 9 4 3 2" xfId="178" xr:uid="{28DF976A-1A31-481A-95E8-7161C9B7D21A}"/>
    <cellStyle name="Normal 9 4 3 2 2" xfId="863" xr:uid="{D12ED3F7-141D-4FE3-8756-58D258492CED}"/>
    <cellStyle name="Normal 9 4 3 2 2 2" xfId="2411" xr:uid="{F9474B62-442F-4660-BEDC-5B58F4842ABC}"/>
    <cellStyle name="Normal 9 4 3 2 2 2 2" xfId="2412" xr:uid="{A5F4DF77-410E-4AA4-8F17-3FF44ABE9A7E}"/>
    <cellStyle name="Normal 9 4 3 2 2 2 2 2" xfId="4500" xr:uid="{CA27E985-4300-4D37-950F-A6452D8A4739}"/>
    <cellStyle name="Normal 9 4 3 2 2 2 2 2 2" xfId="5307" xr:uid="{03BD87C6-677A-4DDE-9A07-4E43AE22BB00}"/>
    <cellStyle name="Normal 9 4 3 2 2 2 2 2 3" xfId="4936" xr:uid="{B05C61D8-B3CE-4129-A493-507ADCF52428}"/>
    <cellStyle name="Normal 9 4 3 2 2 2 3" xfId="4501" xr:uid="{F6BF952C-E5BE-4A82-A157-337BF29A29AC}"/>
    <cellStyle name="Normal 9 4 3 2 2 2 3 2" xfId="5308" xr:uid="{028ADF02-B68C-4E64-94D0-9069AE3E8255}"/>
    <cellStyle name="Normal 9 4 3 2 2 2 3 3" xfId="4935" xr:uid="{C2D889F4-2D88-41A7-822B-9AAEA6F41D35}"/>
    <cellStyle name="Normal 9 4 3 2 2 3" xfId="2413" xr:uid="{50BC45B2-C84F-494F-A424-BCB6F8D8C798}"/>
    <cellStyle name="Normal 9 4 3 2 2 3 2" xfId="4502" xr:uid="{1D802955-27AB-4DF7-9E1D-F2F5B267DDA1}"/>
    <cellStyle name="Normal 9 4 3 2 2 3 2 2" xfId="5309" xr:uid="{5EF63C4C-E5F1-4370-8C37-ABA56E281896}"/>
    <cellStyle name="Normal 9 4 3 2 2 3 2 3" xfId="4937" xr:uid="{3D893180-CDB0-4EE1-83E5-3E3F173D1A35}"/>
    <cellStyle name="Normal 9 4 3 2 2 4" xfId="4085" xr:uid="{D566E1B8-1B9D-4E25-9CA4-295569DBDE06}"/>
    <cellStyle name="Normal 9 4 3 2 2 4 2" xfId="4938" xr:uid="{5915C577-F53B-42A3-8526-FBF48DF32884}"/>
    <cellStyle name="Normal 9 4 3 2 2 5" xfId="4934" xr:uid="{6581E426-BCF9-4478-8F7E-BF31F0722BE9}"/>
    <cellStyle name="Normal 9 4 3 2 3" xfId="2414" xr:uid="{2FE9961D-BE67-455A-AC81-3770C4EC0ACF}"/>
    <cellStyle name="Normal 9 4 3 2 3 2" xfId="2415" xr:uid="{1D024C10-3202-4FC0-9B2D-6EDC3EA2248D}"/>
    <cellStyle name="Normal 9 4 3 2 3 2 2" xfId="4503" xr:uid="{0A62BE21-4A16-429A-9F7C-8CD38AD05EE1}"/>
    <cellStyle name="Normal 9 4 3 2 3 2 2 2" xfId="5310" xr:uid="{8245C3E3-373A-4B8F-90CF-371F22069691}"/>
    <cellStyle name="Normal 9 4 3 2 3 2 2 3" xfId="4940" xr:uid="{FDE65E1A-1E3C-4EC3-9AC6-52263A5DF77F}"/>
    <cellStyle name="Normal 9 4 3 2 3 3" xfId="4086" xr:uid="{67FC2714-B62F-4DA0-B2AA-9B93F34F6984}"/>
    <cellStyle name="Normal 9 4 3 2 3 3 2" xfId="4941" xr:uid="{E924B875-2BA0-4D23-BD3A-813082323A40}"/>
    <cellStyle name="Normal 9 4 3 2 3 4" xfId="4087" xr:uid="{B9677DBD-04FF-4822-97E1-A7B29768F284}"/>
    <cellStyle name="Normal 9 4 3 2 3 4 2" xfId="4942" xr:uid="{8055D59E-702A-4B1F-B8BC-0BCABDABC09E}"/>
    <cellStyle name="Normal 9 4 3 2 3 5" xfId="4939" xr:uid="{56D898D8-4219-4187-933C-E6B5CD752CCD}"/>
    <cellStyle name="Normal 9 4 3 2 4" xfId="2416" xr:uid="{890C9565-4EC3-42CD-BF3F-890D962F3429}"/>
    <cellStyle name="Normal 9 4 3 2 4 2" xfId="4504" xr:uid="{2282A8EF-93B5-4491-83DD-5979C08EADF6}"/>
    <cellStyle name="Normal 9 4 3 2 4 2 2" xfId="5311" xr:uid="{0CF21F64-B2A2-410A-90C7-A263AD76666C}"/>
    <cellStyle name="Normal 9 4 3 2 4 2 3" xfId="4943" xr:uid="{D9897AB4-C443-4003-BBCC-9DFED5309C9A}"/>
    <cellStyle name="Normal 9 4 3 2 5" xfId="4088" xr:uid="{012286EE-9894-4716-8721-BA55A88EBF5E}"/>
    <cellStyle name="Normal 9 4 3 2 5 2" xfId="4944" xr:uid="{EA564AA9-1AEC-4184-B130-BF3FF1D75F43}"/>
    <cellStyle name="Normal 9 4 3 2 6" xfId="4089" xr:uid="{DD0B513F-3B5F-4DB2-82B8-5EFA1841214E}"/>
    <cellStyle name="Normal 9 4 3 2 6 2" xfId="4945" xr:uid="{81F147FC-823C-4F34-8758-4BD52788A47F}"/>
    <cellStyle name="Normal 9 4 3 2 7" xfId="4933" xr:uid="{F64F2A31-E467-4E84-A24E-4262813B1BD6}"/>
    <cellStyle name="Normal 9 4 3 3" xfId="416" xr:uid="{5DDD7FB6-B288-4420-A352-DC3E78F48DA2}"/>
    <cellStyle name="Normal 9 4 3 3 2" xfId="2417" xr:uid="{90214176-2809-4A82-93D7-DE7D769A32D2}"/>
    <cellStyle name="Normal 9 4 3 3 2 2" xfId="2418" xr:uid="{29D332E3-1455-4C92-A999-F5B7DFE16304}"/>
    <cellStyle name="Normal 9 4 3 3 2 2 2" xfId="4505" xr:uid="{D3A8C953-3326-43E8-94C7-667A27509109}"/>
    <cellStyle name="Normal 9 4 3 3 2 2 2 2" xfId="5312" xr:uid="{FB788345-C18A-45DD-9A9F-0A9F43265B3C}"/>
    <cellStyle name="Normal 9 4 3 3 2 2 2 3" xfId="4948" xr:uid="{2BA457F4-5604-45CA-AF5B-41B773F2A782}"/>
    <cellStyle name="Normal 9 4 3 3 2 3" xfId="4090" xr:uid="{B157BEBD-6E44-4EFA-BDAA-375B3F3C0182}"/>
    <cellStyle name="Normal 9 4 3 3 2 3 2" xfId="4949" xr:uid="{E3CD9AD7-11D8-4F89-A9A0-582A2CC26457}"/>
    <cellStyle name="Normal 9 4 3 3 2 4" xfId="4091" xr:uid="{5DD46F73-5964-44F5-953B-22370A7B8912}"/>
    <cellStyle name="Normal 9 4 3 3 2 4 2" xfId="4950" xr:uid="{7148F9D2-3D40-4941-8E29-9AE4AB72F516}"/>
    <cellStyle name="Normal 9 4 3 3 2 5" xfId="4947" xr:uid="{E066B455-9EB1-42A4-B818-6FF57CDBD45C}"/>
    <cellStyle name="Normal 9 4 3 3 3" xfId="2419" xr:uid="{B92ED709-25D2-48B2-9704-0EC58FE89D94}"/>
    <cellStyle name="Normal 9 4 3 3 3 2" xfId="4506" xr:uid="{9091D547-DD0C-49D2-A357-D686C18E6CD4}"/>
    <cellStyle name="Normal 9 4 3 3 3 2 2" xfId="5313" xr:uid="{E476FFF4-7359-488A-8DAB-D6B4B5EF75F8}"/>
    <cellStyle name="Normal 9 4 3 3 3 2 3" xfId="4951" xr:uid="{5ADAE266-CD9D-48E9-A6D1-004FB98FEC0E}"/>
    <cellStyle name="Normal 9 4 3 3 4" xfId="4092" xr:uid="{E1A56A7D-214E-4691-A4AA-A4F19FD487BD}"/>
    <cellStyle name="Normal 9 4 3 3 4 2" xfId="4952" xr:uid="{5DD98A27-95DB-4719-AFA1-5F50F895B572}"/>
    <cellStyle name="Normal 9 4 3 3 5" xfId="4093" xr:uid="{196219FA-87CA-4FCA-A2D3-C30E6DA17934}"/>
    <cellStyle name="Normal 9 4 3 3 5 2" xfId="4953" xr:uid="{2E5E7A77-5063-4893-8990-D1BF837FE1B9}"/>
    <cellStyle name="Normal 9 4 3 3 6" xfId="4946" xr:uid="{F9C053B0-2E15-4C77-808B-62E7BEC4E5D1}"/>
    <cellStyle name="Normal 9 4 3 4" xfId="2420" xr:uid="{10AC7ECD-2E9C-4715-9977-D2C2D9250C45}"/>
    <cellStyle name="Normal 9 4 3 4 2" xfId="2421" xr:uid="{1412FDF2-9664-41DC-A61C-A9D5749F9AA2}"/>
    <cellStyle name="Normal 9 4 3 4 2 2" xfId="4507" xr:uid="{13A53A54-BA44-40D8-97E9-3A60B9406ABA}"/>
    <cellStyle name="Normal 9 4 3 4 2 2 2" xfId="5314" xr:uid="{7505A376-7A6D-402C-A6C2-C548F92D23DB}"/>
    <cellStyle name="Normal 9 4 3 4 2 2 3" xfId="4955" xr:uid="{F8171802-FE12-4C33-9EFA-88F6B772C308}"/>
    <cellStyle name="Normal 9 4 3 4 3" xfId="4094" xr:uid="{A8606AF4-6A14-4BDE-8993-C8FE932C230A}"/>
    <cellStyle name="Normal 9 4 3 4 3 2" xfId="4956" xr:uid="{1AD65B33-20F4-4DF9-B32F-0952C0182F96}"/>
    <cellStyle name="Normal 9 4 3 4 4" xfId="4095" xr:uid="{DC567483-5A06-4E91-935C-43484C857893}"/>
    <cellStyle name="Normal 9 4 3 4 4 2" xfId="4957" xr:uid="{27423406-91A8-4B74-BFB1-A090E0FD5751}"/>
    <cellStyle name="Normal 9 4 3 4 5" xfId="4954" xr:uid="{2532CD39-9BBB-4893-BA3D-E6CD8C4B67B4}"/>
    <cellStyle name="Normal 9 4 3 5" xfId="2422" xr:uid="{14B0FAEB-D2BC-4666-82A0-8A0FF748186A}"/>
    <cellStyle name="Normal 9 4 3 5 2" xfId="4096" xr:uid="{2FC56D25-A293-42B8-816C-231866A94125}"/>
    <cellStyle name="Normal 9 4 3 5 2 2" xfId="4959" xr:uid="{3B3CCC55-C4ED-4AB9-9933-D5B151FA5609}"/>
    <cellStyle name="Normal 9 4 3 5 3" xfId="4097" xr:uid="{9B757282-9AE6-4F9E-AF53-992EFF59B20F}"/>
    <cellStyle name="Normal 9 4 3 5 3 2" xfId="4960" xr:uid="{4566511C-D403-4185-A08A-5DACE2943DF7}"/>
    <cellStyle name="Normal 9 4 3 5 4" xfId="4098" xr:uid="{3CBCFE96-8E63-4429-B61F-523D8ECB578D}"/>
    <cellStyle name="Normal 9 4 3 5 4 2" xfId="4961" xr:uid="{102EAC53-316A-436E-88A0-CD557BEBF109}"/>
    <cellStyle name="Normal 9 4 3 5 5" xfId="4958" xr:uid="{734B1A4D-DD80-42C2-9EF1-EA58B1129FD1}"/>
    <cellStyle name="Normal 9 4 3 6" xfId="4099" xr:uid="{B927FE98-117A-49C7-89FA-F5748B56AC07}"/>
    <cellStyle name="Normal 9 4 3 6 2" xfId="4962" xr:uid="{D91007E6-0A1A-4E94-83B7-46A8525A88EF}"/>
    <cellStyle name="Normal 9 4 3 7" xfId="4100" xr:uid="{FCE63656-5812-4E30-B534-87E7B078FE61}"/>
    <cellStyle name="Normal 9 4 3 7 2" xfId="4963" xr:uid="{D04EBBE2-0CD9-48A4-B696-FF43EF2B694C}"/>
    <cellStyle name="Normal 9 4 3 8" xfId="4101" xr:uid="{D1E5699C-5671-45A1-8561-6EEA7FCEF1B7}"/>
    <cellStyle name="Normal 9 4 3 8 2" xfId="4964" xr:uid="{33D5E3E8-536B-44BE-BFC1-3ED643B70BC7}"/>
    <cellStyle name="Normal 9 4 3 9" xfId="4932" xr:uid="{FA40C591-D931-4F74-A085-0DDA8EC7BCF8}"/>
    <cellStyle name="Normal 9 4 4" xfId="179" xr:uid="{4C0B4176-6894-4397-8120-94662CC56FB8}"/>
    <cellStyle name="Normal 9 4 4 2" xfId="864" xr:uid="{29640795-A5E9-47BE-AC77-7548BAE73FA7}"/>
    <cellStyle name="Normal 9 4 4 2 2" xfId="865" xr:uid="{D515658D-C3F2-48F2-8255-71C4B0E9482C}"/>
    <cellStyle name="Normal 9 4 4 2 2 2" xfId="2423" xr:uid="{26FDD9B2-2962-401C-AF2E-E239980A116E}"/>
    <cellStyle name="Normal 9 4 4 2 2 2 2" xfId="2424" xr:uid="{59DE5AEE-0C7A-4197-B7C4-B2E60ED8927E}"/>
    <cellStyle name="Normal 9 4 4 2 2 2 2 2" xfId="4969" xr:uid="{4309BA72-83C6-4FDF-8A90-796556A755B6}"/>
    <cellStyle name="Normal 9 4 4 2 2 2 3" xfId="4968" xr:uid="{0DAE29D7-C62A-4BE4-B9FF-DBD66449DDC7}"/>
    <cellStyle name="Normal 9 4 4 2 2 3" xfId="2425" xr:uid="{930B7E15-CE24-4B03-9CD7-C8C734F02CAF}"/>
    <cellStyle name="Normal 9 4 4 2 2 3 2" xfId="4970" xr:uid="{E6A5C8AF-6E84-4451-B0F9-6AF6AB347304}"/>
    <cellStyle name="Normal 9 4 4 2 2 4" xfId="4102" xr:uid="{BF13E685-608B-4D9D-8965-EF711BF37AA9}"/>
    <cellStyle name="Normal 9 4 4 2 2 4 2" xfId="4971" xr:uid="{8BED82EB-C7AF-4168-A519-5BE327407CE6}"/>
    <cellStyle name="Normal 9 4 4 2 2 5" xfId="4967" xr:uid="{21775E73-7D9C-4756-B92F-52FD59D93059}"/>
    <cellStyle name="Normal 9 4 4 2 3" xfId="2426" xr:uid="{C4FC316C-5199-4978-9B4D-5F13D5D831F7}"/>
    <cellStyle name="Normal 9 4 4 2 3 2" xfId="2427" xr:uid="{C316D9E1-A7F3-4C6A-AB9F-7E2A79516FA5}"/>
    <cellStyle name="Normal 9 4 4 2 3 2 2" xfId="4973" xr:uid="{1C174E13-BAB8-4A71-B8C8-8602B4CA6090}"/>
    <cellStyle name="Normal 9 4 4 2 3 3" xfId="4972" xr:uid="{C1A9B950-1A53-45BC-B87E-011145361B90}"/>
    <cellStyle name="Normal 9 4 4 2 4" xfId="2428" xr:uid="{DD143EEC-4DCC-4F5B-8C30-3289B7AFD38A}"/>
    <cellStyle name="Normal 9 4 4 2 4 2" xfId="4974" xr:uid="{30B95833-3503-490A-8375-7CA189034DDF}"/>
    <cellStyle name="Normal 9 4 4 2 5" xfId="4103" xr:uid="{32FEEE45-2F41-444E-AA91-3C47BBB5E52A}"/>
    <cellStyle name="Normal 9 4 4 2 5 2" xfId="4975" xr:uid="{19B2DA78-D563-4491-9966-AF0471DA931E}"/>
    <cellStyle name="Normal 9 4 4 2 6" xfId="4966" xr:uid="{FF2811B2-A6E2-412D-A761-2ED295EDD7EA}"/>
    <cellStyle name="Normal 9 4 4 3" xfId="866" xr:uid="{E17EA02B-4CAC-4CEC-89FD-48F2F29958E5}"/>
    <cellStyle name="Normal 9 4 4 3 2" xfId="2429" xr:uid="{2BDE6882-6FF7-446B-8F72-B33131CABF1A}"/>
    <cellStyle name="Normal 9 4 4 3 2 2" xfId="2430" xr:uid="{84DB64DF-FCA5-4CB5-A663-EB86ED679E9C}"/>
    <cellStyle name="Normal 9 4 4 3 2 2 2" xfId="4978" xr:uid="{CB1D56EF-F524-4F57-B803-AA2900941090}"/>
    <cellStyle name="Normal 9 4 4 3 2 3" xfId="4977" xr:uid="{4B0E4BD5-A06C-4517-A852-CBA238F7250B}"/>
    <cellStyle name="Normal 9 4 4 3 3" xfId="2431" xr:uid="{ABBBB2E7-B363-43F8-BA67-0F942095B6D3}"/>
    <cellStyle name="Normal 9 4 4 3 3 2" xfId="4979" xr:uid="{EAF1752C-897A-460D-9668-445202DE83B6}"/>
    <cellStyle name="Normal 9 4 4 3 4" xfId="4104" xr:uid="{C9690E69-DC90-4663-ACE4-4BF18A9E4E15}"/>
    <cellStyle name="Normal 9 4 4 3 4 2" xfId="4980" xr:uid="{7CED3205-9009-418C-A12F-3307B7569ECB}"/>
    <cellStyle name="Normal 9 4 4 3 5" xfId="4976" xr:uid="{12CC9890-E3B0-4374-9C4A-719E7AE7D7FA}"/>
    <cellStyle name="Normal 9 4 4 4" xfId="2432" xr:uid="{3D290CA0-4E2A-45D2-9D8F-B6784AA19EF7}"/>
    <cellStyle name="Normal 9 4 4 4 2" xfId="2433" xr:uid="{51C4F619-4436-4CE9-A8C4-7943606C1D21}"/>
    <cellStyle name="Normal 9 4 4 4 2 2" xfId="4982" xr:uid="{77B05816-775E-4046-ABD7-2518C901BFDF}"/>
    <cellStyle name="Normal 9 4 4 4 3" xfId="4105" xr:uid="{36684340-77C1-42FF-996A-3224BDFEA837}"/>
    <cellStyle name="Normal 9 4 4 4 3 2" xfId="4983" xr:uid="{951419D8-57D3-4D3F-B1D6-B8F8EBFA103D}"/>
    <cellStyle name="Normal 9 4 4 4 4" xfId="4106" xr:uid="{CB2ED57D-8A89-46A9-A0FE-5871A649D315}"/>
    <cellStyle name="Normal 9 4 4 4 4 2" xfId="4984" xr:uid="{FFDC3A07-9637-4D4C-8258-89217079A948}"/>
    <cellStyle name="Normal 9 4 4 4 5" xfId="4981" xr:uid="{CE83BFD9-7078-4D55-9F14-61F206E311BF}"/>
    <cellStyle name="Normal 9 4 4 5" xfId="2434" xr:uid="{641BAB33-80E9-4470-9DEF-38E72D7032B7}"/>
    <cellStyle name="Normal 9 4 4 5 2" xfId="4985" xr:uid="{A7734D63-E61F-41D4-98C5-9C3A2F6920BC}"/>
    <cellStyle name="Normal 9 4 4 6" xfId="4107" xr:uid="{4DCBF1A9-2CA4-4858-B1BB-B755697388A3}"/>
    <cellStyle name="Normal 9 4 4 6 2" xfId="4986" xr:uid="{142CE5B7-E796-4605-AD46-70D074F9EF52}"/>
    <cellStyle name="Normal 9 4 4 7" xfId="4108" xr:uid="{D075B33A-A50F-4D34-AE36-8B8FEE82D991}"/>
    <cellStyle name="Normal 9 4 4 7 2" xfId="4987" xr:uid="{060CA568-229B-46CC-963D-A430085BA94C}"/>
    <cellStyle name="Normal 9 4 4 8" xfId="4965" xr:uid="{38ABCAE5-810D-43D9-BAA1-E52B6C834E73}"/>
    <cellStyle name="Normal 9 4 5" xfId="417" xr:uid="{270239E3-BD9D-4E6C-A6FA-57A3DA8EBAC6}"/>
    <cellStyle name="Normal 9 4 5 2" xfId="867" xr:uid="{3824EE55-47D8-44D1-9112-7402389702F9}"/>
    <cellStyle name="Normal 9 4 5 2 2" xfId="2435" xr:uid="{106B85E7-918C-44C1-A75E-5F4DAFD8EFFC}"/>
    <cellStyle name="Normal 9 4 5 2 2 2" xfId="2436" xr:uid="{A7F9400E-748D-423A-B1FE-F72120693ECF}"/>
    <cellStyle name="Normal 9 4 5 2 2 2 2" xfId="4991" xr:uid="{CA8F31A7-2ED0-4581-AB90-2888A3B8698D}"/>
    <cellStyle name="Normal 9 4 5 2 2 3" xfId="4990" xr:uid="{B695A496-9FAC-4B27-BFB5-1920C6FBC2A8}"/>
    <cellStyle name="Normal 9 4 5 2 3" xfId="2437" xr:uid="{1A2FBD04-959D-45C2-9FD3-28D765E467F3}"/>
    <cellStyle name="Normal 9 4 5 2 3 2" xfId="4992" xr:uid="{0EEBBAA6-28EB-4180-9E84-B8351865C3D3}"/>
    <cellStyle name="Normal 9 4 5 2 4" xfId="4109" xr:uid="{51052C53-4CBE-4E88-B858-A00C75893BA2}"/>
    <cellStyle name="Normal 9 4 5 2 4 2" xfId="4993" xr:uid="{4611E712-F37A-4B2D-B1E3-8D851CCA5744}"/>
    <cellStyle name="Normal 9 4 5 2 5" xfId="4989" xr:uid="{1F748B64-2570-4D19-97C7-6681C3E08863}"/>
    <cellStyle name="Normal 9 4 5 3" xfId="2438" xr:uid="{420F996D-8C74-466E-B513-500FC11F0851}"/>
    <cellStyle name="Normal 9 4 5 3 2" xfId="2439" xr:uid="{5551A868-9CDD-481D-A2E0-DAB61DE59DAE}"/>
    <cellStyle name="Normal 9 4 5 3 2 2" xfId="4995" xr:uid="{A641011F-E973-42E4-9617-0090F5C33FDE}"/>
    <cellStyle name="Normal 9 4 5 3 3" xfId="4110" xr:uid="{89C236A3-3AEB-48E4-AC1F-646FEE62D43E}"/>
    <cellStyle name="Normal 9 4 5 3 3 2" xfId="4996" xr:uid="{E380F262-436E-4F06-B43E-904A3253C570}"/>
    <cellStyle name="Normal 9 4 5 3 4" xfId="4111" xr:uid="{B3F818FC-009A-4CD4-BB47-5AFDE20BCDBC}"/>
    <cellStyle name="Normal 9 4 5 3 4 2" xfId="4997" xr:uid="{F694B2AD-4052-47F6-8EBD-63F21ADA2D6C}"/>
    <cellStyle name="Normal 9 4 5 3 5" xfId="4994" xr:uid="{77C61171-223E-44DF-8708-A051EA0F63CD}"/>
    <cellStyle name="Normal 9 4 5 4" xfId="2440" xr:uid="{7717E9E9-B350-411B-91C2-7D2C4473F28C}"/>
    <cellStyle name="Normal 9 4 5 4 2" xfId="4998" xr:uid="{D7D68C32-DEF0-4F18-BDFF-3C971CF10186}"/>
    <cellStyle name="Normal 9 4 5 5" xfId="4112" xr:uid="{C3EDF655-FF24-4286-A417-E6C081A5877C}"/>
    <cellStyle name="Normal 9 4 5 5 2" xfId="4999" xr:uid="{FA98DE91-5F38-4433-9254-F7D0436C2009}"/>
    <cellStyle name="Normal 9 4 5 6" xfId="4113" xr:uid="{BDB6B892-D9CF-4360-BDD6-B3B9788BAF29}"/>
    <cellStyle name="Normal 9 4 5 6 2" xfId="5000" xr:uid="{7A858F2E-ADFC-4795-BBEA-E3F966A54C2B}"/>
    <cellStyle name="Normal 9 4 5 7" xfId="4988" xr:uid="{EF355E39-6FB8-46B8-B76B-8E4E93447D25}"/>
    <cellStyle name="Normal 9 4 6" xfId="418" xr:uid="{126FEBCC-339F-4078-9380-0B42C30FBF2C}"/>
    <cellStyle name="Normal 9 4 6 2" xfId="2441" xr:uid="{340F1A95-63AB-4FD8-98D7-1E7372E7A716}"/>
    <cellStyle name="Normal 9 4 6 2 2" xfId="2442" xr:uid="{3E68AFDD-99A8-49FD-AA88-0531A8D242B6}"/>
    <cellStyle name="Normal 9 4 6 2 2 2" xfId="5003" xr:uid="{C8B97942-562A-43B9-91F9-6FACD2AE76A7}"/>
    <cellStyle name="Normal 9 4 6 2 3" xfId="4114" xr:uid="{B25A3125-8FB4-417F-AD1E-9F1E1F2533A7}"/>
    <cellStyle name="Normal 9 4 6 2 3 2" xfId="5004" xr:uid="{770F4633-2126-41E6-A96B-1D4146CAE526}"/>
    <cellStyle name="Normal 9 4 6 2 4" xfId="4115" xr:uid="{0D2AD1B9-BD38-402E-A6B6-42BCD32FE4E9}"/>
    <cellStyle name="Normal 9 4 6 2 4 2" xfId="5005" xr:uid="{83212E77-9AA2-475F-A453-3A93A8AAD148}"/>
    <cellStyle name="Normal 9 4 6 2 5" xfId="5002" xr:uid="{3B29E4D1-CBC4-4406-8CB5-344F6196D25B}"/>
    <cellStyle name="Normal 9 4 6 3" xfId="2443" xr:uid="{166FB753-6EF5-49E7-874D-24EC7AA04F7E}"/>
    <cellStyle name="Normal 9 4 6 3 2" xfId="5006" xr:uid="{CA3D9530-D3E4-45C5-8CA7-EACEE19E1176}"/>
    <cellStyle name="Normal 9 4 6 4" xfId="4116" xr:uid="{A6C3E0BD-C008-4E21-8421-034E0CC67A09}"/>
    <cellStyle name="Normal 9 4 6 4 2" xfId="5007" xr:uid="{0653CF97-7E26-4E4D-809A-D2703230F972}"/>
    <cellStyle name="Normal 9 4 6 5" xfId="4117" xr:uid="{425E996B-B1A6-4975-9F3C-FE2BFDF3DEE1}"/>
    <cellStyle name="Normal 9 4 6 5 2" xfId="5008" xr:uid="{E6CF52F5-AABA-41A2-8D9E-6FDE3EB0A0C9}"/>
    <cellStyle name="Normal 9 4 6 6" xfId="5001" xr:uid="{B5752ACD-783F-4370-AF7B-63FA92EC5993}"/>
    <cellStyle name="Normal 9 4 7" xfId="2444" xr:uid="{1555EF80-5D93-4D2A-9337-868F350D604D}"/>
    <cellStyle name="Normal 9 4 7 2" xfId="2445" xr:uid="{56614978-543E-4C6C-8086-3089B5D33989}"/>
    <cellStyle name="Normal 9 4 7 2 2" xfId="5010" xr:uid="{ABABC09C-161D-4247-83AC-3EB43E0D4D25}"/>
    <cellStyle name="Normal 9 4 7 3" xfId="4118" xr:uid="{61DC19D0-BB71-4C2B-850B-1085C83335A9}"/>
    <cellStyle name="Normal 9 4 7 3 2" xfId="5011" xr:uid="{A68C5018-64A4-4C89-A3C0-DC89602C90E4}"/>
    <cellStyle name="Normal 9 4 7 4" xfId="4119" xr:uid="{AF6F1E85-3835-4D0F-B17B-D5B87850F1FA}"/>
    <cellStyle name="Normal 9 4 7 4 2" xfId="5012" xr:uid="{E7160F30-AC49-4567-A0B9-898ED69CFE62}"/>
    <cellStyle name="Normal 9 4 7 5" xfId="5009" xr:uid="{627241C6-CB7D-4D97-BD48-68F5AB4276FD}"/>
    <cellStyle name="Normal 9 4 8" xfId="2446" xr:uid="{856636A8-53B0-4BD6-8841-9519D992F6EC}"/>
    <cellStyle name="Normal 9 4 8 2" xfId="4120" xr:uid="{AA7319DF-0C4F-4E7F-8645-11D5B3DA04D0}"/>
    <cellStyle name="Normal 9 4 8 2 2" xfId="5014" xr:uid="{EC61FB5C-139E-40FB-A436-2601C7DF7693}"/>
    <cellStyle name="Normal 9 4 8 3" xfId="4121" xr:uid="{0F6BD917-90C4-4E99-97ED-1A5B02275112}"/>
    <cellStyle name="Normal 9 4 8 3 2" xfId="5015" xr:uid="{47D0FB48-94A1-413F-93AA-AD582E985036}"/>
    <cellStyle name="Normal 9 4 8 4" xfId="4122" xr:uid="{FF016FBE-93AB-45FA-816C-A0960A1F7F00}"/>
    <cellStyle name="Normal 9 4 8 4 2" xfId="5016" xr:uid="{4C3EEB66-6F28-4F3A-ADC9-0FDF6A4AA83A}"/>
    <cellStyle name="Normal 9 4 8 5" xfId="5013" xr:uid="{A55C5985-D797-4C19-848C-CD273D0CA135}"/>
    <cellStyle name="Normal 9 4 9" xfId="4123" xr:uid="{98F46B89-A189-4031-8E5F-3C231AB26450}"/>
    <cellStyle name="Normal 9 4 9 2" xfId="5017" xr:uid="{90C8F750-4848-44C8-AF20-32ACC8C83E34}"/>
    <cellStyle name="Normal 9 5" xfId="180" xr:uid="{6EA8F870-586E-4667-88CB-FC5423AB24CD}"/>
    <cellStyle name="Normal 9 5 10" xfId="4124" xr:uid="{3C2774AF-54CD-4ADD-B38B-58F42A7E7FEE}"/>
    <cellStyle name="Normal 9 5 10 2" xfId="5019" xr:uid="{EB0B3ED9-1D90-47D6-B436-2BE187102539}"/>
    <cellStyle name="Normal 9 5 11" xfId="4125" xr:uid="{FDD1EB7E-5E16-493F-912A-CDEB52257A32}"/>
    <cellStyle name="Normal 9 5 11 2" xfId="5020" xr:uid="{EFA76A14-BB42-4D44-9ED5-04EB5E014304}"/>
    <cellStyle name="Normal 9 5 12" xfId="5018" xr:uid="{D4259F41-42F8-423B-AAB1-050A02293217}"/>
    <cellStyle name="Normal 9 5 2" xfId="181" xr:uid="{127E1C9B-4E3B-4C67-AB21-72831B79FFDC}"/>
    <cellStyle name="Normal 9 5 2 10" xfId="5021" xr:uid="{C0D425D0-9DA6-4D2D-AB69-BC951FE2B5D6}"/>
    <cellStyle name="Normal 9 5 2 2" xfId="419" xr:uid="{168DBC57-9242-4D09-9F0B-595C3830CD83}"/>
    <cellStyle name="Normal 9 5 2 2 2" xfId="868" xr:uid="{F5FD4E4E-1657-4CE0-93C7-18039E7C131A}"/>
    <cellStyle name="Normal 9 5 2 2 2 2" xfId="869" xr:uid="{33326C61-D33C-4260-AEE8-F2A614DBD5FA}"/>
    <cellStyle name="Normal 9 5 2 2 2 2 2" xfId="2447" xr:uid="{B9589B8A-0D3E-490E-9D7A-724DB476FD91}"/>
    <cellStyle name="Normal 9 5 2 2 2 2 2 2" xfId="5025" xr:uid="{8AF604C1-D4D5-4BAB-A4BF-025D769DD258}"/>
    <cellStyle name="Normal 9 5 2 2 2 2 3" xfId="4126" xr:uid="{73387DAE-22CC-4BA3-A35F-1E0BDB36BDFA}"/>
    <cellStyle name="Normal 9 5 2 2 2 2 3 2" xfId="5026" xr:uid="{70DC8158-E515-428D-A30F-6BAA4CA6C9AB}"/>
    <cellStyle name="Normal 9 5 2 2 2 2 4" xfId="4127" xr:uid="{156A806A-C56C-41E4-8391-6C11238D71AC}"/>
    <cellStyle name="Normal 9 5 2 2 2 2 4 2" xfId="5027" xr:uid="{CA8FD9A7-8D91-4170-8738-5D964687488F}"/>
    <cellStyle name="Normal 9 5 2 2 2 2 5" xfId="5024" xr:uid="{98237F67-D816-42D9-8FCC-B61590754DFF}"/>
    <cellStyle name="Normal 9 5 2 2 2 3" xfId="2448" xr:uid="{62358F2B-31DA-406B-98A2-C90E83A78798}"/>
    <cellStyle name="Normal 9 5 2 2 2 3 2" xfId="4128" xr:uid="{4B95616A-B549-4346-BA9B-1C2C7E6CC8ED}"/>
    <cellStyle name="Normal 9 5 2 2 2 3 2 2" xfId="5029" xr:uid="{B63FC3D8-0987-43B0-BFD3-DD097E830C99}"/>
    <cellStyle name="Normal 9 5 2 2 2 3 3" xfId="4129" xr:uid="{91A229EE-030B-4E37-8DAE-C4D30EEDFE1B}"/>
    <cellStyle name="Normal 9 5 2 2 2 3 3 2" xfId="5030" xr:uid="{A6F96951-8423-4782-8B11-580752E926E7}"/>
    <cellStyle name="Normal 9 5 2 2 2 3 4" xfId="4130" xr:uid="{76385216-915E-4A57-8A3B-EE7BF35013F5}"/>
    <cellStyle name="Normal 9 5 2 2 2 3 4 2" xfId="5031" xr:uid="{AEF4FEEC-DBF9-4E1E-B2ED-B942C9DDA9D4}"/>
    <cellStyle name="Normal 9 5 2 2 2 3 5" xfId="5028" xr:uid="{564E5F44-171B-47F0-A9E0-C0F3F3FF2829}"/>
    <cellStyle name="Normal 9 5 2 2 2 4" xfId="4131" xr:uid="{0036545F-5D72-46AE-AD8F-D21030DF9D74}"/>
    <cellStyle name="Normal 9 5 2 2 2 4 2" xfId="5032" xr:uid="{87941CF6-879B-47A0-BBBE-D09B7C0B429F}"/>
    <cellStyle name="Normal 9 5 2 2 2 5" xfId="4132" xr:uid="{AF04FFCE-1202-4064-84FE-69304BD8FE36}"/>
    <cellStyle name="Normal 9 5 2 2 2 5 2" xfId="5033" xr:uid="{1D3ED05D-49DD-4525-A164-D5EEFC5BB91A}"/>
    <cellStyle name="Normal 9 5 2 2 2 6" xfId="4133" xr:uid="{F8872C33-21B2-4B83-9728-691EFF886C28}"/>
    <cellStyle name="Normal 9 5 2 2 2 6 2" xfId="5034" xr:uid="{8EC0B8E0-2C3F-490B-91E7-B5D0F844B42B}"/>
    <cellStyle name="Normal 9 5 2 2 2 7" xfId="5023" xr:uid="{3616F086-EBF3-4BA4-BE84-598E67695EB5}"/>
    <cellStyle name="Normal 9 5 2 2 3" xfId="870" xr:uid="{2A52BED6-ABDA-4DA0-AA37-1CA04DF2F875}"/>
    <cellStyle name="Normal 9 5 2 2 3 2" xfId="2449" xr:uid="{A84C7155-8A6D-4407-84B1-D02EDB93D86B}"/>
    <cellStyle name="Normal 9 5 2 2 3 2 2" xfId="4134" xr:uid="{52857B9A-41B5-4295-8EBD-3AB513641078}"/>
    <cellStyle name="Normal 9 5 2 2 3 2 2 2" xfId="5037" xr:uid="{E8B5940A-8695-4866-B04E-C5C687C33F6B}"/>
    <cellStyle name="Normal 9 5 2 2 3 2 3" xfId="4135" xr:uid="{790AC8FB-5688-4D98-B9C5-AAB97CBC1110}"/>
    <cellStyle name="Normal 9 5 2 2 3 2 3 2" xfId="5038" xr:uid="{D012F9AC-00A3-4A41-90AA-A401DB883B90}"/>
    <cellStyle name="Normal 9 5 2 2 3 2 4" xfId="4136" xr:uid="{F3E645B8-3024-4295-9AF7-55EF7C78317C}"/>
    <cellStyle name="Normal 9 5 2 2 3 2 4 2" xfId="5039" xr:uid="{32169857-24E7-4F3A-B97F-CC7054803FAE}"/>
    <cellStyle name="Normal 9 5 2 2 3 2 5" xfId="5036" xr:uid="{6AB078D3-B5D9-47BE-B7CE-5A16B8AFFBC2}"/>
    <cellStyle name="Normal 9 5 2 2 3 3" xfId="4137" xr:uid="{9761E146-8A7D-4079-8B2D-564C88EF0FCD}"/>
    <cellStyle name="Normal 9 5 2 2 3 3 2" xfId="5040" xr:uid="{D11A6B14-0859-43BD-9279-64A698AB5029}"/>
    <cellStyle name="Normal 9 5 2 2 3 4" xfId="4138" xr:uid="{827389FE-0E5A-4207-91AB-D869BC5B28CE}"/>
    <cellStyle name="Normal 9 5 2 2 3 4 2" xfId="5041" xr:uid="{8D48CBFE-F925-4AC2-B169-D20D02BE89E4}"/>
    <cellStyle name="Normal 9 5 2 2 3 5" xfId="4139" xr:uid="{45D6B466-F451-4349-A080-F4EDE553F9ED}"/>
    <cellStyle name="Normal 9 5 2 2 3 5 2" xfId="5042" xr:uid="{04027ECA-A619-4C2F-B363-45A60734E3A1}"/>
    <cellStyle name="Normal 9 5 2 2 3 6" xfId="5035" xr:uid="{FAF78760-2CD8-466E-A630-F4C94B89A24B}"/>
    <cellStyle name="Normal 9 5 2 2 4" xfId="2450" xr:uid="{4240F6FE-E559-49BD-AED5-99E5138BE682}"/>
    <cellStyle name="Normal 9 5 2 2 4 2" xfId="4140" xr:uid="{5B52742D-76B7-4117-A1BB-269168112D71}"/>
    <cellStyle name="Normal 9 5 2 2 4 2 2" xfId="5044" xr:uid="{360B7BA5-C252-400F-BA26-52C8D5D14A61}"/>
    <cellStyle name="Normal 9 5 2 2 4 3" xfId="4141" xr:uid="{6702CDD6-55F8-4B3F-8B87-FA8A6EFECD3C}"/>
    <cellStyle name="Normal 9 5 2 2 4 3 2" xfId="5045" xr:uid="{3B3DA812-EB1C-4278-8EF8-3C2B7FFC95B9}"/>
    <cellStyle name="Normal 9 5 2 2 4 4" xfId="4142" xr:uid="{164C0296-E3AB-484A-8C53-1B95C16074F6}"/>
    <cellStyle name="Normal 9 5 2 2 4 4 2" xfId="5046" xr:uid="{6789EB14-DDA2-4118-8F17-6A048A42049C}"/>
    <cellStyle name="Normal 9 5 2 2 4 5" xfId="5043" xr:uid="{5F7B9505-D0DB-41F1-8066-8520D039320C}"/>
    <cellStyle name="Normal 9 5 2 2 5" xfId="4143" xr:uid="{48A1EEF5-32A0-457C-867C-43B9B11A2591}"/>
    <cellStyle name="Normal 9 5 2 2 5 2" xfId="4144" xr:uid="{97F7E876-DD0B-41B1-8D84-672B2093134D}"/>
    <cellStyle name="Normal 9 5 2 2 5 2 2" xfId="5048" xr:uid="{294DCCCA-6113-4E37-8EEB-5F414EA7330F}"/>
    <cellStyle name="Normal 9 5 2 2 5 3" xfId="4145" xr:uid="{46E2C0E9-9846-4FB5-A4F8-83C76646B680}"/>
    <cellStyle name="Normal 9 5 2 2 5 3 2" xfId="5049" xr:uid="{639B9919-5EA5-452A-82F0-770497F40855}"/>
    <cellStyle name="Normal 9 5 2 2 5 4" xfId="4146" xr:uid="{0795E181-0BDB-428E-A975-80B7E59E91D9}"/>
    <cellStyle name="Normal 9 5 2 2 5 4 2" xfId="5050" xr:uid="{0A82F0EA-8461-4CD4-B240-0C1A073126DE}"/>
    <cellStyle name="Normal 9 5 2 2 5 5" xfId="5047" xr:uid="{482EF5BF-3776-4677-B8FA-3E20D1A05E60}"/>
    <cellStyle name="Normal 9 5 2 2 6" xfId="4147" xr:uid="{C0A49FD3-DA49-4696-B750-DD56020FA873}"/>
    <cellStyle name="Normal 9 5 2 2 6 2" xfId="5051" xr:uid="{E9DC0EFD-762C-49E2-88F6-40B640B559FE}"/>
    <cellStyle name="Normal 9 5 2 2 7" xfId="4148" xr:uid="{03E886AA-ECCD-4676-9464-B68EF54455F8}"/>
    <cellStyle name="Normal 9 5 2 2 7 2" xfId="5052" xr:uid="{C0E157D6-978C-4A5F-84FF-9AACC0E5C7ED}"/>
    <cellStyle name="Normal 9 5 2 2 8" xfId="4149" xr:uid="{6D612E27-66A0-45DE-AC43-840DC1AB7908}"/>
    <cellStyle name="Normal 9 5 2 2 8 2" xfId="5053" xr:uid="{C4E8E6E7-3E6D-4F03-A41D-6C4969A956F6}"/>
    <cellStyle name="Normal 9 5 2 2 9" xfId="5022" xr:uid="{1EBF9793-849C-4C22-9955-1816DA23F65D}"/>
    <cellStyle name="Normal 9 5 2 3" xfId="871" xr:uid="{7F6F7296-14FE-41E0-A577-83488AD4B728}"/>
    <cellStyle name="Normal 9 5 2 3 2" xfId="872" xr:uid="{DA6A9BBF-6462-4BE1-AA90-04AB08E79EFE}"/>
    <cellStyle name="Normal 9 5 2 3 2 2" xfId="873" xr:uid="{4EA8782A-F0CF-49CC-816D-460FAC7A3989}"/>
    <cellStyle name="Normal 9 5 2 3 2 2 2" xfId="5056" xr:uid="{03E121A7-DAAD-4981-A10D-3FED9F163968}"/>
    <cellStyle name="Normal 9 5 2 3 2 3" xfId="4150" xr:uid="{9B985685-7708-46CA-93F0-75A659245E5D}"/>
    <cellStyle name="Normal 9 5 2 3 2 3 2" xfId="5057" xr:uid="{6C05DAD7-F099-4466-B651-545A0A4C4B6D}"/>
    <cellStyle name="Normal 9 5 2 3 2 4" xfId="4151" xr:uid="{792CDAB1-0501-4E65-AFB1-58C427F9DA94}"/>
    <cellStyle name="Normal 9 5 2 3 2 4 2" xfId="5058" xr:uid="{01C16AAE-203E-45DC-9BF5-D82E8B367A1D}"/>
    <cellStyle name="Normal 9 5 2 3 2 5" xfId="5055" xr:uid="{51427306-8ED1-4F56-843B-E8CA08ECC47C}"/>
    <cellStyle name="Normal 9 5 2 3 3" xfId="874" xr:uid="{F1CF7BDE-6965-4869-ACA0-A35540C50CD1}"/>
    <cellStyle name="Normal 9 5 2 3 3 2" xfId="4152" xr:uid="{F80FBABC-6ABA-49C4-8583-A46BA996EBDF}"/>
    <cellStyle name="Normal 9 5 2 3 3 2 2" xfId="5060" xr:uid="{166FD129-5D7E-45FD-AC74-7447B70F936D}"/>
    <cellStyle name="Normal 9 5 2 3 3 3" xfId="4153" xr:uid="{795F28BE-9C79-4537-B31F-879F7C8279BC}"/>
    <cellStyle name="Normal 9 5 2 3 3 3 2" xfId="5061" xr:uid="{4966C193-4108-451E-A5EB-CD6D61ED1F65}"/>
    <cellStyle name="Normal 9 5 2 3 3 4" xfId="4154" xr:uid="{0B9E2B9C-6A4C-4EF2-8AEA-733405CCA75F}"/>
    <cellStyle name="Normal 9 5 2 3 3 4 2" xfId="5062" xr:uid="{47CAF701-4A52-44EC-B0E0-597612EAB853}"/>
    <cellStyle name="Normal 9 5 2 3 3 5" xfId="5059" xr:uid="{AF66D8F4-C6D8-48DA-809D-AEBC2F4678A8}"/>
    <cellStyle name="Normal 9 5 2 3 4" xfId="4155" xr:uid="{EFB49E58-4061-43EE-91FD-E5A804C53803}"/>
    <cellStyle name="Normal 9 5 2 3 4 2" xfId="5063" xr:uid="{24BD76B1-A421-4DAB-A984-875A28DC1974}"/>
    <cellStyle name="Normal 9 5 2 3 5" xfId="4156" xr:uid="{BD8680A9-D500-4896-86F6-A58AB1B09F00}"/>
    <cellStyle name="Normal 9 5 2 3 5 2" xfId="5064" xr:uid="{F739CD7C-39E5-42A1-AFA8-5F0F23C1C1C0}"/>
    <cellStyle name="Normal 9 5 2 3 6" xfId="4157" xr:uid="{42A2D37D-8708-4E96-9DE5-C5AC7823DCBC}"/>
    <cellStyle name="Normal 9 5 2 3 6 2" xfId="5065" xr:uid="{6F759DF0-ECE9-495A-B5F3-8448E9B9D6BE}"/>
    <cellStyle name="Normal 9 5 2 3 7" xfId="5054" xr:uid="{EF0C5AB7-3971-4E0C-8E78-74478C742BA7}"/>
    <cellStyle name="Normal 9 5 2 4" xfId="875" xr:uid="{26F0606B-70E8-493B-9277-53F5B1EFE1C7}"/>
    <cellStyle name="Normal 9 5 2 4 2" xfId="876" xr:uid="{2CCA75C2-89B2-4800-A5D4-8BE5C9FBBBAC}"/>
    <cellStyle name="Normal 9 5 2 4 2 2" xfId="4158" xr:uid="{9AD8D4FA-E0C6-4730-A5DC-C0BDD9F32DEA}"/>
    <cellStyle name="Normal 9 5 2 4 2 2 2" xfId="5068" xr:uid="{A5729D5D-213C-4F86-ACC1-C7CFD792A087}"/>
    <cellStyle name="Normal 9 5 2 4 2 3" xfId="4159" xr:uid="{ECC6B6B0-4698-47CD-85F0-E795C01EE9C8}"/>
    <cellStyle name="Normal 9 5 2 4 2 3 2" xfId="5069" xr:uid="{6ACA83CA-C995-49D6-9E79-BA3CBCE45F06}"/>
    <cellStyle name="Normal 9 5 2 4 2 4" xfId="4160" xr:uid="{38BAD8C5-86F4-4152-95F3-DABCB9BFCFB2}"/>
    <cellStyle name="Normal 9 5 2 4 2 4 2" xfId="5070" xr:uid="{D3C67D34-EB49-4BF8-A4A8-BA6D70A78E02}"/>
    <cellStyle name="Normal 9 5 2 4 2 5" xfId="5067" xr:uid="{1DD1A660-056B-4268-A308-DD19E033B269}"/>
    <cellStyle name="Normal 9 5 2 4 3" xfId="4161" xr:uid="{4A525527-618F-4247-A6D4-DECFC89F61E0}"/>
    <cellStyle name="Normal 9 5 2 4 3 2" xfId="5071" xr:uid="{B7EF43AF-2211-4C1A-81C5-6125B1F49B70}"/>
    <cellStyle name="Normal 9 5 2 4 4" xfId="4162" xr:uid="{4E6E9A44-552D-4094-9AA2-26AE2D886406}"/>
    <cellStyle name="Normal 9 5 2 4 4 2" xfId="5072" xr:uid="{0609BD7A-E49B-4C98-A789-7AD091F80C8B}"/>
    <cellStyle name="Normal 9 5 2 4 5" xfId="4163" xr:uid="{C47AFFC7-9DD0-4D6D-BA7B-DD1E78E4F8D5}"/>
    <cellStyle name="Normal 9 5 2 4 5 2" xfId="5073" xr:uid="{21996A71-8F4E-4024-B70B-D9718C2F78D0}"/>
    <cellStyle name="Normal 9 5 2 4 6" xfId="5066" xr:uid="{B4CCB16F-BDB6-45C5-8927-7492EEFB4DF6}"/>
    <cellStyle name="Normal 9 5 2 5" xfId="877" xr:uid="{7EB68E1A-AE1E-415B-BE26-D62DF47B3008}"/>
    <cellStyle name="Normal 9 5 2 5 2" xfId="4164" xr:uid="{FB669CDC-53C7-4A52-8E7E-CDCAED990F82}"/>
    <cellStyle name="Normal 9 5 2 5 2 2" xfId="5075" xr:uid="{8859F420-577D-41D3-A910-CAA258ECF7AF}"/>
    <cellStyle name="Normal 9 5 2 5 3" xfId="4165" xr:uid="{27215AB3-630E-4CAF-9D39-CD5B4D798611}"/>
    <cellStyle name="Normal 9 5 2 5 3 2" xfId="5076" xr:uid="{F6C6DE47-C53F-4818-9730-7ED36610EF16}"/>
    <cellStyle name="Normal 9 5 2 5 4" xfId="4166" xr:uid="{B1450505-A43B-4233-AAC4-0212F9FB005C}"/>
    <cellStyle name="Normal 9 5 2 5 4 2" xfId="5077" xr:uid="{91F0DC53-61AA-4C0B-A64E-2BE246507A7E}"/>
    <cellStyle name="Normal 9 5 2 5 5" xfId="5074" xr:uid="{75BCEAEF-7753-485D-A7B5-1D2F9E873E06}"/>
    <cellStyle name="Normal 9 5 2 6" xfId="4167" xr:uid="{B7727D83-2825-41BA-B5B5-5AECE74195CD}"/>
    <cellStyle name="Normal 9 5 2 6 2" xfId="4168" xr:uid="{E537C99C-1288-4FD0-9E0F-F71D686D95EC}"/>
    <cellStyle name="Normal 9 5 2 6 2 2" xfId="5079" xr:uid="{D9572A48-4234-4736-B79B-6E4A60753A53}"/>
    <cellStyle name="Normal 9 5 2 6 3" xfId="4169" xr:uid="{8FF18687-63A4-4B08-A9AE-71B5E55C5A05}"/>
    <cellStyle name="Normal 9 5 2 6 3 2" xfId="5080" xr:uid="{F738ABAA-08F5-412F-8D08-54817A95A08D}"/>
    <cellStyle name="Normal 9 5 2 6 4" xfId="4170" xr:uid="{CDD97324-1DE9-4A12-82A4-D23A85B28C6F}"/>
    <cellStyle name="Normal 9 5 2 6 4 2" xfId="5081" xr:uid="{B98CF4B6-4EC0-40A3-91EF-9A74A366C169}"/>
    <cellStyle name="Normal 9 5 2 6 5" xfId="5078" xr:uid="{4C98DC4B-BD3A-4C9C-A78D-5635AC3CEE18}"/>
    <cellStyle name="Normal 9 5 2 7" xfId="4171" xr:uid="{72280B36-6E73-4243-AC06-025DDB26D146}"/>
    <cellStyle name="Normal 9 5 2 7 2" xfId="5082" xr:uid="{08F1EC3E-62B6-4899-878B-DFB6D6589F99}"/>
    <cellStyle name="Normal 9 5 2 8" xfId="4172" xr:uid="{14262864-208F-4F98-A441-59D21C35DCAE}"/>
    <cellStyle name="Normal 9 5 2 8 2" xfId="5083" xr:uid="{B9386F34-7900-45A7-AF4E-3DC218F6F82E}"/>
    <cellStyle name="Normal 9 5 2 9" xfId="4173" xr:uid="{8AF575F9-4F25-4140-8D3D-65F64F705CBF}"/>
    <cellStyle name="Normal 9 5 2 9 2" xfId="5084" xr:uid="{54DF12B2-DE30-484B-A078-A780B6C0E909}"/>
    <cellStyle name="Normal 9 5 3" xfId="420" xr:uid="{53435194-FD5B-4A66-933D-E10BCE9D7C2D}"/>
    <cellStyle name="Normal 9 5 3 2" xfId="878" xr:uid="{351F7963-C1CA-4970-A505-D02FDBD0B442}"/>
    <cellStyle name="Normal 9 5 3 2 2" xfId="879" xr:uid="{25F27AD0-0C55-46AF-B867-4A63892DC1CC}"/>
    <cellStyle name="Normal 9 5 3 2 2 2" xfId="2451" xr:uid="{85CF5904-0DA3-43D0-ACE0-0DEB624CECE9}"/>
    <cellStyle name="Normal 9 5 3 2 2 2 2" xfId="2452" xr:uid="{4C5B6211-1641-4D69-965A-503F97E894D5}"/>
    <cellStyle name="Normal 9 5 3 2 2 2 2 2" xfId="5089" xr:uid="{E0C83842-8CBC-4731-BD02-54FE59BD3247}"/>
    <cellStyle name="Normal 9 5 3 2 2 2 3" xfId="5088" xr:uid="{EE1DD98D-A46F-4992-A703-AF560A68F403}"/>
    <cellStyle name="Normal 9 5 3 2 2 3" xfId="2453" xr:uid="{49D407F5-1520-4F4A-B736-FE057927DC53}"/>
    <cellStyle name="Normal 9 5 3 2 2 3 2" xfId="5090" xr:uid="{0C5D15DF-6382-4B81-A0DF-7A42BF34F64B}"/>
    <cellStyle name="Normal 9 5 3 2 2 4" xfId="4174" xr:uid="{F60F4EE9-E153-4E6D-ACCD-2187DB0FE7CF}"/>
    <cellStyle name="Normal 9 5 3 2 2 4 2" xfId="5091" xr:uid="{415F7C4F-FEF7-4E5A-B927-6E2BBA9D4DF1}"/>
    <cellStyle name="Normal 9 5 3 2 2 5" xfId="5087" xr:uid="{C763E168-EDDA-4431-B6F3-3156175AF59A}"/>
    <cellStyle name="Normal 9 5 3 2 3" xfId="2454" xr:uid="{F9C9E648-7896-45C4-BFBD-5FEE9695DF57}"/>
    <cellStyle name="Normal 9 5 3 2 3 2" xfId="2455" xr:uid="{5D4278BC-AAE3-4AC6-9B19-97AC4835BC22}"/>
    <cellStyle name="Normal 9 5 3 2 3 2 2" xfId="5093" xr:uid="{32B7B390-6D9D-4321-B372-2E9422E05837}"/>
    <cellStyle name="Normal 9 5 3 2 3 3" xfId="4175" xr:uid="{F1C663BC-2719-4230-AC1D-83595ECAA8A8}"/>
    <cellStyle name="Normal 9 5 3 2 3 3 2" xfId="5094" xr:uid="{D42B352F-38EE-4773-B938-A6B0F6E75747}"/>
    <cellStyle name="Normal 9 5 3 2 3 4" xfId="4176" xr:uid="{1DCE96FB-827E-47D8-A061-884F7BFA2D6C}"/>
    <cellStyle name="Normal 9 5 3 2 3 4 2" xfId="5095" xr:uid="{1D0962E8-DAEC-44E1-BC9D-BBD73927C05D}"/>
    <cellStyle name="Normal 9 5 3 2 3 5" xfId="5092" xr:uid="{E9E59889-3159-48B3-84D5-B545D5581DC6}"/>
    <cellStyle name="Normal 9 5 3 2 4" xfId="2456" xr:uid="{0E32D8C9-592F-45AA-BC26-F4BC50673F58}"/>
    <cellStyle name="Normal 9 5 3 2 4 2" xfId="5096" xr:uid="{862761E3-B083-4E69-ACBF-CD2114A9EAE0}"/>
    <cellStyle name="Normal 9 5 3 2 5" xfId="4177" xr:uid="{A226C11E-A7C6-48E3-BC86-D1CBC403926E}"/>
    <cellStyle name="Normal 9 5 3 2 5 2" xfId="5097" xr:uid="{7EFB52EC-B51F-4238-B5CA-9E3A56620513}"/>
    <cellStyle name="Normal 9 5 3 2 6" xfId="4178" xr:uid="{4DC3B269-CE49-4DE7-9F19-DF72334DA1FA}"/>
    <cellStyle name="Normal 9 5 3 2 6 2" xfId="5098" xr:uid="{16B5241C-6711-4A2A-9F35-B9BC7E22D1D5}"/>
    <cellStyle name="Normal 9 5 3 2 7" xfId="5086" xr:uid="{1D3FE2A3-C363-4064-92A9-D73094B10818}"/>
    <cellStyle name="Normal 9 5 3 3" xfId="880" xr:uid="{6D440314-0236-44BC-9A2B-FB2CBE3C5376}"/>
    <cellStyle name="Normal 9 5 3 3 2" xfId="2457" xr:uid="{EB78AB24-D186-4844-9E31-46D3A0EFB001}"/>
    <cellStyle name="Normal 9 5 3 3 2 2" xfId="2458" xr:uid="{F382BC25-65D7-409F-AA08-02E788216E6C}"/>
    <cellStyle name="Normal 9 5 3 3 2 2 2" xfId="5101" xr:uid="{9EAD90FD-BE71-45E0-8528-F879863D41D3}"/>
    <cellStyle name="Normal 9 5 3 3 2 3" xfId="4179" xr:uid="{DFC94865-5267-44C9-8DC1-202338628E22}"/>
    <cellStyle name="Normal 9 5 3 3 2 3 2" xfId="5102" xr:uid="{C0CFFDC8-03D8-4934-8360-055DE0B41FAD}"/>
    <cellStyle name="Normal 9 5 3 3 2 4" xfId="4180" xr:uid="{BA06CB89-B441-4E50-A39D-3B3542478474}"/>
    <cellStyle name="Normal 9 5 3 3 2 4 2" xfId="5103" xr:uid="{ADE6A763-67FD-4920-B70F-E97A652A692C}"/>
    <cellStyle name="Normal 9 5 3 3 2 5" xfId="5100" xr:uid="{EA662AEE-D623-4ABA-A103-350F2F140454}"/>
    <cellStyle name="Normal 9 5 3 3 3" xfId="2459" xr:uid="{5D6D69EE-B586-46B4-961B-C314ECF9EF62}"/>
    <cellStyle name="Normal 9 5 3 3 3 2" xfId="5104" xr:uid="{5109C317-33F5-4455-96B1-615FE1C4AFED}"/>
    <cellStyle name="Normal 9 5 3 3 4" xfId="4181" xr:uid="{41F7CD54-31B4-4B99-B248-40557AB569BF}"/>
    <cellStyle name="Normal 9 5 3 3 4 2" xfId="5105" xr:uid="{B3F12413-7D58-484C-919C-0864AF1218AB}"/>
    <cellStyle name="Normal 9 5 3 3 5" xfId="4182" xr:uid="{8BA1AD85-F19F-447D-BC21-652E5D5FC724}"/>
    <cellStyle name="Normal 9 5 3 3 5 2" xfId="5106" xr:uid="{FB450172-2E0B-4CCA-A54F-9371DA0074EA}"/>
    <cellStyle name="Normal 9 5 3 3 6" xfId="5099" xr:uid="{73198C56-A56F-4540-A555-685A61BAFCE4}"/>
    <cellStyle name="Normal 9 5 3 4" xfId="2460" xr:uid="{9E04A533-74E1-4C37-9F40-77F3B2031B27}"/>
    <cellStyle name="Normal 9 5 3 4 2" xfId="2461" xr:uid="{21F4A1EF-FAAE-4561-9008-352F62D6F988}"/>
    <cellStyle name="Normal 9 5 3 4 2 2" xfId="5108" xr:uid="{7A577F6E-DB9A-45D7-8A74-58F465D70BE0}"/>
    <cellStyle name="Normal 9 5 3 4 3" xfId="4183" xr:uid="{B053E0E0-F461-4A96-911D-18C7EEAA9622}"/>
    <cellStyle name="Normal 9 5 3 4 3 2" xfId="5109" xr:uid="{A775DAA6-831E-4E0E-A11A-D471B9755EF8}"/>
    <cellStyle name="Normal 9 5 3 4 4" xfId="4184" xr:uid="{07C9D728-7755-43B9-B10B-0386F3888467}"/>
    <cellStyle name="Normal 9 5 3 4 4 2" xfId="5110" xr:uid="{27AA8285-6E99-4B3C-A74C-70C394CB4688}"/>
    <cellStyle name="Normal 9 5 3 4 5" xfId="5107" xr:uid="{A820E8D3-4B93-4212-8352-116078F32D20}"/>
    <cellStyle name="Normal 9 5 3 5" xfId="2462" xr:uid="{65C0E017-13B7-42B5-B210-9C636C0A983A}"/>
    <cellStyle name="Normal 9 5 3 5 2" xfId="4185" xr:uid="{18873AFE-4E3A-4322-951E-56409967F5AE}"/>
    <cellStyle name="Normal 9 5 3 5 2 2" xfId="5112" xr:uid="{22CF1E47-5E1A-4594-917B-3ACA46537837}"/>
    <cellStyle name="Normal 9 5 3 5 3" xfId="4186" xr:uid="{19EBD132-8560-4820-A502-F42CC0416C78}"/>
    <cellStyle name="Normal 9 5 3 5 3 2" xfId="5113" xr:uid="{A7D51C69-5F85-4EE4-BF5C-D5D986C4E779}"/>
    <cellStyle name="Normal 9 5 3 5 4" xfId="4187" xr:uid="{EC025888-5DCB-481A-ACBC-AC3201A4F68D}"/>
    <cellStyle name="Normal 9 5 3 5 4 2" xfId="5114" xr:uid="{1651CDEA-EBB9-414B-9B5E-FDEBAFE1EE26}"/>
    <cellStyle name="Normal 9 5 3 5 5" xfId="5111" xr:uid="{FB03473D-42E1-4DDD-8C22-8D541C7799B2}"/>
    <cellStyle name="Normal 9 5 3 6" xfId="4188" xr:uid="{BAAC4AAF-1736-4D96-BFDA-0972FCBFA447}"/>
    <cellStyle name="Normal 9 5 3 6 2" xfId="5115" xr:uid="{9FA103F5-6B8A-4C8D-B728-65CAEAA2CC2D}"/>
    <cellStyle name="Normal 9 5 3 7" xfId="4189" xr:uid="{A0E22686-F65C-4991-B2B0-5B05474EC232}"/>
    <cellStyle name="Normal 9 5 3 7 2" xfId="5116" xr:uid="{0C2F6CBC-86E3-47D2-8FE3-F68A748FA8CD}"/>
    <cellStyle name="Normal 9 5 3 8" xfId="4190" xr:uid="{FDAFF967-FADB-4882-9489-FB1252F264AC}"/>
    <cellStyle name="Normal 9 5 3 8 2" xfId="5117" xr:uid="{51F32398-1D92-4F60-A499-2A99C68E522E}"/>
    <cellStyle name="Normal 9 5 3 9" xfId="5085" xr:uid="{60BEA636-A0E8-433C-8885-4220D6618686}"/>
    <cellStyle name="Normal 9 5 4" xfId="421" xr:uid="{51F2D2E6-8D5D-43C3-BF0E-D765F18460A9}"/>
    <cellStyle name="Normal 9 5 4 2" xfId="881" xr:uid="{0D03A55A-6F6D-484D-8984-D2FBFF86C951}"/>
    <cellStyle name="Normal 9 5 4 2 2" xfId="882" xr:uid="{DDA6765C-56BB-43EA-B338-AF2D3A37D4F4}"/>
    <cellStyle name="Normal 9 5 4 2 2 2" xfId="2463" xr:uid="{2C62CDD7-6D89-4689-8ABD-D5CD554CA6D6}"/>
    <cellStyle name="Normal 9 5 4 2 2 2 2" xfId="5121" xr:uid="{10140ACF-D400-49AF-92D5-921ED0254513}"/>
    <cellStyle name="Normal 9 5 4 2 2 3" xfId="4191" xr:uid="{F54A2D10-8B45-48CD-85F4-E877C1BC1A06}"/>
    <cellStyle name="Normal 9 5 4 2 2 3 2" xfId="5122" xr:uid="{AF9D9339-1561-4C63-AE91-E27731E6C813}"/>
    <cellStyle name="Normal 9 5 4 2 2 4" xfId="4192" xr:uid="{3FF6742D-F5A5-4183-A512-0F8305CC1065}"/>
    <cellStyle name="Normal 9 5 4 2 2 4 2" xfId="5123" xr:uid="{BC926FC8-1643-49A8-AC5D-C0CA804080AD}"/>
    <cellStyle name="Normal 9 5 4 2 2 5" xfId="5120" xr:uid="{C9AAEFB0-64C9-4737-91FE-BA9BE08BBCBD}"/>
    <cellStyle name="Normal 9 5 4 2 3" xfId="2464" xr:uid="{EE78377F-84FF-4570-B671-7F5E3EDB6B30}"/>
    <cellStyle name="Normal 9 5 4 2 3 2" xfId="5124" xr:uid="{95E36519-EF77-47C9-9508-CA930ED5A4A5}"/>
    <cellStyle name="Normal 9 5 4 2 4" xfId="4193" xr:uid="{3756B996-A73A-4C2D-B385-C076EDB19769}"/>
    <cellStyle name="Normal 9 5 4 2 4 2" xfId="5125" xr:uid="{A562C129-BBF1-429B-8B9A-D19B147C5131}"/>
    <cellStyle name="Normal 9 5 4 2 5" xfId="4194" xr:uid="{EF0F7F8C-AD77-483C-BC25-3B00EAE6107E}"/>
    <cellStyle name="Normal 9 5 4 2 5 2" xfId="5126" xr:uid="{6E060EA0-2E50-401E-AA83-645A8852FB9C}"/>
    <cellStyle name="Normal 9 5 4 2 6" xfId="5119" xr:uid="{C24324F6-FD14-494A-B3ED-2BDBB6410312}"/>
    <cellStyle name="Normal 9 5 4 3" xfId="883" xr:uid="{05893FB1-A854-4A74-BB33-60CFB7D32FB1}"/>
    <cellStyle name="Normal 9 5 4 3 2" xfId="2465" xr:uid="{D13303D6-D97B-4316-837A-095CFA17D377}"/>
    <cellStyle name="Normal 9 5 4 3 2 2" xfId="5128" xr:uid="{01492282-BC74-47EE-83B4-69E25CFB1702}"/>
    <cellStyle name="Normal 9 5 4 3 3" xfId="4195" xr:uid="{2ACA4A9F-F372-4720-9A72-DCC2293D64EA}"/>
    <cellStyle name="Normal 9 5 4 3 3 2" xfId="5129" xr:uid="{EE0E0A32-457A-4DAA-AEBD-480994196FA7}"/>
    <cellStyle name="Normal 9 5 4 3 4" xfId="4196" xr:uid="{90FE3F0B-0F73-4B7C-8A14-6F2827E21B1E}"/>
    <cellStyle name="Normal 9 5 4 3 4 2" xfId="5130" xr:uid="{4C6E4D39-DE67-477B-A328-2599210F4ACB}"/>
    <cellStyle name="Normal 9 5 4 3 5" xfId="5127" xr:uid="{19C22BD1-CE8C-4561-A530-F4CF756B20DE}"/>
    <cellStyle name="Normal 9 5 4 4" xfId="2466" xr:uid="{7C01DBE3-A2D0-47A8-9C41-BCDC69F12358}"/>
    <cellStyle name="Normal 9 5 4 4 2" xfId="4197" xr:uid="{18A2B787-46BD-40ED-BB92-7DDEFBBE5AA7}"/>
    <cellStyle name="Normal 9 5 4 4 2 2" xfId="5132" xr:uid="{5CB79AFC-38CA-43B1-8F4A-EDB9EC60D5F8}"/>
    <cellStyle name="Normal 9 5 4 4 3" xfId="4198" xr:uid="{E03C8B29-2669-4097-A78A-F803BF9AE361}"/>
    <cellStyle name="Normal 9 5 4 4 3 2" xfId="5133" xr:uid="{1174F438-B61B-4C98-A203-F6BC711808BA}"/>
    <cellStyle name="Normal 9 5 4 4 4" xfId="4199" xr:uid="{8FC8EFF5-AE01-4FD8-8058-354E62B4E060}"/>
    <cellStyle name="Normal 9 5 4 4 4 2" xfId="5134" xr:uid="{297E5778-CBD9-42B1-8C37-273C0F18D2D8}"/>
    <cellStyle name="Normal 9 5 4 4 5" xfId="5131" xr:uid="{8401E036-D137-4086-BB39-0FBBD2994C17}"/>
    <cellStyle name="Normal 9 5 4 5" xfId="4200" xr:uid="{61430862-67DD-41B1-BB80-B7AAB87415A6}"/>
    <cellStyle name="Normal 9 5 4 5 2" xfId="5135" xr:uid="{88839167-8F53-4C8B-8E75-87E5DA4CBDA9}"/>
    <cellStyle name="Normal 9 5 4 6" xfId="4201" xr:uid="{8733FC78-B8EA-4345-B73F-519351387CDB}"/>
    <cellStyle name="Normal 9 5 4 6 2" xfId="5136" xr:uid="{7D83FF06-A9BD-4FDB-8328-F315571D6ACA}"/>
    <cellStyle name="Normal 9 5 4 7" xfId="4202" xr:uid="{40A06078-5877-4323-BFD8-BF2134332EFF}"/>
    <cellStyle name="Normal 9 5 4 7 2" xfId="5137" xr:uid="{8572CFB8-1BD6-4C49-B4E5-861733571631}"/>
    <cellStyle name="Normal 9 5 4 8" xfId="5118" xr:uid="{C5652471-24B3-422D-9F7E-F5D246DFE502}"/>
    <cellStyle name="Normal 9 5 5" xfId="422" xr:uid="{BE0A7C78-B835-4D78-ABBB-0D4FC641E766}"/>
    <cellStyle name="Normal 9 5 5 2" xfId="884" xr:uid="{49AAC844-C365-4204-8F45-9E09C0FA5E68}"/>
    <cellStyle name="Normal 9 5 5 2 2" xfId="2467" xr:uid="{2E52535B-A74F-4A48-B6DC-AA81F68116BC}"/>
    <cellStyle name="Normal 9 5 5 2 2 2" xfId="5140" xr:uid="{60C32922-5EE7-4152-9278-C8673CAC9894}"/>
    <cellStyle name="Normal 9 5 5 2 3" xfId="4203" xr:uid="{95E78784-9852-4E98-A12B-07F6532F7FEF}"/>
    <cellStyle name="Normal 9 5 5 2 3 2" xfId="5141" xr:uid="{ECFE6836-4CD3-4921-A9F7-95D243615AA7}"/>
    <cellStyle name="Normal 9 5 5 2 4" xfId="4204" xr:uid="{B4092C23-D6A8-4232-A8B6-C572FE807249}"/>
    <cellStyle name="Normal 9 5 5 2 4 2" xfId="5142" xr:uid="{DB57DE8E-3827-4194-A5EF-F38114CEC4FD}"/>
    <cellStyle name="Normal 9 5 5 2 5" xfId="5139" xr:uid="{8AB6D5F5-286B-48BB-8A06-CE834D0E7D5F}"/>
    <cellStyle name="Normal 9 5 5 3" xfId="2468" xr:uid="{F49E1363-DDA3-4A1A-977A-BA0D143FD328}"/>
    <cellStyle name="Normal 9 5 5 3 2" xfId="4205" xr:uid="{B75A7087-74CA-4E83-BD0E-3368913BB132}"/>
    <cellStyle name="Normal 9 5 5 3 2 2" xfId="5144" xr:uid="{8FE46CB1-C1F8-4664-880F-90FD68551CF3}"/>
    <cellStyle name="Normal 9 5 5 3 3" xfId="4206" xr:uid="{078F34E5-595F-4181-8C4C-F04EFC45D1D5}"/>
    <cellStyle name="Normal 9 5 5 3 3 2" xfId="5145" xr:uid="{F8E542A4-23A3-424A-9678-29F26D0DEC4E}"/>
    <cellStyle name="Normal 9 5 5 3 4" xfId="4207" xr:uid="{9467FB34-2654-497B-BA1D-D7A73D2A3B0D}"/>
    <cellStyle name="Normal 9 5 5 3 4 2" xfId="5146" xr:uid="{511D45C2-ABA0-4870-9A67-C168F9443815}"/>
    <cellStyle name="Normal 9 5 5 3 5" xfId="5143" xr:uid="{F011CA86-0679-4CB4-AC98-4491F8FFD3B6}"/>
    <cellStyle name="Normal 9 5 5 4" xfId="4208" xr:uid="{70B60703-E23C-415E-8457-FA7178BE56C5}"/>
    <cellStyle name="Normal 9 5 5 4 2" xfId="5147" xr:uid="{CC9FB215-A3AC-4A57-84D5-371FA50ABD9E}"/>
    <cellStyle name="Normal 9 5 5 5" xfId="4209" xr:uid="{B4C589EB-2F46-4303-BF06-0BACEC4B65DE}"/>
    <cellStyle name="Normal 9 5 5 5 2" xfId="5148" xr:uid="{65DC6912-A6B2-4428-B324-31BCB431C6C4}"/>
    <cellStyle name="Normal 9 5 5 6" xfId="4210" xr:uid="{DEDF4867-4421-44E2-B996-8E56B381E370}"/>
    <cellStyle name="Normal 9 5 5 6 2" xfId="5149" xr:uid="{128553A5-538F-4145-9C8E-E46BF36D7EAE}"/>
    <cellStyle name="Normal 9 5 5 7" xfId="5138" xr:uid="{E417DF40-5B83-4BB7-A974-0360908B606A}"/>
    <cellStyle name="Normal 9 5 6" xfId="885" xr:uid="{F4A3AEAB-79FB-4435-852A-55004D7A7CB6}"/>
    <cellStyle name="Normal 9 5 6 2" xfId="2469" xr:uid="{000CECA7-10D4-4FEC-953D-6790E3BE30C2}"/>
    <cellStyle name="Normal 9 5 6 2 2" xfId="4211" xr:uid="{1332C531-B87C-44B5-AA7C-BFC8B67401C5}"/>
    <cellStyle name="Normal 9 5 6 2 2 2" xfId="5152" xr:uid="{6858ECF1-98CB-4F5C-A595-7F47B37B5C6F}"/>
    <cellStyle name="Normal 9 5 6 2 3" xfId="4212" xr:uid="{DC605F6A-1AF8-4EE2-88A1-C7942432084F}"/>
    <cellStyle name="Normal 9 5 6 2 3 2" xfId="5153" xr:uid="{A3C21BE1-440C-44F2-AC8D-DFF8356F2991}"/>
    <cellStyle name="Normal 9 5 6 2 4" xfId="4213" xr:uid="{71B95351-4742-4A9F-84DB-6BB6D23F918D}"/>
    <cellStyle name="Normal 9 5 6 2 4 2" xfId="5154" xr:uid="{52E26E04-E400-4E44-9651-FE6FCA38B4A9}"/>
    <cellStyle name="Normal 9 5 6 2 5" xfId="5151" xr:uid="{09EAE971-771F-47BD-96D4-0867BDB58DEB}"/>
    <cellStyle name="Normal 9 5 6 3" xfId="4214" xr:uid="{0B09BFB0-77A7-43DE-8046-1801F96635A8}"/>
    <cellStyle name="Normal 9 5 6 3 2" xfId="5155" xr:uid="{F57E4BB9-6879-488F-B7E1-B3BC033652BC}"/>
    <cellStyle name="Normal 9 5 6 4" xfId="4215" xr:uid="{5B54A008-37AE-4919-BC43-A01A97CCEFD4}"/>
    <cellStyle name="Normal 9 5 6 4 2" xfId="5156" xr:uid="{5C21B6EF-0A24-43C1-8CB8-12C6C33217F9}"/>
    <cellStyle name="Normal 9 5 6 5" xfId="4216" xr:uid="{CB15647D-AB76-4F92-A3B5-DC48539EBB29}"/>
    <cellStyle name="Normal 9 5 6 5 2" xfId="5157" xr:uid="{6FD617EB-E459-4174-A95C-28B17EA1A00F}"/>
    <cellStyle name="Normal 9 5 6 6" xfId="5150" xr:uid="{94E1F9AD-923F-4521-8323-594396EDC1D0}"/>
    <cellStyle name="Normal 9 5 7" xfId="2470" xr:uid="{3E81C222-54BD-40DE-BC77-64FD42342652}"/>
    <cellStyle name="Normal 9 5 7 2" xfId="4217" xr:uid="{C7EA3F4D-FD79-4489-BFEE-CC7FF73FDADF}"/>
    <cellStyle name="Normal 9 5 7 2 2" xfId="5159" xr:uid="{8CEBE04B-48AD-4797-ABA4-D2A7EA784217}"/>
    <cellStyle name="Normal 9 5 7 3" xfId="4218" xr:uid="{648CFDA8-E300-4B4B-B415-716AB580312C}"/>
    <cellStyle name="Normal 9 5 7 3 2" xfId="5160" xr:uid="{18668B24-45E6-4ED7-83C9-DE2576FC4F27}"/>
    <cellStyle name="Normal 9 5 7 4" xfId="4219" xr:uid="{94E10BF5-2977-4B84-8C40-90F041A1AE26}"/>
    <cellStyle name="Normal 9 5 7 4 2" xfId="5161" xr:uid="{46CD38CC-9829-4318-A9F4-D6B4EE38FD3A}"/>
    <cellStyle name="Normal 9 5 7 5" xfId="5158" xr:uid="{53D5981B-91E9-468C-8542-5386FEC639F5}"/>
    <cellStyle name="Normal 9 5 8" xfId="4220" xr:uid="{0075DAA6-2FB9-4543-8D58-AFF57E9303F8}"/>
    <cellStyle name="Normal 9 5 8 2" xfId="4221" xr:uid="{48975E7B-F4ED-458D-986C-FB97534FA52D}"/>
    <cellStyle name="Normal 9 5 8 2 2" xfId="5163" xr:uid="{1485F712-DF67-4A9B-AEE5-5C97FB1FC747}"/>
    <cellStyle name="Normal 9 5 8 3" xfId="4222" xr:uid="{2D032688-BDB6-4DEC-A777-5384BA63DBFC}"/>
    <cellStyle name="Normal 9 5 8 3 2" xfId="5164" xr:uid="{4E98B654-C773-46D0-80FE-DE5F1BE0F6F9}"/>
    <cellStyle name="Normal 9 5 8 4" xfId="4223" xr:uid="{37A60040-7284-4AF6-9F00-056F5A223586}"/>
    <cellStyle name="Normal 9 5 8 4 2" xfId="5165" xr:uid="{98B71C33-D516-407B-B16F-CC7D08D04F09}"/>
    <cellStyle name="Normal 9 5 8 5" xfId="5162" xr:uid="{33BDBCEB-C955-4DD1-BB0F-A2E5B7D6F054}"/>
    <cellStyle name="Normal 9 5 9" xfId="4224" xr:uid="{5502CAF5-77A9-45F1-9A21-8181C554057F}"/>
    <cellStyle name="Normal 9 5 9 2" xfId="5166" xr:uid="{3D719948-EA4F-4DE4-9C8B-E82484699DE9}"/>
    <cellStyle name="Normal 9 6" xfId="182" xr:uid="{3FAE2F23-1FD7-4D6F-8844-19F893F0836F}"/>
    <cellStyle name="Normal 9 6 10" xfId="5167" xr:uid="{5A6322AB-69B7-47BA-8FAB-485156B0BAA9}"/>
    <cellStyle name="Normal 9 6 2" xfId="183" xr:uid="{361585B3-1E50-4D77-A78D-24BD03AF939A}"/>
    <cellStyle name="Normal 9 6 2 2" xfId="423" xr:uid="{1D3077DB-91A2-476B-B527-044A3D31DF6E}"/>
    <cellStyle name="Normal 9 6 2 2 2" xfId="886" xr:uid="{C6BD2947-E1A8-4192-88C6-AFB236D09034}"/>
    <cellStyle name="Normal 9 6 2 2 2 2" xfId="2471" xr:uid="{032E88E5-B46B-442F-9FC2-A98B6C8EDDFD}"/>
    <cellStyle name="Normal 9 6 2 2 2 2 2" xfId="5171" xr:uid="{650E8433-556D-4A81-8D23-429A159EEDD2}"/>
    <cellStyle name="Normal 9 6 2 2 2 3" xfId="4225" xr:uid="{2ABDEEC9-AB03-4D3D-B25D-FB2A4623B7F0}"/>
    <cellStyle name="Normal 9 6 2 2 2 3 2" xfId="5172" xr:uid="{98A89C81-9346-4587-975E-857BCDAD9659}"/>
    <cellStyle name="Normal 9 6 2 2 2 4" xfId="4226" xr:uid="{198F14D3-CE16-4243-8D4F-194DFAF004D6}"/>
    <cellStyle name="Normal 9 6 2 2 2 4 2" xfId="5173" xr:uid="{CA79C587-4FED-4C6E-A014-300B12986448}"/>
    <cellStyle name="Normal 9 6 2 2 2 5" xfId="5170" xr:uid="{7C28B3D0-1DCB-4A9D-96E1-7B5A8EB905B3}"/>
    <cellStyle name="Normal 9 6 2 2 3" xfId="2472" xr:uid="{DC50D3D3-0058-4A3B-A034-3C7C6EDE77F7}"/>
    <cellStyle name="Normal 9 6 2 2 3 2" xfId="4227" xr:uid="{AED166D4-4D39-47F4-A925-28A14F7FC69E}"/>
    <cellStyle name="Normal 9 6 2 2 3 2 2" xfId="5175" xr:uid="{DDE5F166-E7FA-446F-93A9-4D2A2753315C}"/>
    <cellStyle name="Normal 9 6 2 2 3 3" xfId="4228" xr:uid="{5883B72B-0957-4E4A-A5C4-A68D25666249}"/>
    <cellStyle name="Normal 9 6 2 2 3 3 2" xfId="5176" xr:uid="{DB052C26-8AA1-49B5-90FD-BEA3965C858D}"/>
    <cellStyle name="Normal 9 6 2 2 3 4" xfId="4229" xr:uid="{0961D911-13E4-4795-95B6-F0CCD4A1A87D}"/>
    <cellStyle name="Normal 9 6 2 2 3 4 2" xfId="5177" xr:uid="{3C317E8F-A159-40DA-93FC-435B0FDF62E5}"/>
    <cellStyle name="Normal 9 6 2 2 3 5" xfId="5174" xr:uid="{DF8B3B7C-6C26-4386-8AAF-FCA13F0CE7BF}"/>
    <cellStyle name="Normal 9 6 2 2 4" xfId="4230" xr:uid="{780299DF-9FC5-4C6E-8E64-6629B00506B3}"/>
    <cellStyle name="Normal 9 6 2 2 4 2" xfId="5178" xr:uid="{2935A533-1F71-4B55-B51D-C7FEABE0F116}"/>
    <cellStyle name="Normal 9 6 2 2 5" xfId="4231" xr:uid="{9FC0E9D3-2C97-402D-ACFA-D9F5FA36F462}"/>
    <cellStyle name="Normal 9 6 2 2 5 2" xfId="5179" xr:uid="{5A3F0B21-8AC2-4E20-9250-8B73988B750D}"/>
    <cellStyle name="Normal 9 6 2 2 6" xfId="4232" xr:uid="{43A6CCBC-D591-4490-81CE-EDFB06686647}"/>
    <cellStyle name="Normal 9 6 2 2 6 2" xfId="5180" xr:uid="{E5AAD11F-9370-4D21-8A5D-42AFECA104A7}"/>
    <cellStyle name="Normal 9 6 2 2 7" xfId="5169" xr:uid="{5FDAD1EC-E85D-47E6-8165-D47DB9FB8FA2}"/>
    <cellStyle name="Normal 9 6 2 3" xfId="887" xr:uid="{573EDB9B-195C-4C65-AB4A-29AFD4FDBE1B}"/>
    <cellStyle name="Normal 9 6 2 3 2" xfId="2473" xr:uid="{B4D3D75B-52DA-495C-9A08-246AB660DCB5}"/>
    <cellStyle name="Normal 9 6 2 3 2 2" xfId="4233" xr:uid="{A9F87381-87FB-4024-89B5-F8BEA1EF60A6}"/>
    <cellStyle name="Normal 9 6 2 3 2 2 2" xfId="5183" xr:uid="{DC4F756D-191A-4F9B-973C-D2FE5DE2DCBC}"/>
    <cellStyle name="Normal 9 6 2 3 2 3" xfId="4234" xr:uid="{8E18258C-BEFA-49E0-AE37-68595CEB8556}"/>
    <cellStyle name="Normal 9 6 2 3 2 3 2" xfId="5184" xr:uid="{5E00E445-971E-40A5-8D10-AA7A511F98BD}"/>
    <cellStyle name="Normal 9 6 2 3 2 4" xfId="4235" xr:uid="{12D2AC5E-7CEB-410D-BCAA-0A9EC7A82C89}"/>
    <cellStyle name="Normal 9 6 2 3 2 4 2" xfId="5185" xr:uid="{EE5D2E03-88A7-4220-95BB-4B520154CF00}"/>
    <cellStyle name="Normal 9 6 2 3 2 5" xfId="5182" xr:uid="{CBD73AB1-76B8-4C39-A51D-C5CCCC362607}"/>
    <cellStyle name="Normal 9 6 2 3 3" xfId="4236" xr:uid="{685E725C-0C6C-42EB-8D9D-A8F76232B59D}"/>
    <cellStyle name="Normal 9 6 2 3 3 2" xfId="5186" xr:uid="{FCFDE5F5-3513-48A8-89F2-7F375193EDC6}"/>
    <cellStyle name="Normal 9 6 2 3 4" xfId="4237" xr:uid="{A349557D-8A4E-450C-8784-228ADC662CA6}"/>
    <cellStyle name="Normal 9 6 2 3 4 2" xfId="5187" xr:uid="{E6454059-7829-447F-8392-EA39209990E0}"/>
    <cellStyle name="Normal 9 6 2 3 5" xfId="4238" xr:uid="{32F48FD6-D5F9-4E20-85D1-19F7F3828DF0}"/>
    <cellStyle name="Normal 9 6 2 3 5 2" xfId="5188" xr:uid="{C1F89E65-75FB-474E-8F14-D2EDEFB7AE63}"/>
    <cellStyle name="Normal 9 6 2 3 6" xfId="5181" xr:uid="{4FA334A6-6DDD-4B3D-AA2C-C597798EEF0C}"/>
    <cellStyle name="Normal 9 6 2 4" xfId="2474" xr:uid="{39317F25-8EFE-4FC6-BBCF-1FFA3305CF6C}"/>
    <cellStyle name="Normal 9 6 2 4 2" xfId="4239" xr:uid="{49B205A7-102C-4EF1-BF8A-A9CAD6215A8E}"/>
    <cellStyle name="Normal 9 6 2 4 2 2" xfId="5190" xr:uid="{7EA5632A-1E5A-4A98-999B-117751D0D685}"/>
    <cellStyle name="Normal 9 6 2 4 3" xfId="4240" xr:uid="{98540CD9-FC39-42E0-9696-DD6D060CFC97}"/>
    <cellStyle name="Normal 9 6 2 4 3 2" xfId="5191" xr:uid="{8B5424B7-53BA-4A4A-A9E0-D69D449C4917}"/>
    <cellStyle name="Normal 9 6 2 4 4" xfId="4241" xr:uid="{DC601FAC-0F19-4368-8ED1-0DA14A6F4187}"/>
    <cellStyle name="Normal 9 6 2 4 4 2" xfId="5192" xr:uid="{AA92160A-0F77-4575-85B7-CEF4B5D26F87}"/>
    <cellStyle name="Normal 9 6 2 4 5" xfId="5189" xr:uid="{4C07D91E-A95E-476D-BE71-B4BF160692C0}"/>
    <cellStyle name="Normal 9 6 2 5" xfId="4242" xr:uid="{B4C26CC5-7225-4653-87F7-A7396E82E85E}"/>
    <cellStyle name="Normal 9 6 2 5 2" xfId="4243" xr:uid="{6A1C5AA8-47B7-44C5-A215-2CF72C5AEC33}"/>
    <cellStyle name="Normal 9 6 2 5 2 2" xfId="5194" xr:uid="{2604F6FE-D7E8-447E-8C43-71A0FDA796E9}"/>
    <cellStyle name="Normal 9 6 2 5 3" xfId="4244" xr:uid="{84394609-4F28-44A0-9709-075D0481F940}"/>
    <cellStyle name="Normal 9 6 2 5 3 2" xfId="5195" xr:uid="{DD7C376E-11BD-4856-B4B2-D02878FA044B}"/>
    <cellStyle name="Normal 9 6 2 5 4" xfId="4245" xr:uid="{B137F5C9-B5AF-4F58-B9EF-A92160D128B2}"/>
    <cellStyle name="Normal 9 6 2 5 4 2" xfId="5196" xr:uid="{ACBE0C6F-F01D-41E3-9096-5ED1951783E1}"/>
    <cellStyle name="Normal 9 6 2 5 5" xfId="5193" xr:uid="{6A8BA1C7-66ED-4D13-AD8F-7FB0F121E637}"/>
    <cellStyle name="Normal 9 6 2 6" xfId="4246" xr:uid="{0899163A-F71F-4BF6-B514-F3F6BDC92E7E}"/>
    <cellStyle name="Normal 9 6 2 6 2" xfId="5197" xr:uid="{E5DDEB9C-9A56-4D1E-8B34-D02E82E32771}"/>
    <cellStyle name="Normal 9 6 2 7" xfId="4247" xr:uid="{811A0D11-BEBA-4692-B4A0-3479FD9598E3}"/>
    <cellStyle name="Normal 9 6 2 7 2" xfId="5198" xr:uid="{C0A822E9-4048-4CC5-95DF-1E5100B55A44}"/>
    <cellStyle name="Normal 9 6 2 8" xfId="4248" xr:uid="{BED77488-B614-4ADA-BEC9-D3008CFA2DEE}"/>
    <cellStyle name="Normal 9 6 2 8 2" xfId="5199" xr:uid="{1B798E41-2942-434E-9343-16B854466A7B}"/>
    <cellStyle name="Normal 9 6 2 9" xfId="5168" xr:uid="{2EE1E654-AFA1-402A-9B12-95FF577095F7}"/>
    <cellStyle name="Normal 9 6 3" xfId="424" xr:uid="{4F73D54E-B053-46F0-BA48-0D9514E033A1}"/>
    <cellStyle name="Normal 9 6 3 2" xfId="888" xr:uid="{6DACAD93-5917-49FE-9A0C-E84F1E1D442A}"/>
    <cellStyle name="Normal 9 6 3 2 2" xfId="889" xr:uid="{B1A3F3E1-7A4F-4BA8-8322-C82C9D250F17}"/>
    <cellStyle name="Normal 9 6 3 2 2 2" xfId="5202" xr:uid="{0CB1B0E1-1FB4-45E2-AE1F-3CE3E687849F}"/>
    <cellStyle name="Normal 9 6 3 2 3" xfId="4249" xr:uid="{7672A8C4-300F-4E34-9256-CB8045338C7B}"/>
    <cellStyle name="Normal 9 6 3 2 3 2" xfId="5203" xr:uid="{609C4FBA-1597-4E98-9CFC-7475CB257A76}"/>
    <cellStyle name="Normal 9 6 3 2 4" xfId="4250" xr:uid="{206E34EF-E06D-4E06-A0BF-C65C285FF00B}"/>
    <cellStyle name="Normal 9 6 3 2 4 2" xfId="5204" xr:uid="{20864BAB-EFAB-4B2B-8A1B-5C646D25462D}"/>
    <cellStyle name="Normal 9 6 3 2 5" xfId="5201" xr:uid="{A6D13B1A-3AF4-4280-A04E-B7E37F62D86C}"/>
    <cellStyle name="Normal 9 6 3 3" xfId="890" xr:uid="{6B9260B8-FE5B-4C7D-915E-EE81E60E70CB}"/>
    <cellStyle name="Normal 9 6 3 3 2" xfId="4251" xr:uid="{27B2CC4B-F332-4AD4-9EC7-3D6259AAB2D1}"/>
    <cellStyle name="Normal 9 6 3 3 2 2" xfId="5206" xr:uid="{6D761F80-1BEC-4ACB-B6E6-5040EAC5208C}"/>
    <cellStyle name="Normal 9 6 3 3 3" xfId="4252" xr:uid="{75266CE0-E8E7-4E49-9299-A66858E9C68E}"/>
    <cellStyle name="Normal 9 6 3 3 3 2" xfId="5207" xr:uid="{82917780-91F7-4841-ABE2-B78825D5A716}"/>
    <cellStyle name="Normal 9 6 3 3 4" xfId="4253" xr:uid="{FE8FD4F7-ADD7-4636-8CA0-3882A1161653}"/>
    <cellStyle name="Normal 9 6 3 3 4 2" xfId="5208" xr:uid="{033E3792-1DA8-4E4C-A379-B9FD6D0FE8C5}"/>
    <cellStyle name="Normal 9 6 3 3 5" xfId="5205" xr:uid="{721BC521-2247-458E-BA54-44B9290A5A29}"/>
    <cellStyle name="Normal 9 6 3 4" xfId="4254" xr:uid="{E887BE1D-29AD-42F6-B470-AEED8E51622E}"/>
    <cellStyle name="Normal 9 6 3 4 2" xfId="5209" xr:uid="{BE361413-E4E7-40E3-B8B7-A54F08F7BB85}"/>
    <cellStyle name="Normal 9 6 3 5" xfId="4255" xr:uid="{1E399F8A-C159-4DCE-A5F2-EAC22278C015}"/>
    <cellStyle name="Normal 9 6 3 5 2" xfId="5210" xr:uid="{D7B8548A-4854-4CE9-9CC5-B6487D527604}"/>
    <cellStyle name="Normal 9 6 3 6" xfId="4256" xr:uid="{86F5808B-A6A2-46DB-B07C-13B6D8345D13}"/>
    <cellStyle name="Normal 9 6 3 6 2" xfId="5211" xr:uid="{FBF3F19D-EB94-4D31-B00B-ADB89F73B152}"/>
    <cellStyle name="Normal 9 6 3 7" xfId="5200" xr:uid="{555CA0A3-671A-497C-8991-BA6B52E16D72}"/>
    <cellStyle name="Normal 9 6 4" xfId="425" xr:uid="{FBA260DC-3F63-4038-9098-9671E255DF63}"/>
    <cellStyle name="Normal 9 6 4 2" xfId="891" xr:uid="{86EA19CF-D0A5-41A6-8824-0D7FF2C766E0}"/>
    <cellStyle name="Normal 9 6 4 2 2" xfId="4257" xr:uid="{0CB118E5-CA86-4542-B798-173E1838C863}"/>
    <cellStyle name="Normal 9 6 4 2 2 2" xfId="5214" xr:uid="{0E763E77-66FF-4689-A6A4-62058BC64083}"/>
    <cellStyle name="Normal 9 6 4 2 3" xfId="4258" xr:uid="{7BB6E8EC-C412-4FF8-A657-D056F2728E95}"/>
    <cellStyle name="Normal 9 6 4 2 3 2" xfId="5215" xr:uid="{6BBA347A-B664-451E-AC6D-95EA992DCB0D}"/>
    <cellStyle name="Normal 9 6 4 2 4" xfId="4259" xr:uid="{87F477D8-6335-4A0E-A4BB-8D870EDD1284}"/>
    <cellStyle name="Normal 9 6 4 2 4 2" xfId="5216" xr:uid="{7686A894-A31D-4FF6-8B9E-91A40381232E}"/>
    <cellStyle name="Normal 9 6 4 2 5" xfId="5213" xr:uid="{ECB6205C-8AF0-4300-BC4F-E68D3F12D09E}"/>
    <cellStyle name="Normal 9 6 4 3" xfId="4260" xr:uid="{0339DFD6-DAA0-4AAD-8CF4-F2D8D28EB0E4}"/>
    <cellStyle name="Normal 9 6 4 3 2" xfId="5217" xr:uid="{09847EC0-498A-474E-9975-FDA75AC75041}"/>
    <cellStyle name="Normal 9 6 4 4" xfId="4261" xr:uid="{8C0A0B81-35A7-456C-A359-01BD20B26C6D}"/>
    <cellStyle name="Normal 9 6 4 4 2" xfId="5218" xr:uid="{708B2ACF-9D6E-4A19-9F13-8DFD19909EA0}"/>
    <cellStyle name="Normal 9 6 4 5" xfId="4262" xr:uid="{750C7E14-6BAD-416A-BB71-8E40EEB51763}"/>
    <cellStyle name="Normal 9 6 4 5 2" xfId="5219" xr:uid="{EC01B23C-389A-49DB-BE3E-839ED8BF255A}"/>
    <cellStyle name="Normal 9 6 4 6" xfId="5212" xr:uid="{3082FEAC-96FB-408B-BC06-CB57798CC89C}"/>
    <cellStyle name="Normal 9 6 5" xfId="892" xr:uid="{469BE615-1A6A-40C3-9F1E-F210CF1C1301}"/>
    <cellStyle name="Normal 9 6 5 2" xfId="4263" xr:uid="{80FD124D-B9F1-415B-970B-AF1C1CA3D3F4}"/>
    <cellStyle name="Normal 9 6 5 2 2" xfId="5221" xr:uid="{97F7C29B-CB08-46F9-8423-B2C519633CCC}"/>
    <cellStyle name="Normal 9 6 5 3" xfId="4264" xr:uid="{F44D2E0E-829A-4CF8-A1F8-76C0C4AD4497}"/>
    <cellStyle name="Normal 9 6 5 3 2" xfId="5222" xr:uid="{87416A1E-3413-4904-AD23-E6DC2D365D96}"/>
    <cellStyle name="Normal 9 6 5 4" xfId="4265" xr:uid="{40CEDE89-4E52-4EEB-8934-FFB28AF0D818}"/>
    <cellStyle name="Normal 9 6 5 4 2" xfId="5223" xr:uid="{D9DCA43D-6FB1-49D3-955C-BA399B905C71}"/>
    <cellStyle name="Normal 9 6 5 5" xfId="5220" xr:uid="{FFC2154F-F013-4576-86A9-12BB4D219511}"/>
    <cellStyle name="Normal 9 6 6" xfId="4266" xr:uid="{07395754-ADD6-45A4-B4CB-12ECCB0551D5}"/>
    <cellStyle name="Normal 9 6 6 2" xfId="4267" xr:uid="{AD473110-F2EE-4E90-9C92-3820C89D5806}"/>
    <cellStyle name="Normal 9 6 6 2 2" xfId="5225" xr:uid="{762F71D5-0094-4213-B8E9-21B4EB526E79}"/>
    <cellStyle name="Normal 9 6 6 3" xfId="4268" xr:uid="{D1C63BA2-9BEA-405F-A45C-8512194E6059}"/>
    <cellStyle name="Normal 9 6 6 3 2" xfId="5226" xr:uid="{7A672E0A-DACA-4402-9C0F-C6C9C7DE651D}"/>
    <cellStyle name="Normal 9 6 6 4" xfId="4269" xr:uid="{606BEB8E-1B19-4234-AD0C-EF92FC6B87CE}"/>
    <cellStyle name="Normal 9 6 6 4 2" xfId="5227" xr:uid="{F334CA5C-91DF-4E5E-9EAD-42EB3ACFA98C}"/>
    <cellStyle name="Normal 9 6 6 5" xfId="5224" xr:uid="{9B0E6900-2517-42C0-860A-949786B820A1}"/>
    <cellStyle name="Normal 9 6 7" xfId="4270" xr:uid="{86C3EC59-DAB5-4204-B547-D0BB3B57C794}"/>
    <cellStyle name="Normal 9 6 7 2" xfId="5228" xr:uid="{7CB7709A-7531-44AA-A00D-DA6BC23C5CDC}"/>
    <cellStyle name="Normal 9 6 8" xfId="4271" xr:uid="{2B2C2FBF-7D3A-4A90-B2F3-892F16CBD594}"/>
    <cellStyle name="Normal 9 6 8 2" xfId="5229" xr:uid="{19761130-8465-4B4A-9192-C767ECA09C7D}"/>
    <cellStyle name="Normal 9 6 9" xfId="4272" xr:uid="{9C759284-BB71-4791-9150-9ECF3B259B6A}"/>
    <cellStyle name="Normal 9 6 9 2" xfId="5230" xr:uid="{54FCD631-9988-45F4-B71A-E54CFF314ED7}"/>
    <cellStyle name="Normal 9 7" xfId="184" xr:uid="{F24D8A85-8186-4070-97FA-FAFE264AABCF}"/>
    <cellStyle name="Normal 9 7 2" xfId="426" xr:uid="{53AC9456-5746-486A-8AE7-7C86756A1C10}"/>
    <cellStyle name="Normal 9 7 2 2" xfId="893" xr:uid="{41DA8CF6-031C-4DA7-A5F7-7B904205463D}"/>
    <cellStyle name="Normal 9 7 2 2 2" xfId="2475" xr:uid="{0A8D934F-E0B3-4140-A0E2-72E2D2D9D675}"/>
    <cellStyle name="Normal 9 7 2 2 2 2" xfId="2476" xr:uid="{3762B941-C700-4DF2-8EA2-8F7882CFA050}"/>
    <cellStyle name="Normal 9 7 2 2 2 2 2" xfId="5235" xr:uid="{5E3AB1ED-FD19-4AC9-9A0B-B25C74CF2C95}"/>
    <cellStyle name="Normal 9 7 2 2 2 3" xfId="5234" xr:uid="{18133998-9DC2-4985-9820-DF4E0885F4C2}"/>
    <cellStyle name="Normal 9 7 2 2 3" xfId="2477" xr:uid="{D3F2170A-DF8C-4B52-9329-CE9E208C3B18}"/>
    <cellStyle name="Normal 9 7 2 2 3 2" xfId="5236" xr:uid="{57EE3ADB-BBD5-44AA-9CBB-31B825D5AAE8}"/>
    <cellStyle name="Normal 9 7 2 2 4" xfId="4273" xr:uid="{65D5B4CD-1230-4EBD-9981-44CA7D201E2F}"/>
    <cellStyle name="Normal 9 7 2 2 4 2" xfId="5237" xr:uid="{43BD53D2-BD7B-4ED2-9F36-1E9343BB2E6E}"/>
    <cellStyle name="Normal 9 7 2 2 5" xfId="5233" xr:uid="{8A6B5F16-7B5B-485C-8109-26FD9C42C877}"/>
    <cellStyle name="Normal 9 7 2 3" xfId="2478" xr:uid="{4B0088B4-2B91-4579-9C34-2B4AA2B85649}"/>
    <cellStyle name="Normal 9 7 2 3 2" xfId="2479" xr:uid="{4017A5DF-E96C-4592-9662-FCD6ED11F207}"/>
    <cellStyle name="Normal 9 7 2 3 2 2" xfId="5239" xr:uid="{C97F57CF-918F-45AB-94CB-857CE7BFB8A5}"/>
    <cellStyle name="Normal 9 7 2 3 3" xfId="4274" xr:uid="{85D8EAED-F9AC-41F4-89DC-0034CBD2B82B}"/>
    <cellStyle name="Normal 9 7 2 3 3 2" xfId="5240" xr:uid="{54E887B1-B880-4AD9-A5FC-328B52217C34}"/>
    <cellStyle name="Normal 9 7 2 3 4" xfId="4275" xr:uid="{AD1D7C78-2D77-4E8C-A93C-DEC18D706387}"/>
    <cellStyle name="Normal 9 7 2 3 4 2" xfId="5241" xr:uid="{75473881-7260-4F15-A058-50E920B83CD3}"/>
    <cellStyle name="Normal 9 7 2 3 5" xfId="5238" xr:uid="{BC68FB7A-EAB3-48E1-A5E7-CA34ED3D3ADB}"/>
    <cellStyle name="Normal 9 7 2 4" xfId="2480" xr:uid="{E2D6CEDF-FB2E-419F-BFA7-9D7757C7927E}"/>
    <cellStyle name="Normal 9 7 2 4 2" xfId="5242" xr:uid="{985B731B-1E38-448A-B27A-7375BAF056CC}"/>
    <cellStyle name="Normal 9 7 2 5" xfId="4276" xr:uid="{2A28501E-23C6-4EBF-968C-3760C620DB41}"/>
    <cellStyle name="Normal 9 7 2 5 2" xfId="5243" xr:uid="{9FD2B01F-332B-41AA-8EC3-FE82C484E01C}"/>
    <cellStyle name="Normal 9 7 2 6" xfId="4277" xr:uid="{466E89D4-7FCD-4456-A1F5-0329F90E8DE9}"/>
    <cellStyle name="Normal 9 7 2 6 2" xfId="5244" xr:uid="{6276269B-C7B7-44F6-A13C-1042C8CA93A0}"/>
    <cellStyle name="Normal 9 7 2 7" xfId="5232" xr:uid="{10A1C1A0-D41B-4293-84BC-F4573FBD2A65}"/>
    <cellStyle name="Normal 9 7 3" xfId="894" xr:uid="{54187BA3-E892-43C9-980D-A4267C8400AE}"/>
    <cellStyle name="Normal 9 7 3 2" xfId="2481" xr:uid="{85E1C4E8-386A-4C5C-B97E-6F3F4CBE2CE4}"/>
    <cellStyle name="Normal 9 7 3 2 2" xfId="2482" xr:uid="{1692078A-D19A-40B6-A5B7-6B1D761143BB}"/>
    <cellStyle name="Normal 9 7 3 2 2 2" xfId="5247" xr:uid="{0963B685-0DA2-4230-A333-05D0101B4E30}"/>
    <cellStyle name="Normal 9 7 3 2 3" xfId="4278" xr:uid="{C6BE8C87-DF4F-46A6-B370-CC9A618333C8}"/>
    <cellStyle name="Normal 9 7 3 2 3 2" xfId="5248" xr:uid="{E773BC1B-6943-4449-8BDB-8D40E3EFDBAC}"/>
    <cellStyle name="Normal 9 7 3 2 4" xfId="4279" xr:uid="{12AA6581-98EC-49DD-A67D-4EDEAFE46F1A}"/>
    <cellStyle name="Normal 9 7 3 2 4 2" xfId="5249" xr:uid="{1360C91E-8CB0-4D67-9981-884430633A82}"/>
    <cellStyle name="Normal 9 7 3 2 5" xfId="5246" xr:uid="{E1E8326C-DC20-40D5-ACEE-C9B90952FC9D}"/>
    <cellStyle name="Normal 9 7 3 3" xfId="2483" xr:uid="{B84C1DC6-4E0C-4AA4-B22F-79BC99C8DAA5}"/>
    <cellStyle name="Normal 9 7 3 3 2" xfId="5250" xr:uid="{DE35C8B4-F1A5-42B1-A2C5-9FFF19292D04}"/>
    <cellStyle name="Normal 9 7 3 4" xfId="4280" xr:uid="{BA502A73-A04D-4CA5-AD0D-A2783EE49A53}"/>
    <cellStyle name="Normal 9 7 3 4 2" xfId="5251" xr:uid="{26E26C9A-1611-4C6C-9CF3-D15BDD0754B3}"/>
    <cellStyle name="Normal 9 7 3 5" xfId="4281" xr:uid="{933AD41A-0057-4163-AD3C-14322E6D7C17}"/>
    <cellStyle name="Normal 9 7 3 5 2" xfId="5252" xr:uid="{55C50B36-58AE-4825-B332-BCEFA9CC37EC}"/>
    <cellStyle name="Normal 9 7 3 6" xfId="5245" xr:uid="{0680ADF3-82FE-4BEE-BFF9-74ED574ADBA3}"/>
    <cellStyle name="Normal 9 7 4" xfId="2484" xr:uid="{E3CDC32D-B90F-4906-B9C5-69AE8BF1E590}"/>
    <cellStyle name="Normal 9 7 4 2" xfId="2485" xr:uid="{418703F9-0FAA-4845-9032-EAFDC032B0CC}"/>
    <cellStyle name="Normal 9 7 4 2 2" xfId="5254" xr:uid="{741E2FE2-4278-4404-B746-D9F61DA1DF6E}"/>
    <cellStyle name="Normal 9 7 4 3" xfId="4282" xr:uid="{81B427B6-361A-44A3-937A-FB1621674AB0}"/>
    <cellStyle name="Normal 9 7 4 3 2" xfId="5255" xr:uid="{D13D8BBF-4E2B-4D7A-B99E-9359B0056674}"/>
    <cellStyle name="Normal 9 7 4 4" xfId="4283" xr:uid="{3ED6D73F-7FB4-452C-8C34-EB371FF7954F}"/>
    <cellStyle name="Normal 9 7 4 4 2" xfId="5256" xr:uid="{37003F11-0BE5-4D40-97B9-45EA864EE527}"/>
    <cellStyle name="Normal 9 7 4 5" xfId="5253" xr:uid="{FD298C0B-92F8-4459-8798-998A585AA40F}"/>
    <cellStyle name="Normal 9 7 5" xfId="2486" xr:uid="{E91FCD04-F293-4751-9819-199B2C078477}"/>
    <cellStyle name="Normal 9 7 5 2" xfId="4284" xr:uid="{82DF49E1-1495-4D4E-9413-B934DB79FC4A}"/>
    <cellStyle name="Normal 9 7 5 2 2" xfId="5258" xr:uid="{24790AAE-A0F2-41FF-924E-6D6EB148A505}"/>
    <cellStyle name="Normal 9 7 5 3" xfId="4285" xr:uid="{0D63D1FA-3404-4680-AD7E-68D9DB3DA1B7}"/>
    <cellStyle name="Normal 9 7 5 3 2" xfId="5259" xr:uid="{7F8DA244-52FF-4D04-A1BB-6A536BCDC564}"/>
    <cellStyle name="Normal 9 7 5 4" xfId="4286" xr:uid="{20105FA6-F37C-4A18-B352-B78901261428}"/>
    <cellStyle name="Normal 9 7 5 4 2" xfId="5260" xr:uid="{2D5F4ED9-4F7A-4803-9E31-782071FC3765}"/>
    <cellStyle name="Normal 9 7 5 5" xfId="5257" xr:uid="{D68F4C86-D367-4BBF-B92E-B163D389263D}"/>
    <cellStyle name="Normal 9 7 6" xfId="4287" xr:uid="{8041BD08-7472-4100-A61F-1C2BCA189388}"/>
    <cellStyle name="Normal 9 7 6 2" xfId="5261" xr:uid="{E05167FB-A0D6-44DF-B5AA-3975198FF4FE}"/>
    <cellStyle name="Normal 9 7 7" xfId="4288" xr:uid="{2E38346E-DBAC-4B5A-A5F2-78C6CDF86C8C}"/>
    <cellStyle name="Normal 9 7 7 2" xfId="5262" xr:uid="{AF4122CE-29AE-489F-9FAB-94FB30FEF6FF}"/>
    <cellStyle name="Normal 9 7 8" xfId="4289" xr:uid="{BD8834FB-0626-41B9-9A3E-8A3A65A2FB4B}"/>
    <cellStyle name="Normal 9 7 8 2" xfId="5263" xr:uid="{F3F5F495-3A12-4E96-A866-5A14E769A224}"/>
    <cellStyle name="Normal 9 7 9" xfId="5231" xr:uid="{410FDBCF-D4C7-4A04-B412-8A4EB254BE64}"/>
    <cellStyle name="Normal 9 8" xfId="427" xr:uid="{41F8AECC-11DB-4B04-B977-0DFA543A3FC6}"/>
    <cellStyle name="Normal 9 8 2" xfId="895" xr:uid="{8F600CEE-DA6B-4706-8A84-8C125086CC6A}"/>
    <cellStyle name="Normal 9 8 2 2" xfId="896" xr:uid="{2BE556A5-BB02-4F1C-84C4-45BF6C6C8DD8}"/>
    <cellStyle name="Normal 9 8 2 2 2" xfId="2487" xr:uid="{86518C8D-D1F0-4F86-9DCD-D92D4FDEC7F9}"/>
    <cellStyle name="Normal 9 8 2 2 2 2" xfId="5267" xr:uid="{1C44FF9A-0886-447E-B837-163640E7E11C}"/>
    <cellStyle name="Normal 9 8 2 2 3" xfId="4290" xr:uid="{F74BFD8C-9DC0-46B9-976C-142DB307C574}"/>
    <cellStyle name="Normal 9 8 2 2 3 2" xfId="5268" xr:uid="{6E336E96-296E-49AF-AE33-182BFC63A087}"/>
    <cellStyle name="Normal 9 8 2 2 4" xfId="4291" xr:uid="{9F3D9C54-B180-4D51-9AEA-CAD0EEF591E4}"/>
    <cellStyle name="Normal 9 8 2 2 4 2" xfId="5269" xr:uid="{095115E0-921F-4C5C-9AA1-3760ADFB9C95}"/>
    <cellStyle name="Normal 9 8 2 2 5" xfId="5266" xr:uid="{249D4EA3-5A92-48CB-B551-EE166706908C}"/>
    <cellStyle name="Normal 9 8 2 3" xfId="2488" xr:uid="{3FA619BF-2083-44FA-9DEE-FF244AA47DF6}"/>
    <cellStyle name="Normal 9 8 2 3 2" xfId="5270" xr:uid="{C279F345-37AC-42EC-A239-1A03AA5C8B70}"/>
    <cellStyle name="Normal 9 8 2 4" xfId="4292" xr:uid="{87E09B16-BB4C-4F82-A76C-285F53055030}"/>
    <cellStyle name="Normal 9 8 2 4 2" xfId="5271" xr:uid="{04E70BCF-762E-427C-BA5D-128844F9A531}"/>
    <cellStyle name="Normal 9 8 2 5" xfId="4293" xr:uid="{E2C4AFAA-A25B-45AF-8875-7EACE4504A0F}"/>
    <cellStyle name="Normal 9 8 2 5 2" xfId="5272" xr:uid="{9AAE831E-1097-4D9D-AE54-397F4EDC7BF7}"/>
    <cellStyle name="Normal 9 8 2 6" xfId="5265" xr:uid="{F94EF1E6-F454-49BE-858A-F305AA8581A6}"/>
    <cellStyle name="Normal 9 8 3" xfId="897" xr:uid="{4448FE10-81B0-4DA9-BCAB-78EB9E89CBDE}"/>
    <cellStyle name="Normal 9 8 3 2" xfId="2489" xr:uid="{B6C58A23-2ABD-4F02-9084-0757F6CA0DFC}"/>
    <cellStyle name="Normal 9 8 3 2 2" xfId="5274" xr:uid="{E2466858-176B-46F5-8739-CB803C2E1DC2}"/>
    <cellStyle name="Normal 9 8 3 3" xfId="4294" xr:uid="{1CB96E70-366A-49A2-BD23-0152C12AA51C}"/>
    <cellStyle name="Normal 9 8 3 3 2" xfId="5275" xr:uid="{0F1B374C-B0B2-43B3-925E-2864B4ACDC76}"/>
    <cellStyle name="Normal 9 8 3 4" xfId="4295" xr:uid="{078BF638-DD92-4682-A526-70DF34FA1037}"/>
    <cellStyle name="Normal 9 8 3 4 2" xfId="5276" xr:uid="{CE28AFD4-AA3B-4C6E-A0AE-6FE54B057410}"/>
    <cellStyle name="Normal 9 8 3 5" xfId="5273" xr:uid="{FA387949-8371-4962-88E0-1CACF8506A0C}"/>
    <cellStyle name="Normal 9 8 4" xfId="2490" xr:uid="{8FFEA289-60AE-4810-9685-21219F3E8B4B}"/>
    <cellStyle name="Normal 9 8 4 2" xfId="4296" xr:uid="{E755A63C-4E1A-413B-89EF-BD5A5BA28DF8}"/>
    <cellStyle name="Normal 9 8 4 2 2" xfId="5278" xr:uid="{F4ECE9CD-0495-4D8A-95CD-672E38A44F94}"/>
    <cellStyle name="Normal 9 8 4 3" xfId="4297" xr:uid="{E5DE8831-F4EF-4AEC-ABD4-9132C75853D0}"/>
    <cellStyle name="Normal 9 8 4 3 2" xfId="5279" xr:uid="{28688BBA-7086-4314-8DBE-500AA2EE4B59}"/>
    <cellStyle name="Normal 9 8 4 4" xfId="4298" xr:uid="{840A18C9-A6F6-4D9D-8A65-2931D5E87DE1}"/>
    <cellStyle name="Normal 9 8 4 4 2" xfId="5280" xr:uid="{C5311BB8-BFFD-4678-A76C-6102B27C8302}"/>
    <cellStyle name="Normal 9 8 4 5" xfId="5277" xr:uid="{22ECBD65-6232-4ECA-A5EC-1D35965FA4DF}"/>
    <cellStyle name="Normal 9 8 5" xfId="4299" xr:uid="{FC838958-C1D8-4B71-894E-1177A33EE373}"/>
    <cellStyle name="Normal 9 8 5 2" xfId="5281" xr:uid="{22B8DD6A-2D8C-43A1-A2E5-98284F8AA39C}"/>
    <cellStyle name="Normal 9 8 6" xfId="4300" xr:uid="{EF2CDE01-4820-450C-9005-C57085948041}"/>
    <cellStyle name="Normal 9 8 6 2" xfId="5282" xr:uid="{B5145B0B-D46C-43B1-9B20-4EC253626B26}"/>
    <cellStyle name="Normal 9 8 7" xfId="4301" xr:uid="{39277C47-81DB-4561-9AF3-B3C7ADAC62F9}"/>
    <cellStyle name="Normal 9 8 7 2" xfId="5283" xr:uid="{4602FC2E-3A71-41F3-9997-FBDD511C47DD}"/>
    <cellStyle name="Normal 9 8 8" xfId="5264" xr:uid="{DF54C536-7F7D-4D54-93A4-CB3E768C2890}"/>
    <cellStyle name="Normal 9 9" xfId="428" xr:uid="{697800F1-D6C9-454E-A5B4-9A6B8C1CB2E9}"/>
    <cellStyle name="Normal 9 9 2" xfId="898" xr:uid="{E45ECE76-A51A-4E00-A1C2-5130CF6E8414}"/>
    <cellStyle name="Normal 9 9 2 2" xfId="2491" xr:uid="{3B29E94D-AC8A-4040-A814-11ABF28CCA0C}"/>
    <cellStyle name="Normal 9 9 2 2 2" xfId="5286" xr:uid="{B4012136-C271-4EBD-9468-4EBF62A8DEF0}"/>
    <cellStyle name="Normal 9 9 2 3" xfId="4302" xr:uid="{45FE3D90-2951-4556-A33C-432B285F6766}"/>
    <cellStyle name="Normal 9 9 2 3 2" xfId="5287" xr:uid="{6BE2BD16-2437-4757-9125-4EAF7D204574}"/>
    <cellStyle name="Normal 9 9 2 4" xfId="4303" xr:uid="{218AD3B9-9E73-4CA1-884B-DC948D3C7ACD}"/>
    <cellStyle name="Normal 9 9 2 4 2" xfId="5288" xr:uid="{03992E20-0A54-40D6-B94B-38462E0C6069}"/>
    <cellStyle name="Normal 9 9 2 5" xfId="5285" xr:uid="{84496934-AAF0-4B03-9344-A607BC1A5C88}"/>
    <cellStyle name="Normal 9 9 3" xfId="2492" xr:uid="{95B0E7E7-B716-4C8A-9249-43108251705B}"/>
    <cellStyle name="Normal 9 9 3 2" xfId="4304" xr:uid="{43AB476B-BCC5-4457-BB1B-7FC2123149A9}"/>
    <cellStyle name="Normal 9 9 3 2 2" xfId="5290" xr:uid="{008867F3-3CFB-4933-8301-9232D1D5AA85}"/>
    <cellStyle name="Normal 9 9 3 3" xfId="4305" xr:uid="{670A66C1-FB62-48CD-8077-72E1E0575301}"/>
    <cellStyle name="Normal 9 9 3 3 2" xfId="5291" xr:uid="{1CF3AED9-7DD9-427F-8139-1517A32E966E}"/>
    <cellStyle name="Normal 9 9 3 4" xfId="4306" xr:uid="{E117B4FD-808F-4970-9756-CB5E3B6E235B}"/>
    <cellStyle name="Normal 9 9 3 4 2" xfId="5292" xr:uid="{11FCFB9E-8A13-4E6B-A593-6A43D62104FA}"/>
    <cellStyle name="Normal 9 9 3 5" xfId="5289" xr:uid="{181697CB-AE2E-4ACF-A8CC-C972FC0543C0}"/>
    <cellStyle name="Normal 9 9 4" xfId="4307" xr:uid="{9FC371E0-FE20-4827-BA51-A9BA04078295}"/>
    <cellStyle name="Normal 9 9 4 2" xfId="5293" xr:uid="{E8882832-6408-4974-920A-E2B5FFB67E23}"/>
    <cellStyle name="Normal 9 9 5" xfId="4308" xr:uid="{6BBC272A-063D-44DF-90B3-E5FB8347CEA1}"/>
    <cellStyle name="Normal 9 9 5 2" xfId="5294" xr:uid="{58050868-1B39-4F3C-97E7-6A4C1A04F42D}"/>
    <cellStyle name="Normal 9 9 6" xfId="4309" xr:uid="{BC27452E-41D1-46E1-9A0E-41373435B4B9}"/>
    <cellStyle name="Normal 9 9 6 2" xfId="5295" xr:uid="{6C886246-831E-482E-A3D7-571FC2A8665A}"/>
    <cellStyle name="Normal 9 9 7" xfId="5284" xr:uid="{BF074C51-F1EF-4DC7-A011-8E7A728A568D}"/>
    <cellStyle name="Percent 2" xfId="80" xr:uid="{268BF63C-FDDB-43B9-84AE-093053F044E3}"/>
    <cellStyle name="Percent 2 2" xfId="5296" xr:uid="{43896554-968C-4159-A7CD-C960E0E2746E}"/>
    <cellStyle name="Гиперссылка 2" xfId="4" xr:uid="{49BAA0F8-B3D3-41B5-87DD-435502328B29}"/>
    <cellStyle name="Гиперссылка 2 2" xfId="5297" xr:uid="{E39A4C5D-02A0-4478-AE83-78809F83B4B1}"/>
    <cellStyle name="Обычный 2" xfId="1" xr:uid="{A3CD5D5E-4502-4158-8112-08CDD679ACF5}"/>
    <cellStyle name="Обычный 2 2" xfId="5" xr:uid="{D19F253E-EE9B-4476-9D91-2EE3A6D7A3DC}"/>
    <cellStyle name="Обычный 2 2 2" xfId="5299" xr:uid="{CB9DAB92-3574-4EC4-8BB1-72B697C1BE5F}"/>
    <cellStyle name="Обычный 2 3" xfId="5298" xr:uid="{5D1BDEB2-1E78-4246-A502-BC8349619BB9}"/>
    <cellStyle name="常规_Sheet1_1" xfId="4411" xr:uid="{C8420236-14CE-4842-8FED-3F5622ABFF70}"/>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7" t="s">
        <v>2</v>
      </c>
      <c r="C8" s="94"/>
      <c r="D8" s="94"/>
      <c r="E8" s="94"/>
      <c r="F8" s="94"/>
      <c r="G8" s="95"/>
    </row>
    <row r="9" spans="2:7" ht="14.25">
      <c r="B9" s="147"/>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196</v>
      </c>
      <c r="O1" t="s">
        <v>149</v>
      </c>
      <c r="T1" t="s">
        <v>261</v>
      </c>
      <c r="U1">
        <v>184.59</v>
      </c>
    </row>
    <row r="2" spans="1:21" ht="15.75">
      <c r="A2" s="126"/>
      <c r="B2" s="136" t="s">
        <v>139</v>
      </c>
      <c r="C2" s="132"/>
      <c r="D2" s="132"/>
      <c r="E2" s="132"/>
      <c r="F2" s="132"/>
      <c r="G2" s="132"/>
      <c r="H2" s="132"/>
      <c r="I2" s="137" t="s">
        <v>145</v>
      </c>
      <c r="J2" s="127"/>
      <c r="T2" t="s">
        <v>190</v>
      </c>
      <c r="U2">
        <v>19.37</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203.96</v>
      </c>
    </row>
    <row r="5" spans="1:21">
      <c r="A5" s="126"/>
      <c r="B5" s="133" t="s">
        <v>142</v>
      </c>
      <c r="C5" s="132"/>
      <c r="D5" s="132"/>
      <c r="E5" s="132"/>
      <c r="F5" s="132"/>
      <c r="G5" s="132"/>
      <c r="H5" s="132"/>
      <c r="I5" s="132"/>
      <c r="J5" s="127"/>
      <c r="S5" t="s">
        <v>756</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718</v>
      </c>
      <c r="C10" s="132"/>
      <c r="D10" s="132"/>
      <c r="E10" s="127"/>
      <c r="F10" s="128"/>
      <c r="G10" s="128" t="s">
        <v>718</v>
      </c>
      <c r="H10" s="132"/>
      <c r="I10" s="152"/>
      <c r="J10" s="127"/>
    </row>
    <row r="11" spans="1:21">
      <c r="A11" s="126"/>
      <c r="B11" s="126" t="s">
        <v>719</v>
      </c>
      <c r="C11" s="132"/>
      <c r="D11" s="132"/>
      <c r="E11" s="127"/>
      <c r="F11" s="128"/>
      <c r="G11" s="128" t="s">
        <v>719</v>
      </c>
      <c r="H11" s="132"/>
      <c r="I11" s="153"/>
      <c r="J11" s="127"/>
    </row>
    <row r="12" spans="1:21">
      <c r="A12" s="126"/>
      <c r="B12" s="126" t="s">
        <v>720</v>
      </c>
      <c r="C12" s="132"/>
      <c r="D12" s="132"/>
      <c r="E12" s="127"/>
      <c r="F12" s="128"/>
      <c r="G12" s="128" t="s">
        <v>723</v>
      </c>
      <c r="H12" s="132"/>
      <c r="I12" s="132"/>
      <c r="J12" s="127"/>
    </row>
    <row r="13" spans="1:21">
      <c r="A13" s="126"/>
      <c r="B13" s="126" t="s">
        <v>721</v>
      </c>
      <c r="C13" s="132"/>
      <c r="D13" s="132"/>
      <c r="E13" s="127"/>
      <c r="F13" s="128"/>
      <c r="G13" s="128" t="s">
        <v>721</v>
      </c>
      <c r="H13" s="132"/>
      <c r="I13" s="111" t="s">
        <v>16</v>
      </c>
      <c r="J13" s="127"/>
    </row>
    <row r="14" spans="1:21">
      <c r="A14" s="126"/>
      <c r="B14" s="126" t="s">
        <v>722</v>
      </c>
      <c r="C14" s="132"/>
      <c r="D14" s="132"/>
      <c r="E14" s="127"/>
      <c r="F14" s="128"/>
      <c r="G14" s="128" t="s">
        <v>722</v>
      </c>
      <c r="H14" s="132"/>
      <c r="I14" s="154">
        <v>45170</v>
      </c>
      <c r="J14" s="127"/>
    </row>
    <row r="15" spans="1:21">
      <c r="A15" s="126"/>
      <c r="B15" s="6" t="s">
        <v>11</v>
      </c>
      <c r="C15" s="7"/>
      <c r="D15" s="7"/>
      <c r="E15" s="8"/>
      <c r="F15" s="128"/>
      <c r="G15" s="9" t="s">
        <v>11</v>
      </c>
      <c r="H15" s="132"/>
      <c r="I15" s="155"/>
      <c r="J15" s="127"/>
    </row>
    <row r="16" spans="1:21">
      <c r="A16" s="126"/>
      <c r="B16" s="132"/>
      <c r="C16" s="132"/>
      <c r="D16" s="132"/>
      <c r="E16" s="132"/>
      <c r="F16" s="132"/>
      <c r="G16" s="132"/>
      <c r="H16" s="135" t="s">
        <v>147</v>
      </c>
      <c r="I16" s="141">
        <v>39832</v>
      </c>
      <c r="J16" s="127"/>
    </row>
    <row r="17" spans="1:16">
      <c r="A17" s="126"/>
      <c r="B17" s="132" t="s">
        <v>724</v>
      </c>
      <c r="C17" s="132"/>
      <c r="D17" s="132"/>
      <c r="E17" s="132"/>
      <c r="F17" s="132"/>
      <c r="G17" s="132"/>
      <c r="H17" s="135" t="s">
        <v>148</v>
      </c>
      <c r="I17" s="141"/>
      <c r="J17" s="127"/>
    </row>
    <row r="18" spans="1:16" ht="18">
      <c r="A18" s="126"/>
      <c r="B18" s="132" t="s">
        <v>725</v>
      </c>
      <c r="C18" s="132"/>
      <c r="D18" s="132"/>
      <c r="E18" s="132"/>
      <c r="F18" s="132"/>
      <c r="G18" s="132"/>
      <c r="H18" s="134" t="s">
        <v>264</v>
      </c>
      <c r="I18" s="116" t="s">
        <v>138</v>
      </c>
      <c r="J18" s="127"/>
    </row>
    <row r="19" spans="1:16">
      <c r="A19" s="126"/>
      <c r="B19" s="132"/>
      <c r="C19" s="132"/>
      <c r="D19" s="132"/>
      <c r="E19" s="132"/>
      <c r="F19" s="132"/>
      <c r="G19" s="132"/>
      <c r="H19" s="132"/>
      <c r="I19" s="132"/>
      <c r="J19" s="127"/>
      <c r="P19">
        <v>45170</v>
      </c>
    </row>
    <row r="20" spans="1:16">
      <c r="A20" s="126"/>
      <c r="B20" s="112" t="s">
        <v>204</v>
      </c>
      <c r="C20" s="112" t="s">
        <v>205</v>
      </c>
      <c r="D20" s="129" t="s">
        <v>206</v>
      </c>
      <c r="E20" s="156" t="s">
        <v>207</v>
      </c>
      <c r="F20" s="157"/>
      <c r="G20" s="112" t="s">
        <v>174</v>
      </c>
      <c r="H20" s="112" t="s">
        <v>208</v>
      </c>
      <c r="I20" s="112" t="s">
        <v>26</v>
      </c>
      <c r="J20" s="127"/>
    </row>
    <row r="21" spans="1:16">
      <c r="A21" s="126"/>
      <c r="B21" s="117"/>
      <c r="C21" s="117"/>
      <c r="D21" s="118"/>
      <c r="E21" s="158"/>
      <c r="F21" s="159"/>
      <c r="G21" s="117" t="s">
        <v>146</v>
      </c>
      <c r="H21" s="117"/>
      <c r="I21" s="117"/>
      <c r="J21" s="127"/>
    </row>
    <row r="22" spans="1:16" ht="108">
      <c r="A22" s="126"/>
      <c r="B22" s="119">
        <v>5</v>
      </c>
      <c r="C22" s="10" t="s">
        <v>96</v>
      </c>
      <c r="D22" s="130" t="s">
        <v>32</v>
      </c>
      <c r="E22" s="148"/>
      <c r="F22" s="149"/>
      <c r="G22" s="11" t="s">
        <v>726</v>
      </c>
      <c r="H22" s="14">
        <v>0.18</v>
      </c>
      <c r="I22" s="121">
        <f t="shared" ref="I22:I48" si="0">H22*B22</f>
        <v>0.89999999999999991</v>
      </c>
      <c r="J22" s="127"/>
    </row>
    <row r="23" spans="1:16" ht="108">
      <c r="A23" s="126"/>
      <c r="B23" s="119">
        <v>5</v>
      </c>
      <c r="C23" s="10" t="s">
        <v>96</v>
      </c>
      <c r="D23" s="130" t="s">
        <v>33</v>
      </c>
      <c r="E23" s="148"/>
      <c r="F23" s="149"/>
      <c r="G23" s="11" t="s">
        <v>726</v>
      </c>
      <c r="H23" s="14">
        <v>0.18</v>
      </c>
      <c r="I23" s="121">
        <f t="shared" si="0"/>
        <v>0.89999999999999991</v>
      </c>
      <c r="J23" s="127"/>
    </row>
    <row r="24" spans="1:16" ht="156">
      <c r="A24" s="126"/>
      <c r="B24" s="119">
        <v>1</v>
      </c>
      <c r="C24" s="10" t="s">
        <v>716</v>
      </c>
      <c r="D24" s="130" t="s">
        <v>53</v>
      </c>
      <c r="E24" s="148"/>
      <c r="F24" s="149"/>
      <c r="G24" s="11" t="s">
        <v>717</v>
      </c>
      <c r="H24" s="14">
        <v>18.399999999999999</v>
      </c>
      <c r="I24" s="121">
        <f t="shared" si="0"/>
        <v>18.399999999999999</v>
      </c>
      <c r="J24" s="127"/>
    </row>
    <row r="25" spans="1:16" ht="156">
      <c r="A25" s="126"/>
      <c r="B25" s="119">
        <v>5</v>
      </c>
      <c r="C25" s="10" t="s">
        <v>727</v>
      </c>
      <c r="D25" s="130" t="s">
        <v>32</v>
      </c>
      <c r="E25" s="148" t="s">
        <v>245</v>
      </c>
      <c r="F25" s="149"/>
      <c r="G25" s="11" t="s">
        <v>728</v>
      </c>
      <c r="H25" s="14">
        <v>1.64</v>
      </c>
      <c r="I25" s="121">
        <f t="shared" si="0"/>
        <v>8.1999999999999993</v>
      </c>
      <c r="J25" s="127"/>
    </row>
    <row r="26" spans="1:16" ht="204">
      <c r="A26" s="126"/>
      <c r="B26" s="119">
        <v>1</v>
      </c>
      <c r="C26" s="10" t="s">
        <v>729</v>
      </c>
      <c r="D26" s="130"/>
      <c r="E26" s="148"/>
      <c r="F26" s="149"/>
      <c r="G26" s="11" t="s">
        <v>757</v>
      </c>
      <c r="H26" s="14">
        <v>9.5299999999999994</v>
      </c>
      <c r="I26" s="121">
        <f t="shared" si="0"/>
        <v>9.5299999999999994</v>
      </c>
      <c r="J26" s="127"/>
    </row>
    <row r="27" spans="1:16" ht="168">
      <c r="A27" s="126"/>
      <c r="B27" s="119">
        <v>1</v>
      </c>
      <c r="C27" s="10" t="s">
        <v>730</v>
      </c>
      <c r="D27" s="130"/>
      <c r="E27" s="148"/>
      <c r="F27" s="149"/>
      <c r="G27" s="11" t="s">
        <v>731</v>
      </c>
      <c r="H27" s="14">
        <v>25.23</v>
      </c>
      <c r="I27" s="121">
        <f t="shared" si="0"/>
        <v>25.23</v>
      </c>
      <c r="J27" s="127"/>
    </row>
    <row r="28" spans="1:16" ht="300">
      <c r="A28" s="126"/>
      <c r="B28" s="119">
        <v>1</v>
      </c>
      <c r="C28" s="10" t="s">
        <v>732</v>
      </c>
      <c r="D28" s="130" t="s">
        <v>30</v>
      </c>
      <c r="E28" s="148"/>
      <c r="F28" s="149"/>
      <c r="G28" s="11" t="s">
        <v>758</v>
      </c>
      <c r="H28" s="14">
        <v>22.7</v>
      </c>
      <c r="I28" s="121">
        <f t="shared" si="0"/>
        <v>22.7</v>
      </c>
      <c r="J28" s="127"/>
    </row>
    <row r="29" spans="1:16" ht="96">
      <c r="A29" s="126"/>
      <c r="B29" s="119">
        <v>40</v>
      </c>
      <c r="C29" s="10" t="s">
        <v>733</v>
      </c>
      <c r="D29" s="130" t="s">
        <v>72</v>
      </c>
      <c r="E29" s="148"/>
      <c r="F29" s="149"/>
      <c r="G29" s="11" t="s">
        <v>734</v>
      </c>
      <c r="H29" s="14">
        <v>0.18</v>
      </c>
      <c r="I29" s="121">
        <f t="shared" si="0"/>
        <v>7.1999999999999993</v>
      </c>
      <c r="J29" s="127"/>
    </row>
    <row r="30" spans="1:16" ht="96">
      <c r="A30" s="126"/>
      <c r="B30" s="119">
        <v>40</v>
      </c>
      <c r="C30" s="10" t="s">
        <v>733</v>
      </c>
      <c r="D30" s="130" t="s">
        <v>95</v>
      </c>
      <c r="E30" s="148"/>
      <c r="F30" s="149"/>
      <c r="G30" s="11" t="s">
        <v>734</v>
      </c>
      <c r="H30" s="14">
        <v>0.18</v>
      </c>
      <c r="I30" s="121">
        <f t="shared" si="0"/>
        <v>7.1999999999999993</v>
      </c>
      <c r="J30" s="127"/>
    </row>
    <row r="31" spans="1:16" ht="108">
      <c r="A31" s="126"/>
      <c r="B31" s="119">
        <v>15</v>
      </c>
      <c r="C31" s="10" t="s">
        <v>628</v>
      </c>
      <c r="D31" s="130" t="s">
        <v>31</v>
      </c>
      <c r="E31" s="148" t="s">
        <v>112</v>
      </c>
      <c r="F31" s="149"/>
      <c r="G31" s="11" t="s">
        <v>630</v>
      </c>
      <c r="H31" s="14">
        <v>0.47</v>
      </c>
      <c r="I31" s="121">
        <f t="shared" si="0"/>
        <v>7.05</v>
      </c>
      <c r="J31" s="127"/>
    </row>
    <row r="32" spans="1:16" ht="108">
      <c r="A32" s="126"/>
      <c r="B32" s="119">
        <v>5</v>
      </c>
      <c r="C32" s="10" t="s">
        <v>628</v>
      </c>
      <c r="D32" s="130" t="s">
        <v>31</v>
      </c>
      <c r="E32" s="148" t="s">
        <v>218</v>
      </c>
      <c r="F32" s="149"/>
      <c r="G32" s="11" t="s">
        <v>630</v>
      </c>
      <c r="H32" s="14">
        <v>0.47</v>
      </c>
      <c r="I32" s="121">
        <f t="shared" si="0"/>
        <v>2.3499999999999996</v>
      </c>
      <c r="J32" s="127"/>
    </row>
    <row r="33" spans="1:10" ht="108">
      <c r="A33" s="126"/>
      <c r="B33" s="119">
        <v>5</v>
      </c>
      <c r="C33" s="10" t="s">
        <v>628</v>
      </c>
      <c r="D33" s="130" t="s">
        <v>31</v>
      </c>
      <c r="E33" s="148" t="s">
        <v>220</v>
      </c>
      <c r="F33" s="149"/>
      <c r="G33" s="11" t="s">
        <v>630</v>
      </c>
      <c r="H33" s="14">
        <v>0.47</v>
      </c>
      <c r="I33" s="121">
        <f t="shared" si="0"/>
        <v>2.3499999999999996</v>
      </c>
      <c r="J33" s="127"/>
    </row>
    <row r="34" spans="1:10" ht="108">
      <c r="A34" s="126"/>
      <c r="B34" s="119">
        <v>5</v>
      </c>
      <c r="C34" s="10" t="s">
        <v>628</v>
      </c>
      <c r="D34" s="130" t="s">
        <v>31</v>
      </c>
      <c r="E34" s="148" t="s">
        <v>271</v>
      </c>
      <c r="F34" s="149"/>
      <c r="G34" s="11" t="s">
        <v>630</v>
      </c>
      <c r="H34" s="14">
        <v>0.47</v>
      </c>
      <c r="I34" s="121">
        <f t="shared" si="0"/>
        <v>2.3499999999999996</v>
      </c>
      <c r="J34" s="127"/>
    </row>
    <row r="35" spans="1:10" ht="108">
      <c r="A35" s="126"/>
      <c r="B35" s="119">
        <v>5</v>
      </c>
      <c r="C35" s="10" t="s">
        <v>628</v>
      </c>
      <c r="D35" s="130" t="s">
        <v>31</v>
      </c>
      <c r="E35" s="148" t="s">
        <v>276</v>
      </c>
      <c r="F35" s="149"/>
      <c r="G35" s="11" t="s">
        <v>630</v>
      </c>
      <c r="H35" s="14">
        <v>0.47</v>
      </c>
      <c r="I35" s="121">
        <f t="shared" si="0"/>
        <v>2.3499999999999996</v>
      </c>
      <c r="J35" s="127"/>
    </row>
    <row r="36" spans="1:10" ht="192">
      <c r="A36" s="126"/>
      <c r="B36" s="119">
        <v>10</v>
      </c>
      <c r="C36" s="10" t="s">
        <v>735</v>
      </c>
      <c r="D36" s="130" t="s">
        <v>736</v>
      </c>
      <c r="E36" s="148" t="s">
        <v>112</v>
      </c>
      <c r="F36" s="149"/>
      <c r="G36" s="11" t="s">
        <v>737</v>
      </c>
      <c r="H36" s="14">
        <v>0.77</v>
      </c>
      <c r="I36" s="121">
        <f t="shared" si="0"/>
        <v>7.7</v>
      </c>
      <c r="J36" s="127"/>
    </row>
    <row r="37" spans="1:10" ht="228">
      <c r="A37" s="126"/>
      <c r="B37" s="119">
        <v>5</v>
      </c>
      <c r="C37" s="10" t="s">
        <v>738</v>
      </c>
      <c r="D37" s="130" t="s">
        <v>32</v>
      </c>
      <c r="E37" s="148" t="s">
        <v>112</v>
      </c>
      <c r="F37" s="149"/>
      <c r="G37" s="11" t="s">
        <v>759</v>
      </c>
      <c r="H37" s="14">
        <v>1.1100000000000001</v>
      </c>
      <c r="I37" s="121">
        <f t="shared" si="0"/>
        <v>5.5500000000000007</v>
      </c>
      <c r="J37" s="127"/>
    </row>
    <row r="38" spans="1:10" ht="276">
      <c r="A38" s="126"/>
      <c r="B38" s="119">
        <v>3</v>
      </c>
      <c r="C38" s="10" t="s">
        <v>739</v>
      </c>
      <c r="D38" s="130" t="s">
        <v>112</v>
      </c>
      <c r="E38" s="148" t="s">
        <v>32</v>
      </c>
      <c r="F38" s="149"/>
      <c r="G38" s="11" t="s">
        <v>760</v>
      </c>
      <c r="H38" s="14">
        <v>1.78</v>
      </c>
      <c r="I38" s="121">
        <f t="shared" si="0"/>
        <v>5.34</v>
      </c>
      <c r="J38" s="127"/>
    </row>
    <row r="39" spans="1:10" ht="276">
      <c r="A39" s="126"/>
      <c r="B39" s="119">
        <v>3</v>
      </c>
      <c r="C39" s="10" t="s">
        <v>739</v>
      </c>
      <c r="D39" s="130" t="s">
        <v>219</v>
      </c>
      <c r="E39" s="148" t="s">
        <v>32</v>
      </c>
      <c r="F39" s="149"/>
      <c r="G39" s="11" t="s">
        <v>760</v>
      </c>
      <c r="H39" s="14">
        <v>1.78</v>
      </c>
      <c r="I39" s="121">
        <f t="shared" si="0"/>
        <v>5.34</v>
      </c>
      <c r="J39" s="127"/>
    </row>
    <row r="40" spans="1:10" ht="192">
      <c r="A40" s="126"/>
      <c r="B40" s="119">
        <v>10</v>
      </c>
      <c r="C40" s="10" t="s">
        <v>740</v>
      </c>
      <c r="D40" s="130" t="s">
        <v>32</v>
      </c>
      <c r="E40" s="148"/>
      <c r="F40" s="149"/>
      <c r="G40" s="11" t="s">
        <v>741</v>
      </c>
      <c r="H40" s="14">
        <v>0.9</v>
      </c>
      <c r="I40" s="121">
        <f t="shared" si="0"/>
        <v>9</v>
      </c>
      <c r="J40" s="127"/>
    </row>
    <row r="41" spans="1:10" ht="240">
      <c r="A41" s="126"/>
      <c r="B41" s="119">
        <v>5</v>
      </c>
      <c r="C41" s="10" t="s">
        <v>742</v>
      </c>
      <c r="D41" s="130" t="s">
        <v>32</v>
      </c>
      <c r="E41" s="148"/>
      <c r="F41" s="149"/>
      <c r="G41" s="11" t="s">
        <v>743</v>
      </c>
      <c r="H41" s="14">
        <v>1.35</v>
      </c>
      <c r="I41" s="121">
        <f t="shared" si="0"/>
        <v>6.75</v>
      </c>
      <c r="J41" s="127"/>
    </row>
    <row r="42" spans="1:10" ht="264">
      <c r="A42" s="126"/>
      <c r="B42" s="119">
        <v>5</v>
      </c>
      <c r="C42" s="10" t="s">
        <v>744</v>
      </c>
      <c r="D42" s="130" t="s">
        <v>32</v>
      </c>
      <c r="E42" s="148"/>
      <c r="F42" s="149"/>
      <c r="G42" s="11" t="s">
        <v>745</v>
      </c>
      <c r="H42" s="14">
        <v>1.02</v>
      </c>
      <c r="I42" s="121">
        <f t="shared" si="0"/>
        <v>5.0999999999999996</v>
      </c>
      <c r="J42" s="127"/>
    </row>
    <row r="43" spans="1:10" ht="132">
      <c r="A43" s="126"/>
      <c r="B43" s="119">
        <v>1</v>
      </c>
      <c r="C43" s="10" t="s">
        <v>746</v>
      </c>
      <c r="D43" s="130" t="s">
        <v>31</v>
      </c>
      <c r="E43" s="148"/>
      <c r="F43" s="149"/>
      <c r="G43" s="11" t="s">
        <v>747</v>
      </c>
      <c r="H43" s="14">
        <v>1.58</v>
      </c>
      <c r="I43" s="121">
        <f t="shared" si="0"/>
        <v>1.58</v>
      </c>
      <c r="J43" s="127"/>
    </row>
    <row r="44" spans="1:10" ht="132">
      <c r="A44" s="126"/>
      <c r="B44" s="119">
        <v>1</v>
      </c>
      <c r="C44" s="10" t="s">
        <v>746</v>
      </c>
      <c r="D44" s="130" t="s">
        <v>32</v>
      </c>
      <c r="E44" s="148"/>
      <c r="F44" s="149"/>
      <c r="G44" s="11" t="s">
        <v>747</v>
      </c>
      <c r="H44" s="14">
        <v>1.58</v>
      </c>
      <c r="I44" s="121">
        <f t="shared" si="0"/>
        <v>1.58</v>
      </c>
      <c r="J44" s="127"/>
    </row>
    <row r="45" spans="1:10" ht="84">
      <c r="A45" s="126"/>
      <c r="B45" s="119">
        <v>3</v>
      </c>
      <c r="C45" s="10" t="s">
        <v>748</v>
      </c>
      <c r="D45" s="130" t="s">
        <v>749</v>
      </c>
      <c r="E45" s="148"/>
      <c r="F45" s="149"/>
      <c r="G45" s="11" t="s">
        <v>750</v>
      </c>
      <c r="H45" s="14">
        <v>0.96</v>
      </c>
      <c r="I45" s="121">
        <f t="shared" si="0"/>
        <v>2.88</v>
      </c>
      <c r="J45" s="127"/>
    </row>
    <row r="46" spans="1:10" ht="84">
      <c r="A46" s="126"/>
      <c r="B46" s="119">
        <v>3</v>
      </c>
      <c r="C46" s="10" t="s">
        <v>748</v>
      </c>
      <c r="D46" s="130" t="s">
        <v>751</v>
      </c>
      <c r="E46" s="148"/>
      <c r="F46" s="149"/>
      <c r="G46" s="11" t="s">
        <v>750</v>
      </c>
      <c r="H46" s="14">
        <v>0.96</v>
      </c>
      <c r="I46" s="121">
        <f t="shared" si="0"/>
        <v>2.88</v>
      </c>
      <c r="J46" s="127"/>
    </row>
    <row r="47" spans="1:10" ht="84">
      <c r="A47" s="126"/>
      <c r="B47" s="119">
        <v>3</v>
      </c>
      <c r="C47" s="10" t="s">
        <v>748</v>
      </c>
      <c r="D47" s="130" t="s">
        <v>752</v>
      </c>
      <c r="E47" s="148"/>
      <c r="F47" s="149"/>
      <c r="G47" s="11" t="s">
        <v>750</v>
      </c>
      <c r="H47" s="14">
        <v>0.96</v>
      </c>
      <c r="I47" s="121">
        <f t="shared" si="0"/>
        <v>2.88</v>
      </c>
      <c r="J47" s="127"/>
    </row>
    <row r="48" spans="1:10" ht="120">
      <c r="A48" s="126"/>
      <c r="B48" s="120">
        <v>10</v>
      </c>
      <c r="C48" s="12" t="s">
        <v>753</v>
      </c>
      <c r="D48" s="131" t="s">
        <v>30</v>
      </c>
      <c r="E48" s="150"/>
      <c r="F48" s="151"/>
      <c r="G48" s="13" t="s">
        <v>754</v>
      </c>
      <c r="H48" s="15">
        <v>1.1299999999999999</v>
      </c>
      <c r="I48" s="122">
        <f t="shared" si="0"/>
        <v>11.299999999999999</v>
      </c>
      <c r="J48" s="127"/>
    </row>
  </sheetData>
  <mergeCells count="31">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5:F45"/>
    <mergeCell ref="E46:F46"/>
    <mergeCell ref="E47:F47"/>
    <mergeCell ref="E48:F48"/>
    <mergeCell ref="E40:F40"/>
    <mergeCell ref="E41:F41"/>
    <mergeCell ref="E42:F42"/>
    <mergeCell ref="E43:F43"/>
    <mergeCell ref="E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0"/>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718</v>
      </c>
      <c r="C10" s="132"/>
      <c r="D10" s="132"/>
      <c r="E10" s="132"/>
      <c r="F10" s="127"/>
      <c r="G10" s="128"/>
      <c r="H10" s="128" t="s">
        <v>718</v>
      </c>
      <c r="I10" s="132"/>
      <c r="J10" s="152">
        <v>51270</v>
      </c>
      <c r="K10" s="127"/>
    </row>
    <row r="11" spans="1:11">
      <c r="A11" s="126"/>
      <c r="B11" s="126" t="s">
        <v>719</v>
      </c>
      <c r="C11" s="132"/>
      <c r="D11" s="132"/>
      <c r="E11" s="132"/>
      <c r="F11" s="127"/>
      <c r="G11" s="128"/>
      <c r="H11" s="128" t="s">
        <v>719</v>
      </c>
      <c r="I11" s="132"/>
      <c r="J11" s="153"/>
      <c r="K11" s="127"/>
    </row>
    <row r="12" spans="1:11">
      <c r="A12" s="126"/>
      <c r="B12" s="126" t="s">
        <v>720</v>
      </c>
      <c r="C12" s="132"/>
      <c r="D12" s="132"/>
      <c r="E12" s="132"/>
      <c r="F12" s="127"/>
      <c r="G12" s="128"/>
      <c r="H12" s="128" t="s">
        <v>723</v>
      </c>
      <c r="I12" s="132"/>
      <c r="J12" s="132"/>
      <c r="K12" s="127"/>
    </row>
    <row r="13" spans="1:11">
      <c r="A13" s="126"/>
      <c r="B13" s="126" t="s">
        <v>721</v>
      </c>
      <c r="C13" s="132"/>
      <c r="D13" s="132"/>
      <c r="E13" s="132"/>
      <c r="F13" s="127"/>
      <c r="G13" s="128"/>
      <c r="H13" s="128" t="s">
        <v>721</v>
      </c>
      <c r="I13" s="132"/>
      <c r="J13" s="111" t="s">
        <v>16</v>
      </c>
      <c r="K13" s="127"/>
    </row>
    <row r="14" spans="1:11" ht="15" customHeight="1">
      <c r="A14" s="126"/>
      <c r="B14" s="126" t="s">
        <v>722</v>
      </c>
      <c r="C14" s="132"/>
      <c r="D14" s="132"/>
      <c r="E14" s="132"/>
      <c r="F14" s="127"/>
      <c r="G14" s="128"/>
      <c r="H14" s="128" t="s">
        <v>722</v>
      </c>
      <c r="I14" s="132"/>
      <c r="J14" s="154">
        <v>45171</v>
      </c>
      <c r="K14" s="127"/>
    </row>
    <row r="15" spans="1:11" ht="15" customHeight="1">
      <c r="A15" s="126"/>
      <c r="B15" s="143" t="s">
        <v>763</v>
      </c>
      <c r="C15" s="144"/>
      <c r="D15" s="7"/>
      <c r="E15" s="7"/>
      <c r="F15" s="8"/>
      <c r="G15" s="127"/>
      <c r="H15" s="9" t="s">
        <v>11</v>
      </c>
      <c r="I15" s="132"/>
      <c r="J15" s="155"/>
      <c r="K15" s="127"/>
    </row>
    <row r="16" spans="1:11" ht="15" customHeight="1">
      <c r="A16" s="126"/>
      <c r="B16" s="132"/>
      <c r="C16" s="132"/>
      <c r="D16" s="132"/>
      <c r="E16" s="132"/>
      <c r="F16" s="132"/>
      <c r="G16" s="132"/>
      <c r="H16" s="132"/>
      <c r="I16" s="135" t="s">
        <v>147</v>
      </c>
      <c r="J16" s="141">
        <v>39832</v>
      </c>
      <c r="K16" s="127"/>
    </row>
    <row r="17" spans="1:11">
      <c r="A17" s="126"/>
      <c r="B17" s="132" t="s">
        <v>724</v>
      </c>
      <c r="C17" s="132"/>
      <c r="D17" s="132"/>
      <c r="E17" s="132"/>
      <c r="F17" s="132"/>
      <c r="G17" s="132"/>
      <c r="H17" s="132"/>
      <c r="I17" s="135" t="s">
        <v>148</v>
      </c>
      <c r="J17" s="141" t="s">
        <v>762</v>
      </c>
      <c r="K17" s="127"/>
    </row>
    <row r="18" spans="1:11" ht="18">
      <c r="A18" s="126"/>
      <c r="B18" s="132" t="s">
        <v>725</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6" t="s">
        <v>207</v>
      </c>
      <c r="G20" s="157"/>
      <c r="H20" s="112" t="s">
        <v>174</v>
      </c>
      <c r="I20" s="112" t="s">
        <v>208</v>
      </c>
      <c r="J20" s="112" t="s">
        <v>26</v>
      </c>
      <c r="K20" s="127"/>
    </row>
    <row r="21" spans="1:11">
      <c r="A21" s="126"/>
      <c r="B21" s="117"/>
      <c r="C21" s="117"/>
      <c r="D21" s="118"/>
      <c r="E21" s="118"/>
      <c r="F21" s="158"/>
      <c r="G21" s="159"/>
      <c r="H21" s="117" t="s">
        <v>146</v>
      </c>
      <c r="I21" s="117"/>
      <c r="J21" s="117"/>
      <c r="K21" s="127"/>
    </row>
    <row r="22" spans="1:11">
      <c r="A22" s="126"/>
      <c r="B22" s="119">
        <v>5</v>
      </c>
      <c r="C22" s="10" t="s">
        <v>96</v>
      </c>
      <c r="D22" s="130" t="s">
        <v>96</v>
      </c>
      <c r="E22" s="130" t="s">
        <v>32</v>
      </c>
      <c r="F22" s="148"/>
      <c r="G22" s="149"/>
      <c r="H22" s="11" t="s">
        <v>726</v>
      </c>
      <c r="I22" s="14">
        <v>0.18</v>
      </c>
      <c r="J22" s="121">
        <f t="shared" ref="J22:J48" si="0">I22*B22</f>
        <v>0.89999999999999991</v>
      </c>
      <c r="K22" s="127"/>
    </row>
    <row r="23" spans="1:11">
      <c r="A23" s="126"/>
      <c r="B23" s="119">
        <v>5</v>
      </c>
      <c r="C23" s="10" t="s">
        <v>96</v>
      </c>
      <c r="D23" s="130" t="s">
        <v>96</v>
      </c>
      <c r="E23" s="130" t="s">
        <v>33</v>
      </c>
      <c r="F23" s="148"/>
      <c r="G23" s="149"/>
      <c r="H23" s="11" t="s">
        <v>726</v>
      </c>
      <c r="I23" s="14">
        <v>0.18</v>
      </c>
      <c r="J23" s="121">
        <f t="shared" si="0"/>
        <v>0.89999999999999991</v>
      </c>
      <c r="K23" s="127"/>
    </row>
    <row r="24" spans="1:11" ht="24">
      <c r="A24" s="126"/>
      <c r="B24" s="119">
        <v>1</v>
      </c>
      <c r="C24" s="10" t="s">
        <v>716</v>
      </c>
      <c r="D24" s="130" t="s">
        <v>716</v>
      </c>
      <c r="E24" s="130" t="s">
        <v>53</v>
      </c>
      <c r="F24" s="148"/>
      <c r="G24" s="149"/>
      <c r="H24" s="11" t="s">
        <v>717</v>
      </c>
      <c r="I24" s="14">
        <v>18.399999999999999</v>
      </c>
      <c r="J24" s="121">
        <f t="shared" si="0"/>
        <v>18.399999999999999</v>
      </c>
      <c r="K24" s="127"/>
    </row>
    <row r="25" spans="1:11" ht="24">
      <c r="A25" s="126"/>
      <c r="B25" s="119">
        <v>5</v>
      </c>
      <c r="C25" s="10" t="s">
        <v>727</v>
      </c>
      <c r="D25" s="130" t="s">
        <v>727</v>
      </c>
      <c r="E25" s="130" t="s">
        <v>32</v>
      </c>
      <c r="F25" s="148" t="s">
        <v>245</v>
      </c>
      <c r="G25" s="149"/>
      <c r="H25" s="11" t="s">
        <v>728</v>
      </c>
      <c r="I25" s="14">
        <v>1.64</v>
      </c>
      <c r="J25" s="121">
        <f t="shared" si="0"/>
        <v>8.1999999999999993</v>
      </c>
      <c r="K25" s="127"/>
    </row>
    <row r="26" spans="1:11" ht="24">
      <c r="A26" s="126"/>
      <c r="B26" s="119">
        <v>1</v>
      </c>
      <c r="C26" s="10" t="s">
        <v>729</v>
      </c>
      <c r="D26" s="130" t="s">
        <v>729</v>
      </c>
      <c r="E26" s="130"/>
      <c r="F26" s="148"/>
      <c r="G26" s="149"/>
      <c r="H26" s="11" t="s">
        <v>757</v>
      </c>
      <c r="I26" s="14">
        <v>9.5299999999999994</v>
      </c>
      <c r="J26" s="121">
        <f t="shared" si="0"/>
        <v>9.5299999999999994</v>
      </c>
      <c r="K26" s="127"/>
    </row>
    <row r="27" spans="1:11" ht="24">
      <c r="A27" s="126"/>
      <c r="B27" s="119">
        <v>1</v>
      </c>
      <c r="C27" s="10" t="s">
        <v>730</v>
      </c>
      <c r="D27" s="130" t="s">
        <v>730</v>
      </c>
      <c r="E27" s="130"/>
      <c r="F27" s="148"/>
      <c r="G27" s="149"/>
      <c r="H27" s="11" t="s">
        <v>731</v>
      </c>
      <c r="I27" s="14">
        <v>25.23</v>
      </c>
      <c r="J27" s="121">
        <f t="shared" si="0"/>
        <v>25.23</v>
      </c>
      <c r="K27" s="127"/>
    </row>
    <row r="28" spans="1:11" ht="36">
      <c r="A28" s="126"/>
      <c r="B28" s="119">
        <v>1</v>
      </c>
      <c r="C28" s="10" t="s">
        <v>732</v>
      </c>
      <c r="D28" s="130" t="s">
        <v>732</v>
      </c>
      <c r="E28" s="130" t="s">
        <v>30</v>
      </c>
      <c r="F28" s="148"/>
      <c r="G28" s="149"/>
      <c r="H28" s="11" t="s">
        <v>758</v>
      </c>
      <c r="I28" s="14">
        <v>22.7</v>
      </c>
      <c r="J28" s="121">
        <f t="shared" si="0"/>
        <v>22.7</v>
      </c>
      <c r="K28" s="127"/>
    </row>
    <row r="29" spans="1:11">
      <c r="A29" s="126"/>
      <c r="B29" s="119">
        <v>40</v>
      </c>
      <c r="C29" s="10" t="s">
        <v>733</v>
      </c>
      <c r="D29" s="130" t="s">
        <v>733</v>
      </c>
      <c r="E29" s="130" t="s">
        <v>72</v>
      </c>
      <c r="F29" s="148"/>
      <c r="G29" s="149"/>
      <c r="H29" s="11" t="s">
        <v>734</v>
      </c>
      <c r="I29" s="14">
        <v>0.18</v>
      </c>
      <c r="J29" s="121">
        <f t="shared" si="0"/>
        <v>7.1999999999999993</v>
      </c>
      <c r="K29" s="127"/>
    </row>
    <row r="30" spans="1:11">
      <c r="A30" s="126"/>
      <c r="B30" s="119">
        <v>40</v>
      </c>
      <c r="C30" s="10" t="s">
        <v>733</v>
      </c>
      <c r="D30" s="130" t="s">
        <v>733</v>
      </c>
      <c r="E30" s="130" t="s">
        <v>95</v>
      </c>
      <c r="F30" s="148"/>
      <c r="G30" s="149"/>
      <c r="H30" s="11" t="s">
        <v>734</v>
      </c>
      <c r="I30" s="14">
        <v>0.18</v>
      </c>
      <c r="J30" s="121">
        <f t="shared" si="0"/>
        <v>7.1999999999999993</v>
      </c>
      <c r="K30" s="127"/>
    </row>
    <row r="31" spans="1:11" ht="24">
      <c r="A31" s="126"/>
      <c r="B31" s="119">
        <v>15</v>
      </c>
      <c r="C31" s="10" t="s">
        <v>628</v>
      </c>
      <c r="D31" s="130" t="s">
        <v>628</v>
      </c>
      <c r="E31" s="130" t="s">
        <v>31</v>
      </c>
      <c r="F31" s="148" t="s">
        <v>112</v>
      </c>
      <c r="G31" s="149"/>
      <c r="H31" s="11" t="s">
        <v>630</v>
      </c>
      <c r="I31" s="14">
        <v>0.47</v>
      </c>
      <c r="J31" s="121">
        <f t="shared" si="0"/>
        <v>7.05</v>
      </c>
      <c r="K31" s="127"/>
    </row>
    <row r="32" spans="1:11" ht="24">
      <c r="A32" s="126"/>
      <c r="B32" s="119">
        <v>5</v>
      </c>
      <c r="C32" s="10" t="s">
        <v>628</v>
      </c>
      <c r="D32" s="130" t="s">
        <v>628</v>
      </c>
      <c r="E32" s="130" t="s">
        <v>31</v>
      </c>
      <c r="F32" s="148" t="s">
        <v>218</v>
      </c>
      <c r="G32" s="149"/>
      <c r="H32" s="11" t="s">
        <v>630</v>
      </c>
      <c r="I32" s="14">
        <v>0.47</v>
      </c>
      <c r="J32" s="121">
        <f t="shared" si="0"/>
        <v>2.3499999999999996</v>
      </c>
      <c r="K32" s="127"/>
    </row>
    <row r="33" spans="1:11" ht="24">
      <c r="A33" s="126"/>
      <c r="B33" s="119">
        <v>5</v>
      </c>
      <c r="C33" s="10" t="s">
        <v>628</v>
      </c>
      <c r="D33" s="130" t="s">
        <v>628</v>
      </c>
      <c r="E33" s="130" t="s">
        <v>31</v>
      </c>
      <c r="F33" s="148" t="s">
        <v>220</v>
      </c>
      <c r="G33" s="149"/>
      <c r="H33" s="11" t="s">
        <v>630</v>
      </c>
      <c r="I33" s="14">
        <v>0.47</v>
      </c>
      <c r="J33" s="121">
        <f t="shared" si="0"/>
        <v>2.3499999999999996</v>
      </c>
      <c r="K33" s="127"/>
    </row>
    <row r="34" spans="1:11" ht="24">
      <c r="A34" s="126"/>
      <c r="B34" s="119">
        <v>5</v>
      </c>
      <c r="C34" s="10" t="s">
        <v>628</v>
      </c>
      <c r="D34" s="130" t="s">
        <v>628</v>
      </c>
      <c r="E34" s="130" t="s">
        <v>31</v>
      </c>
      <c r="F34" s="148" t="s">
        <v>271</v>
      </c>
      <c r="G34" s="149"/>
      <c r="H34" s="11" t="s">
        <v>630</v>
      </c>
      <c r="I34" s="14">
        <v>0.47</v>
      </c>
      <c r="J34" s="121">
        <f t="shared" si="0"/>
        <v>2.3499999999999996</v>
      </c>
      <c r="K34" s="127"/>
    </row>
    <row r="35" spans="1:11" ht="24">
      <c r="A35" s="126"/>
      <c r="B35" s="119">
        <v>5</v>
      </c>
      <c r="C35" s="10" t="s">
        <v>628</v>
      </c>
      <c r="D35" s="130" t="s">
        <v>628</v>
      </c>
      <c r="E35" s="130" t="s">
        <v>31</v>
      </c>
      <c r="F35" s="148" t="s">
        <v>276</v>
      </c>
      <c r="G35" s="149"/>
      <c r="H35" s="11" t="s">
        <v>630</v>
      </c>
      <c r="I35" s="14">
        <v>0.47</v>
      </c>
      <c r="J35" s="121">
        <f t="shared" si="0"/>
        <v>2.3499999999999996</v>
      </c>
      <c r="K35" s="127"/>
    </row>
    <row r="36" spans="1:11" ht="25.5" customHeight="1">
      <c r="A36" s="126"/>
      <c r="B36" s="119">
        <v>10</v>
      </c>
      <c r="C36" s="10" t="s">
        <v>735</v>
      </c>
      <c r="D36" s="130" t="s">
        <v>755</v>
      </c>
      <c r="E36" s="130" t="s">
        <v>736</v>
      </c>
      <c r="F36" s="148" t="s">
        <v>112</v>
      </c>
      <c r="G36" s="149"/>
      <c r="H36" s="11" t="s">
        <v>737</v>
      </c>
      <c r="I36" s="14">
        <v>0.77</v>
      </c>
      <c r="J36" s="121">
        <f t="shared" si="0"/>
        <v>7.7</v>
      </c>
      <c r="K36" s="127"/>
    </row>
    <row r="37" spans="1:11" ht="36">
      <c r="A37" s="126"/>
      <c r="B37" s="119">
        <v>5</v>
      </c>
      <c r="C37" s="10" t="s">
        <v>738</v>
      </c>
      <c r="D37" s="130" t="s">
        <v>738</v>
      </c>
      <c r="E37" s="130" t="s">
        <v>32</v>
      </c>
      <c r="F37" s="148" t="s">
        <v>112</v>
      </c>
      <c r="G37" s="149"/>
      <c r="H37" s="11" t="s">
        <v>759</v>
      </c>
      <c r="I37" s="14">
        <v>1.1100000000000001</v>
      </c>
      <c r="J37" s="121">
        <f t="shared" si="0"/>
        <v>5.5500000000000007</v>
      </c>
      <c r="K37" s="127"/>
    </row>
    <row r="38" spans="1:11" ht="36">
      <c r="A38" s="126"/>
      <c r="B38" s="119">
        <v>3</v>
      </c>
      <c r="C38" s="10" t="s">
        <v>739</v>
      </c>
      <c r="D38" s="130" t="s">
        <v>739</v>
      </c>
      <c r="E38" s="130" t="s">
        <v>112</v>
      </c>
      <c r="F38" s="148" t="s">
        <v>32</v>
      </c>
      <c r="G38" s="149"/>
      <c r="H38" s="11" t="s">
        <v>760</v>
      </c>
      <c r="I38" s="14">
        <v>1.78</v>
      </c>
      <c r="J38" s="121">
        <f t="shared" si="0"/>
        <v>5.34</v>
      </c>
      <c r="K38" s="127"/>
    </row>
    <row r="39" spans="1:11" ht="36">
      <c r="A39" s="126"/>
      <c r="B39" s="119">
        <v>3</v>
      </c>
      <c r="C39" s="10" t="s">
        <v>739</v>
      </c>
      <c r="D39" s="130" t="s">
        <v>739</v>
      </c>
      <c r="E39" s="130" t="s">
        <v>219</v>
      </c>
      <c r="F39" s="148" t="s">
        <v>32</v>
      </c>
      <c r="G39" s="149"/>
      <c r="H39" s="11" t="s">
        <v>760</v>
      </c>
      <c r="I39" s="14">
        <v>1.78</v>
      </c>
      <c r="J39" s="121">
        <f t="shared" si="0"/>
        <v>5.34</v>
      </c>
      <c r="K39" s="127"/>
    </row>
    <row r="40" spans="1:11" ht="24">
      <c r="A40" s="126"/>
      <c r="B40" s="119">
        <v>10</v>
      </c>
      <c r="C40" s="10" t="s">
        <v>740</v>
      </c>
      <c r="D40" s="130" t="s">
        <v>740</v>
      </c>
      <c r="E40" s="130" t="s">
        <v>32</v>
      </c>
      <c r="F40" s="148"/>
      <c r="G40" s="149"/>
      <c r="H40" s="11" t="s">
        <v>741</v>
      </c>
      <c r="I40" s="14">
        <v>0.9</v>
      </c>
      <c r="J40" s="121">
        <f t="shared" si="0"/>
        <v>9</v>
      </c>
      <c r="K40" s="127"/>
    </row>
    <row r="41" spans="1:11" ht="36">
      <c r="A41" s="126"/>
      <c r="B41" s="119">
        <v>5</v>
      </c>
      <c r="C41" s="10" t="s">
        <v>742</v>
      </c>
      <c r="D41" s="130" t="s">
        <v>742</v>
      </c>
      <c r="E41" s="130" t="s">
        <v>32</v>
      </c>
      <c r="F41" s="148"/>
      <c r="G41" s="149"/>
      <c r="H41" s="11" t="s">
        <v>743</v>
      </c>
      <c r="I41" s="14">
        <v>1.35</v>
      </c>
      <c r="J41" s="121">
        <f t="shared" si="0"/>
        <v>6.75</v>
      </c>
      <c r="K41" s="127"/>
    </row>
    <row r="42" spans="1:11" ht="36">
      <c r="A42" s="126"/>
      <c r="B42" s="119">
        <v>5</v>
      </c>
      <c r="C42" s="10" t="s">
        <v>744</v>
      </c>
      <c r="D42" s="130" t="s">
        <v>744</v>
      </c>
      <c r="E42" s="130" t="s">
        <v>32</v>
      </c>
      <c r="F42" s="148"/>
      <c r="G42" s="149"/>
      <c r="H42" s="11" t="s">
        <v>745</v>
      </c>
      <c r="I42" s="14">
        <v>1.02</v>
      </c>
      <c r="J42" s="121">
        <f t="shared" si="0"/>
        <v>5.0999999999999996</v>
      </c>
      <c r="K42" s="127"/>
    </row>
    <row r="43" spans="1:11" ht="24">
      <c r="A43" s="126"/>
      <c r="B43" s="119">
        <v>1</v>
      </c>
      <c r="C43" s="10" t="s">
        <v>746</v>
      </c>
      <c r="D43" s="130" t="s">
        <v>746</v>
      </c>
      <c r="E43" s="130" t="s">
        <v>31</v>
      </c>
      <c r="F43" s="148"/>
      <c r="G43" s="149"/>
      <c r="H43" s="11" t="s">
        <v>747</v>
      </c>
      <c r="I43" s="14">
        <v>1.58</v>
      </c>
      <c r="J43" s="121">
        <f t="shared" si="0"/>
        <v>1.58</v>
      </c>
      <c r="K43" s="127"/>
    </row>
    <row r="44" spans="1:11" ht="24">
      <c r="A44" s="126"/>
      <c r="B44" s="119">
        <v>1</v>
      </c>
      <c r="C44" s="10" t="s">
        <v>746</v>
      </c>
      <c r="D44" s="130" t="s">
        <v>746</v>
      </c>
      <c r="E44" s="130" t="s">
        <v>32</v>
      </c>
      <c r="F44" s="148"/>
      <c r="G44" s="149"/>
      <c r="H44" s="11" t="s">
        <v>747</v>
      </c>
      <c r="I44" s="14">
        <v>1.58</v>
      </c>
      <c r="J44" s="121">
        <f t="shared" si="0"/>
        <v>1.58</v>
      </c>
      <c r="K44" s="127"/>
    </row>
    <row r="45" spans="1:11">
      <c r="A45" s="126"/>
      <c r="B45" s="119">
        <v>3</v>
      </c>
      <c r="C45" s="10" t="s">
        <v>748</v>
      </c>
      <c r="D45" s="130" t="s">
        <v>748</v>
      </c>
      <c r="E45" s="130" t="s">
        <v>749</v>
      </c>
      <c r="F45" s="148"/>
      <c r="G45" s="149"/>
      <c r="H45" s="11" t="s">
        <v>750</v>
      </c>
      <c r="I45" s="14">
        <v>0.96</v>
      </c>
      <c r="J45" s="121">
        <f t="shared" si="0"/>
        <v>2.88</v>
      </c>
      <c r="K45" s="127"/>
    </row>
    <row r="46" spans="1:11">
      <c r="A46" s="126"/>
      <c r="B46" s="119">
        <v>3</v>
      </c>
      <c r="C46" s="10" t="s">
        <v>748</v>
      </c>
      <c r="D46" s="130" t="s">
        <v>748</v>
      </c>
      <c r="E46" s="130" t="s">
        <v>751</v>
      </c>
      <c r="F46" s="148"/>
      <c r="G46" s="149"/>
      <c r="H46" s="11" t="s">
        <v>750</v>
      </c>
      <c r="I46" s="14">
        <v>0.96</v>
      </c>
      <c r="J46" s="121">
        <f t="shared" si="0"/>
        <v>2.88</v>
      </c>
      <c r="K46" s="127"/>
    </row>
    <row r="47" spans="1:11">
      <c r="A47" s="126"/>
      <c r="B47" s="119">
        <v>3</v>
      </c>
      <c r="C47" s="10" t="s">
        <v>748</v>
      </c>
      <c r="D47" s="130" t="s">
        <v>748</v>
      </c>
      <c r="E47" s="130" t="s">
        <v>752</v>
      </c>
      <c r="F47" s="148"/>
      <c r="G47" s="149"/>
      <c r="H47" s="11" t="s">
        <v>750</v>
      </c>
      <c r="I47" s="14">
        <v>0.96</v>
      </c>
      <c r="J47" s="121">
        <f t="shared" si="0"/>
        <v>2.88</v>
      </c>
      <c r="K47" s="127"/>
    </row>
    <row r="48" spans="1:11" ht="24">
      <c r="A48" s="126"/>
      <c r="B48" s="120">
        <v>10</v>
      </c>
      <c r="C48" s="12" t="s">
        <v>753</v>
      </c>
      <c r="D48" s="131" t="s">
        <v>753</v>
      </c>
      <c r="E48" s="131" t="s">
        <v>30</v>
      </c>
      <c r="F48" s="150"/>
      <c r="G48" s="151"/>
      <c r="H48" s="13" t="s">
        <v>754</v>
      </c>
      <c r="I48" s="15">
        <v>1.1299999999999999</v>
      </c>
      <c r="J48" s="122">
        <f t="shared" si="0"/>
        <v>11.299999999999999</v>
      </c>
      <c r="K48" s="127"/>
    </row>
    <row r="49" spans="1:11">
      <c r="A49" s="126"/>
      <c r="B49" s="138"/>
      <c r="C49" s="138"/>
      <c r="D49" s="138"/>
      <c r="E49" s="138"/>
      <c r="F49" s="138"/>
      <c r="G49" s="138"/>
      <c r="H49" s="138"/>
      <c r="I49" s="139" t="s">
        <v>261</v>
      </c>
      <c r="J49" s="140">
        <f>SUM(J22:J48)</f>
        <v>184.59</v>
      </c>
      <c r="K49" s="127"/>
    </row>
    <row r="50" spans="1:11">
      <c r="A50" s="126"/>
      <c r="B50" s="138"/>
      <c r="C50" s="138"/>
      <c r="D50" s="138"/>
      <c r="E50" s="138"/>
      <c r="F50" s="138"/>
      <c r="G50" s="138"/>
      <c r="H50" s="138"/>
      <c r="I50" s="139" t="s">
        <v>786</v>
      </c>
      <c r="J50" s="140">
        <v>19.37</v>
      </c>
      <c r="K50" s="127"/>
    </row>
    <row r="51" spans="1:11" hidden="1" outlineLevel="1">
      <c r="A51" s="126"/>
      <c r="B51" s="138"/>
      <c r="C51" s="138"/>
      <c r="D51" s="138"/>
      <c r="E51" s="138"/>
      <c r="F51" s="138"/>
      <c r="G51" s="138"/>
      <c r="H51" s="138"/>
      <c r="I51" s="139" t="s">
        <v>191</v>
      </c>
      <c r="J51" s="140"/>
      <c r="K51" s="127"/>
    </row>
    <row r="52" spans="1:11" collapsed="1">
      <c r="A52" s="126"/>
      <c r="B52" s="138"/>
      <c r="C52" s="138"/>
      <c r="D52" s="138"/>
      <c r="E52" s="138"/>
      <c r="F52" s="138"/>
      <c r="G52" s="138"/>
      <c r="H52" s="138"/>
      <c r="I52" s="139" t="s">
        <v>263</v>
      </c>
      <c r="J52" s="140">
        <f>SUM(J49:J51)</f>
        <v>203.96</v>
      </c>
      <c r="K52" s="127"/>
    </row>
    <row r="53" spans="1:11">
      <c r="A53" s="6"/>
      <c r="B53" s="7"/>
      <c r="C53" s="7"/>
      <c r="D53" s="7"/>
      <c r="E53" s="7"/>
      <c r="F53" s="7"/>
      <c r="G53" s="7"/>
      <c r="H53" s="7" t="s">
        <v>756</v>
      </c>
      <c r="I53" s="7"/>
      <c r="J53" s="7"/>
      <c r="K53" s="8"/>
    </row>
    <row r="55" spans="1:11">
      <c r="H55" s="1" t="s">
        <v>761</v>
      </c>
      <c r="I55" s="103">
        <f>'Tax Invoice'!E14</f>
        <v>37.58</v>
      </c>
    </row>
    <row r="56" spans="1:11">
      <c r="H56" s="1" t="s">
        <v>711</v>
      </c>
      <c r="I56" s="103">
        <f>'Tax Invoice'!M11</f>
        <v>34.81</v>
      </c>
    </row>
    <row r="57" spans="1:11">
      <c r="H57" s="1" t="s">
        <v>714</v>
      </c>
      <c r="I57" s="103">
        <f>I59/I56</f>
        <v>199.27871875897731</v>
      </c>
    </row>
    <row r="58" spans="1:11">
      <c r="H58" s="1" t="s">
        <v>715</v>
      </c>
      <c r="I58" s="103">
        <f>I60/I56</f>
        <v>220.19008330939383</v>
      </c>
    </row>
    <row r="59" spans="1:11">
      <c r="H59" s="1" t="s">
        <v>712</v>
      </c>
      <c r="I59" s="103">
        <f>J49*I55</f>
        <v>6936.8922000000002</v>
      </c>
    </row>
    <row r="60" spans="1:11">
      <c r="H60" s="1" t="s">
        <v>713</v>
      </c>
      <c r="I60" s="103">
        <f>J52*I55</f>
        <v>7664.8167999999996</v>
      </c>
    </row>
  </sheetData>
  <mergeCells count="31">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5:G45"/>
    <mergeCell ref="F46:G46"/>
    <mergeCell ref="F47:G47"/>
    <mergeCell ref="F48:G48"/>
    <mergeCell ref="F40:G40"/>
    <mergeCell ref="F41:G41"/>
    <mergeCell ref="F42:G42"/>
    <mergeCell ref="F43:G43"/>
    <mergeCell ref="F44:G4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0.3</v>
      </c>
      <c r="O1" t="s">
        <v>187</v>
      </c>
    </row>
    <row r="2" spans="1:15" ht="15.75" customHeight="1">
      <c r="A2" s="126"/>
      <c r="B2" s="136" t="s">
        <v>139</v>
      </c>
      <c r="C2" s="132"/>
      <c r="D2" s="132"/>
      <c r="E2" s="132"/>
      <c r="F2" s="132"/>
      <c r="G2" s="132"/>
      <c r="H2" s="132"/>
      <c r="I2" s="132"/>
      <c r="J2" s="132"/>
      <c r="K2" s="137" t="s">
        <v>145</v>
      </c>
      <c r="L2" s="127"/>
      <c r="N2">
        <v>184.59</v>
      </c>
      <c r="O2" t="s">
        <v>188</v>
      </c>
    </row>
    <row r="3" spans="1:15" ht="12.75" customHeight="1">
      <c r="A3" s="126"/>
      <c r="B3" s="133" t="s">
        <v>140</v>
      </c>
      <c r="C3" s="132"/>
      <c r="D3" s="132"/>
      <c r="E3" s="132"/>
      <c r="F3" s="132"/>
      <c r="G3" s="132"/>
      <c r="H3" s="132"/>
      <c r="I3" s="132"/>
      <c r="J3" s="132"/>
      <c r="K3" s="132"/>
      <c r="L3" s="127"/>
      <c r="N3">
        <v>184.59</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hidden="1"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718</v>
      </c>
      <c r="C10" s="132"/>
      <c r="D10" s="132"/>
      <c r="E10" s="132"/>
      <c r="F10" s="127"/>
      <c r="G10" s="128"/>
      <c r="H10" s="128" t="s">
        <v>718</v>
      </c>
      <c r="I10" s="132"/>
      <c r="J10" s="132"/>
      <c r="K10" s="152">
        <f>IF(Invoice!J10&lt;&gt;"",Invoice!J10,"")</f>
        <v>51270</v>
      </c>
      <c r="L10" s="127"/>
    </row>
    <row r="11" spans="1:15" ht="12.75" customHeight="1">
      <c r="A11" s="126"/>
      <c r="B11" s="126" t="s">
        <v>719</v>
      </c>
      <c r="C11" s="132"/>
      <c r="D11" s="132"/>
      <c r="E11" s="132"/>
      <c r="F11" s="127"/>
      <c r="G11" s="128"/>
      <c r="H11" s="128" t="s">
        <v>719</v>
      </c>
      <c r="I11" s="132"/>
      <c r="J11" s="132"/>
      <c r="K11" s="153"/>
      <c r="L11" s="127"/>
    </row>
    <row r="12" spans="1:15" ht="12.75" customHeight="1">
      <c r="A12" s="126"/>
      <c r="B12" s="126" t="s">
        <v>720</v>
      </c>
      <c r="C12" s="132"/>
      <c r="D12" s="132"/>
      <c r="E12" s="132"/>
      <c r="F12" s="127"/>
      <c r="G12" s="128"/>
      <c r="H12" s="128" t="s">
        <v>723</v>
      </c>
      <c r="I12" s="132"/>
      <c r="J12" s="132"/>
      <c r="K12" s="132"/>
      <c r="L12" s="127"/>
    </row>
    <row r="13" spans="1:15" ht="12.75" customHeight="1">
      <c r="A13" s="126"/>
      <c r="B13" s="126" t="s">
        <v>721</v>
      </c>
      <c r="C13" s="132"/>
      <c r="D13" s="132"/>
      <c r="E13" s="132"/>
      <c r="F13" s="127"/>
      <c r="G13" s="128"/>
      <c r="H13" s="128" t="s">
        <v>721</v>
      </c>
      <c r="I13" s="132"/>
      <c r="J13" s="132"/>
      <c r="K13" s="111" t="s">
        <v>16</v>
      </c>
      <c r="L13" s="127"/>
    </row>
    <row r="14" spans="1:15" ht="15" customHeight="1">
      <c r="A14" s="126"/>
      <c r="B14" s="126" t="s">
        <v>722</v>
      </c>
      <c r="C14" s="132"/>
      <c r="D14" s="132"/>
      <c r="E14" s="132"/>
      <c r="F14" s="127"/>
      <c r="G14" s="128"/>
      <c r="H14" s="128" t="s">
        <v>722</v>
      </c>
      <c r="I14" s="132"/>
      <c r="J14" s="132"/>
      <c r="K14" s="154">
        <f>Invoice!J14</f>
        <v>45171</v>
      </c>
      <c r="L14" s="127"/>
    </row>
    <row r="15" spans="1:15" ht="15" customHeight="1">
      <c r="A15" s="126"/>
      <c r="B15" s="6" t="s">
        <v>11</v>
      </c>
      <c r="C15" s="7"/>
      <c r="D15" s="7"/>
      <c r="E15" s="7"/>
      <c r="F15" s="8"/>
      <c r="G15" s="128"/>
      <c r="H15" s="9" t="s">
        <v>11</v>
      </c>
      <c r="I15" s="132"/>
      <c r="J15" s="132"/>
      <c r="K15" s="155"/>
      <c r="L15" s="127"/>
    </row>
    <row r="16" spans="1:15" ht="15" customHeight="1">
      <c r="A16" s="126"/>
      <c r="B16" s="132"/>
      <c r="C16" s="132"/>
      <c r="D16" s="132"/>
      <c r="E16" s="132"/>
      <c r="F16" s="132"/>
      <c r="G16" s="132"/>
      <c r="H16" s="132"/>
      <c r="I16" s="135" t="s">
        <v>147</v>
      </c>
      <c r="J16" s="135" t="s">
        <v>147</v>
      </c>
      <c r="K16" s="141">
        <v>39832</v>
      </c>
      <c r="L16" s="127"/>
    </row>
    <row r="17" spans="1:12" ht="12.75" customHeight="1">
      <c r="A17" s="126"/>
      <c r="B17" s="132" t="s">
        <v>724</v>
      </c>
      <c r="C17" s="132"/>
      <c r="D17" s="132"/>
      <c r="E17" s="132"/>
      <c r="F17" s="132"/>
      <c r="G17" s="132"/>
      <c r="H17" s="132"/>
      <c r="I17" s="135" t="s">
        <v>148</v>
      </c>
      <c r="J17" s="135" t="s">
        <v>148</v>
      </c>
      <c r="K17" s="141" t="str">
        <f>IF(Invoice!J17&lt;&gt;"",Invoice!J17,"")</f>
        <v>Leo</v>
      </c>
      <c r="L17" s="127"/>
    </row>
    <row r="18" spans="1:12" ht="18" customHeight="1">
      <c r="A18" s="126"/>
      <c r="B18" s="132" t="s">
        <v>725</v>
      </c>
      <c r="C18" s="132"/>
      <c r="D18" s="132"/>
      <c r="E18" s="132"/>
      <c r="F18" s="132"/>
      <c r="G18" s="132"/>
      <c r="H18" s="145" t="s">
        <v>784</v>
      </c>
      <c r="I18" s="134" t="s">
        <v>264</v>
      </c>
      <c r="J18" s="134" t="s">
        <v>264</v>
      </c>
      <c r="K18" s="116" t="s">
        <v>138</v>
      </c>
      <c r="L18" s="127"/>
    </row>
    <row r="19" spans="1:12" ht="12.75" customHeight="1">
      <c r="A19" s="126"/>
      <c r="B19" s="132"/>
      <c r="C19" s="132"/>
      <c r="D19" s="132"/>
      <c r="E19" s="132"/>
      <c r="F19" s="132"/>
      <c r="G19" s="132"/>
      <c r="H19" s="146" t="s">
        <v>785</v>
      </c>
      <c r="I19" s="132"/>
      <c r="J19" s="132"/>
      <c r="K19" s="132"/>
      <c r="L19" s="127"/>
    </row>
    <row r="20" spans="1:12" ht="12.75" customHeight="1">
      <c r="A20" s="126"/>
      <c r="B20" s="112" t="s">
        <v>204</v>
      </c>
      <c r="C20" s="112" t="s">
        <v>205</v>
      </c>
      <c r="D20" s="112" t="s">
        <v>290</v>
      </c>
      <c r="E20" s="129" t="s">
        <v>206</v>
      </c>
      <c r="F20" s="156" t="s">
        <v>207</v>
      </c>
      <c r="G20" s="157"/>
      <c r="H20" s="112" t="s">
        <v>174</v>
      </c>
      <c r="I20" s="112" t="s">
        <v>208</v>
      </c>
      <c r="J20" s="112" t="s">
        <v>208</v>
      </c>
      <c r="K20" s="112" t="s">
        <v>26</v>
      </c>
      <c r="L20" s="127"/>
    </row>
    <row r="21" spans="1:12" ht="45" customHeight="1">
      <c r="A21" s="126"/>
      <c r="B21" s="117"/>
      <c r="C21" s="117"/>
      <c r="D21" s="117"/>
      <c r="E21" s="118"/>
      <c r="F21" s="158"/>
      <c r="G21" s="159"/>
      <c r="H21" s="142" t="s">
        <v>765</v>
      </c>
      <c r="I21" s="117"/>
      <c r="J21" s="117"/>
      <c r="K21" s="117"/>
      <c r="L21" s="127"/>
    </row>
    <row r="22" spans="1:12" ht="12.75" customHeight="1">
      <c r="A22" s="126"/>
      <c r="B22" s="119">
        <f>'Tax Invoice'!D18</f>
        <v>5</v>
      </c>
      <c r="C22" s="10" t="s">
        <v>96</v>
      </c>
      <c r="D22" s="10" t="s">
        <v>96</v>
      </c>
      <c r="E22" s="130" t="s">
        <v>32</v>
      </c>
      <c r="F22" s="148"/>
      <c r="G22" s="149"/>
      <c r="H22" s="11" t="s">
        <v>766</v>
      </c>
      <c r="I22" s="14">
        <f t="shared" ref="I22:I48" si="0">ROUNDUP(J22*$N$1,2)</f>
        <v>6.0000000000000005E-2</v>
      </c>
      <c r="J22" s="14">
        <v>0.18</v>
      </c>
      <c r="K22" s="121">
        <f t="shared" ref="K22:K48" si="1">I22*B22</f>
        <v>0.30000000000000004</v>
      </c>
      <c r="L22" s="127"/>
    </row>
    <row r="23" spans="1:12" ht="12.75" customHeight="1">
      <c r="A23" s="126"/>
      <c r="B23" s="119">
        <f>'Tax Invoice'!D19</f>
        <v>5</v>
      </c>
      <c r="C23" s="10" t="s">
        <v>96</v>
      </c>
      <c r="D23" s="10" t="s">
        <v>96</v>
      </c>
      <c r="E23" s="130" t="s">
        <v>33</v>
      </c>
      <c r="F23" s="148"/>
      <c r="G23" s="149"/>
      <c r="H23" s="11" t="s">
        <v>766</v>
      </c>
      <c r="I23" s="14">
        <f t="shared" si="0"/>
        <v>6.0000000000000005E-2</v>
      </c>
      <c r="J23" s="14">
        <v>0.18</v>
      </c>
      <c r="K23" s="121">
        <f t="shared" si="1"/>
        <v>0.30000000000000004</v>
      </c>
      <c r="L23" s="127"/>
    </row>
    <row r="24" spans="1:12" ht="24" customHeight="1">
      <c r="A24" s="126"/>
      <c r="B24" s="119">
        <f>'Tax Invoice'!D20</f>
        <v>1</v>
      </c>
      <c r="C24" s="10" t="s">
        <v>716</v>
      </c>
      <c r="D24" s="10" t="s">
        <v>716</v>
      </c>
      <c r="E24" s="130" t="s">
        <v>53</v>
      </c>
      <c r="F24" s="148"/>
      <c r="G24" s="149"/>
      <c r="H24" s="11" t="s">
        <v>767</v>
      </c>
      <c r="I24" s="14">
        <f t="shared" si="0"/>
        <v>5.52</v>
      </c>
      <c r="J24" s="14">
        <v>18.399999999999999</v>
      </c>
      <c r="K24" s="121">
        <f t="shared" si="1"/>
        <v>5.52</v>
      </c>
      <c r="L24" s="127"/>
    </row>
    <row r="25" spans="1:12" ht="24" customHeight="1">
      <c r="A25" s="126"/>
      <c r="B25" s="119">
        <f>'Tax Invoice'!D21</f>
        <v>5</v>
      </c>
      <c r="C25" s="10" t="s">
        <v>727</v>
      </c>
      <c r="D25" s="10" t="s">
        <v>727</v>
      </c>
      <c r="E25" s="130" t="s">
        <v>32</v>
      </c>
      <c r="F25" s="148" t="s">
        <v>245</v>
      </c>
      <c r="G25" s="149"/>
      <c r="H25" s="11" t="s">
        <v>768</v>
      </c>
      <c r="I25" s="14">
        <f t="shared" si="0"/>
        <v>0.5</v>
      </c>
      <c r="J25" s="14">
        <v>1.64</v>
      </c>
      <c r="K25" s="121">
        <f t="shared" si="1"/>
        <v>2.5</v>
      </c>
      <c r="L25" s="127"/>
    </row>
    <row r="26" spans="1:12" ht="24" customHeight="1">
      <c r="A26" s="126"/>
      <c r="B26" s="119">
        <f>'Tax Invoice'!D22</f>
        <v>1</v>
      </c>
      <c r="C26" s="10" t="s">
        <v>729</v>
      </c>
      <c r="D26" s="10" t="s">
        <v>729</v>
      </c>
      <c r="E26" s="130"/>
      <c r="F26" s="148"/>
      <c r="G26" s="149"/>
      <c r="H26" s="11" t="s">
        <v>769</v>
      </c>
      <c r="I26" s="14">
        <f t="shared" si="0"/>
        <v>2.86</v>
      </c>
      <c r="J26" s="14">
        <v>9.5299999999999994</v>
      </c>
      <c r="K26" s="121">
        <f t="shared" si="1"/>
        <v>2.86</v>
      </c>
      <c r="L26" s="127"/>
    </row>
    <row r="27" spans="1:12" ht="24" customHeight="1">
      <c r="A27" s="126"/>
      <c r="B27" s="119">
        <f>'Tax Invoice'!D23</f>
        <v>1</v>
      </c>
      <c r="C27" s="10" t="s">
        <v>730</v>
      </c>
      <c r="D27" s="10" t="s">
        <v>730</v>
      </c>
      <c r="E27" s="130"/>
      <c r="F27" s="148"/>
      <c r="G27" s="149"/>
      <c r="H27" s="11" t="s">
        <v>770</v>
      </c>
      <c r="I27" s="14">
        <f t="shared" si="0"/>
        <v>7.5699999999999994</v>
      </c>
      <c r="J27" s="14">
        <v>25.23</v>
      </c>
      <c r="K27" s="121">
        <f t="shared" si="1"/>
        <v>7.5699999999999994</v>
      </c>
      <c r="L27" s="127"/>
    </row>
    <row r="28" spans="1:12" ht="36" customHeight="1">
      <c r="A28" s="126"/>
      <c r="B28" s="119">
        <f>'Tax Invoice'!D24</f>
        <v>1</v>
      </c>
      <c r="C28" s="10" t="s">
        <v>732</v>
      </c>
      <c r="D28" s="10" t="s">
        <v>732</v>
      </c>
      <c r="E28" s="130" t="s">
        <v>30</v>
      </c>
      <c r="F28" s="148"/>
      <c r="G28" s="149"/>
      <c r="H28" s="11" t="s">
        <v>771</v>
      </c>
      <c r="I28" s="14">
        <f t="shared" si="0"/>
        <v>6.81</v>
      </c>
      <c r="J28" s="14">
        <v>22.7</v>
      </c>
      <c r="K28" s="121">
        <f t="shared" si="1"/>
        <v>6.81</v>
      </c>
      <c r="L28" s="127"/>
    </row>
    <row r="29" spans="1:12" ht="12.75" customHeight="1">
      <c r="A29" s="126"/>
      <c r="B29" s="119">
        <f>'Tax Invoice'!D25</f>
        <v>40</v>
      </c>
      <c r="C29" s="10" t="s">
        <v>733</v>
      </c>
      <c r="D29" s="10" t="s">
        <v>733</v>
      </c>
      <c r="E29" s="130" t="s">
        <v>72</v>
      </c>
      <c r="F29" s="148"/>
      <c r="G29" s="149"/>
      <c r="H29" s="11" t="s">
        <v>772</v>
      </c>
      <c r="I29" s="14">
        <f t="shared" si="0"/>
        <v>6.0000000000000005E-2</v>
      </c>
      <c r="J29" s="14">
        <v>0.18</v>
      </c>
      <c r="K29" s="121">
        <f t="shared" si="1"/>
        <v>2.4000000000000004</v>
      </c>
      <c r="L29" s="127"/>
    </row>
    <row r="30" spans="1:12" ht="12.75" customHeight="1">
      <c r="A30" s="126"/>
      <c r="B30" s="119">
        <f>'Tax Invoice'!D26</f>
        <v>40</v>
      </c>
      <c r="C30" s="10" t="s">
        <v>733</v>
      </c>
      <c r="D30" s="10" t="s">
        <v>733</v>
      </c>
      <c r="E30" s="130" t="s">
        <v>95</v>
      </c>
      <c r="F30" s="148"/>
      <c r="G30" s="149"/>
      <c r="H30" s="11" t="s">
        <v>772</v>
      </c>
      <c r="I30" s="14">
        <f t="shared" si="0"/>
        <v>6.0000000000000005E-2</v>
      </c>
      <c r="J30" s="14">
        <v>0.18</v>
      </c>
      <c r="K30" s="121">
        <f t="shared" si="1"/>
        <v>2.4000000000000004</v>
      </c>
      <c r="L30" s="127"/>
    </row>
    <row r="31" spans="1:12">
      <c r="A31" s="126"/>
      <c r="B31" s="119">
        <f>'Tax Invoice'!D27</f>
        <v>15</v>
      </c>
      <c r="C31" s="10" t="s">
        <v>628</v>
      </c>
      <c r="D31" s="10" t="s">
        <v>628</v>
      </c>
      <c r="E31" s="130" t="s">
        <v>31</v>
      </c>
      <c r="F31" s="148" t="s">
        <v>112</v>
      </c>
      <c r="G31" s="149"/>
      <c r="H31" s="11" t="s">
        <v>773</v>
      </c>
      <c r="I31" s="14">
        <f t="shared" si="0"/>
        <v>0.15000000000000002</v>
      </c>
      <c r="J31" s="14">
        <v>0.47</v>
      </c>
      <c r="K31" s="121">
        <f t="shared" si="1"/>
        <v>2.2500000000000004</v>
      </c>
      <c r="L31" s="127"/>
    </row>
    <row r="32" spans="1:12">
      <c r="A32" s="126"/>
      <c r="B32" s="119">
        <f>'Tax Invoice'!D28</f>
        <v>5</v>
      </c>
      <c r="C32" s="10" t="s">
        <v>628</v>
      </c>
      <c r="D32" s="10" t="s">
        <v>628</v>
      </c>
      <c r="E32" s="130" t="s">
        <v>31</v>
      </c>
      <c r="F32" s="148" t="s">
        <v>218</v>
      </c>
      <c r="G32" s="149"/>
      <c r="H32" s="11" t="s">
        <v>773</v>
      </c>
      <c r="I32" s="14">
        <f t="shared" si="0"/>
        <v>0.15000000000000002</v>
      </c>
      <c r="J32" s="14">
        <v>0.47</v>
      </c>
      <c r="K32" s="121">
        <f t="shared" si="1"/>
        <v>0.75000000000000011</v>
      </c>
      <c r="L32" s="127"/>
    </row>
    <row r="33" spans="1:12">
      <c r="A33" s="126"/>
      <c r="B33" s="119">
        <f>'Tax Invoice'!D29</f>
        <v>5</v>
      </c>
      <c r="C33" s="10" t="s">
        <v>628</v>
      </c>
      <c r="D33" s="10" t="s">
        <v>628</v>
      </c>
      <c r="E33" s="130" t="s">
        <v>31</v>
      </c>
      <c r="F33" s="148" t="s">
        <v>220</v>
      </c>
      <c r="G33" s="149"/>
      <c r="H33" s="11" t="s">
        <v>773</v>
      </c>
      <c r="I33" s="14">
        <f t="shared" si="0"/>
        <v>0.15000000000000002</v>
      </c>
      <c r="J33" s="14">
        <v>0.47</v>
      </c>
      <c r="K33" s="121">
        <f t="shared" si="1"/>
        <v>0.75000000000000011</v>
      </c>
      <c r="L33" s="127"/>
    </row>
    <row r="34" spans="1:12">
      <c r="A34" s="126"/>
      <c r="B34" s="119">
        <f>'Tax Invoice'!D30</f>
        <v>5</v>
      </c>
      <c r="C34" s="10" t="s">
        <v>628</v>
      </c>
      <c r="D34" s="10" t="s">
        <v>628</v>
      </c>
      <c r="E34" s="130" t="s">
        <v>31</v>
      </c>
      <c r="F34" s="148" t="s">
        <v>271</v>
      </c>
      <c r="G34" s="149"/>
      <c r="H34" s="11" t="s">
        <v>773</v>
      </c>
      <c r="I34" s="14">
        <f t="shared" si="0"/>
        <v>0.15000000000000002</v>
      </c>
      <c r="J34" s="14">
        <v>0.47</v>
      </c>
      <c r="K34" s="121">
        <f t="shared" si="1"/>
        <v>0.75000000000000011</v>
      </c>
      <c r="L34" s="127"/>
    </row>
    <row r="35" spans="1:12">
      <c r="A35" s="126"/>
      <c r="B35" s="119">
        <f>'Tax Invoice'!D31</f>
        <v>5</v>
      </c>
      <c r="C35" s="10" t="s">
        <v>628</v>
      </c>
      <c r="D35" s="10" t="s">
        <v>628</v>
      </c>
      <c r="E35" s="130" t="s">
        <v>31</v>
      </c>
      <c r="F35" s="148" t="s">
        <v>276</v>
      </c>
      <c r="G35" s="149"/>
      <c r="H35" s="11" t="s">
        <v>773</v>
      </c>
      <c r="I35" s="14">
        <f t="shared" si="0"/>
        <v>0.15000000000000002</v>
      </c>
      <c r="J35" s="14">
        <v>0.47</v>
      </c>
      <c r="K35" s="121">
        <f t="shared" si="1"/>
        <v>0.75000000000000011</v>
      </c>
      <c r="L35" s="127"/>
    </row>
    <row r="36" spans="1:12" ht="24">
      <c r="A36" s="126"/>
      <c r="B36" s="119">
        <f>'Tax Invoice'!D32</f>
        <v>10</v>
      </c>
      <c r="C36" s="10" t="s">
        <v>735</v>
      </c>
      <c r="D36" s="10" t="s">
        <v>755</v>
      </c>
      <c r="E36" s="130" t="s">
        <v>736</v>
      </c>
      <c r="F36" s="148" t="s">
        <v>112</v>
      </c>
      <c r="G36" s="149"/>
      <c r="H36" s="11" t="s">
        <v>774</v>
      </c>
      <c r="I36" s="14">
        <f t="shared" si="0"/>
        <v>0.24000000000000002</v>
      </c>
      <c r="J36" s="14">
        <v>0.77</v>
      </c>
      <c r="K36" s="121">
        <f t="shared" si="1"/>
        <v>2.4000000000000004</v>
      </c>
      <c r="L36" s="127"/>
    </row>
    <row r="37" spans="1:12" ht="23.25" customHeight="1">
      <c r="A37" s="126"/>
      <c r="B37" s="119">
        <f>'Tax Invoice'!D33</f>
        <v>5</v>
      </c>
      <c r="C37" s="10" t="s">
        <v>738</v>
      </c>
      <c r="D37" s="10" t="s">
        <v>738</v>
      </c>
      <c r="E37" s="130" t="s">
        <v>32</v>
      </c>
      <c r="F37" s="148" t="s">
        <v>112</v>
      </c>
      <c r="G37" s="149"/>
      <c r="H37" s="11" t="s">
        <v>775</v>
      </c>
      <c r="I37" s="14">
        <f t="shared" si="0"/>
        <v>0.34</v>
      </c>
      <c r="J37" s="14">
        <v>1.1100000000000001</v>
      </c>
      <c r="K37" s="121">
        <f t="shared" si="1"/>
        <v>1.7000000000000002</v>
      </c>
      <c r="L37" s="127"/>
    </row>
    <row r="38" spans="1:12">
      <c r="A38" s="126"/>
      <c r="B38" s="119">
        <f>'Tax Invoice'!D34</f>
        <v>3</v>
      </c>
      <c r="C38" s="10" t="s">
        <v>739</v>
      </c>
      <c r="D38" s="10" t="s">
        <v>739</v>
      </c>
      <c r="E38" s="130" t="s">
        <v>112</v>
      </c>
      <c r="F38" s="148" t="s">
        <v>32</v>
      </c>
      <c r="G38" s="149"/>
      <c r="H38" s="11" t="s">
        <v>776</v>
      </c>
      <c r="I38" s="14">
        <f t="shared" si="0"/>
        <v>0.54</v>
      </c>
      <c r="J38" s="14">
        <v>1.78</v>
      </c>
      <c r="K38" s="121">
        <f t="shared" si="1"/>
        <v>1.62</v>
      </c>
      <c r="L38" s="127"/>
    </row>
    <row r="39" spans="1:12" ht="24">
      <c r="A39" s="126"/>
      <c r="B39" s="119">
        <f>'Tax Invoice'!D35</f>
        <v>3</v>
      </c>
      <c r="C39" s="10" t="s">
        <v>739</v>
      </c>
      <c r="D39" s="10" t="s">
        <v>739</v>
      </c>
      <c r="E39" s="130" t="s">
        <v>219</v>
      </c>
      <c r="F39" s="148" t="s">
        <v>32</v>
      </c>
      <c r="G39" s="149"/>
      <c r="H39" s="11" t="s">
        <v>776</v>
      </c>
      <c r="I39" s="14">
        <f t="shared" si="0"/>
        <v>0.54</v>
      </c>
      <c r="J39" s="14">
        <v>1.78</v>
      </c>
      <c r="K39" s="121">
        <f t="shared" si="1"/>
        <v>1.62</v>
      </c>
      <c r="L39" s="127"/>
    </row>
    <row r="40" spans="1:12" ht="24" customHeight="1">
      <c r="A40" s="126"/>
      <c r="B40" s="119">
        <f>'Tax Invoice'!D36</f>
        <v>10</v>
      </c>
      <c r="C40" s="10" t="s">
        <v>740</v>
      </c>
      <c r="D40" s="10" t="s">
        <v>740</v>
      </c>
      <c r="E40" s="130" t="s">
        <v>32</v>
      </c>
      <c r="F40" s="148"/>
      <c r="G40" s="149"/>
      <c r="H40" s="11" t="s">
        <v>777</v>
      </c>
      <c r="I40" s="14">
        <f t="shared" si="0"/>
        <v>0.27</v>
      </c>
      <c r="J40" s="14">
        <v>0.9</v>
      </c>
      <c r="K40" s="121">
        <f t="shared" si="1"/>
        <v>2.7</v>
      </c>
      <c r="L40" s="127"/>
    </row>
    <row r="41" spans="1:12" ht="24.75" customHeight="1">
      <c r="A41" s="126"/>
      <c r="B41" s="119">
        <f>'Tax Invoice'!D37</f>
        <v>5</v>
      </c>
      <c r="C41" s="10" t="s">
        <v>742</v>
      </c>
      <c r="D41" s="10" t="s">
        <v>742</v>
      </c>
      <c r="E41" s="130" t="s">
        <v>32</v>
      </c>
      <c r="F41" s="148"/>
      <c r="G41" s="149"/>
      <c r="H41" s="11" t="s">
        <v>778</v>
      </c>
      <c r="I41" s="14">
        <f t="shared" si="0"/>
        <v>0.41000000000000003</v>
      </c>
      <c r="J41" s="14">
        <v>1.35</v>
      </c>
      <c r="K41" s="121">
        <f t="shared" si="1"/>
        <v>2.0500000000000003</v>
      </c>
      <c r="L41" s="127"/>
    </row>
    <row r="42" spans="1:12" ht="24.75" customHeight="1">
      <c r="A42" s="126"/>
      <c r="B42" s="119">
        <f>'Tax Invoice'!D38</f>
        <v>5</v>
      </c>
      <c r="C42" s="10" t="s">
        <v>744</v>
      </c>
      <c r="D42" s="10" t="s">
        <v>744</v>
      </c>
      <c r="E42" s="130" t="s">
        <v>32</v>
      </c>
      <c r="F42" s="148"/>
      <c r="G42" s="149"/>
      <c r="H42" s="11" t="s">
        <v>779</v>
      </c>
      <c r="I42" s="14">
        <f t="shared" si="0"/>
        <v>0.31</v>
      </c>
      <c r="J42" s="14">
        <v>1.02</v>
      </c>
      <c r="K42" s="121">
        <f t="shared" si="1"/>
        <v>1.55</v>
      </c>
      <c r="L42" s="127"/>
    </row>
    <row r="43" spans="1:12">
      <c r="A43" s="126"/>
      <c r="B43" s="119">
        <f>'Tax Invoice'!D39</f>
        <v>1</v>
      </c>
      <c r="C43" s="10" t="s">
        <v>746</v>
      </c>
      <c r="D43" s="10" t="s">
        <v>746</v>
      </c>
      <c r="E43" s="130" t="s">
        <v>31</v>
      </c>
      <c r="F43" s="148"/>
      <c r="G43" s="149"/>
      <c r="H43" s="11" t="s">
        <v>782</v>
      </c>
      <c r="I43" s="14">
        <f t="shared" si="0"/>
        <v>0.48</v>
      </c>
      <c r="J43" s="14">
        <v>1.58</v>
      </c>
      <c r="K43" s="121">
        <f t="shared" si="1"/>
        <v>0.48</v>
      </c>
      <c r="L43" s="127"/>
    </row>
    <row r="44" spans="1:12">
      <c r="A44" s="126"/>
      <c r="B44" s="119">
        <f>'Tax Invoice'!D40</f>
        <v>1</v>
      </c>
      <c r="C44" s="10" t="s">
        <v>746</v>
      </c>
      <c r="D44" s="10" t="s">
        <v>746</v>
      </c>
      <c r="E44" s="130" t="s">
        <v>32</v>
      </c>
      <c r="F44" s="148"/>
      <c r="G44" s="149"/>
      <c r="H44" s="11" t="s">
        <v>782</v>
      </c>
      <c r="I44" s="14">
        <f t="shared" si="0"/>
        <v>0.48</v>
      </c>
      <c r="J44" s="14">
        <v>1.58</v>
      </c>
      <c r="K44" s="121">
        <f t="shared" si="1"/>
        <v>0.48</v>
      </c>
      <c r="L44" s="127"/>
    </row>
    <row r="45" spans="1:12" ht="12.75" customHeight="1">
      <c r="A45" s="126"/>
      <c r="B45" s="119">
        <f>'Tax Invoice'!D41</f>
        <v>3</v>
      </c>
      <c r="C45" s="10" t="s">
        <v>748</v>
      </c>
      <c r="D45" s="10" t="s">
        <v>748</v>
      </c>
      <c r="E45" s="130" t="s">
        <v>749</v>
      </c>
      <c r="F45" s="148"/>
      <c r="G45" s="149"/>
      <c r="H45" s="11" t="s">
        <v>780</v>
      </c>
      <c r="I45" s="14">
        <f t="shared" si="0"/>
        <v>0.29000000000000004</v>
      </c>
      <c r="J45" s="14">
        <v>0.96</v>
      </c>
      <c r="K45" s="121">
        <f t="shared" si="1"/>
        <v>0.87000000000000011</v>
      </c>
      <c r="L45" s="127"/>
    </row>
    <row r="46" spans="1:12" ht="12.75" customHeight="1">
      <c r="A46" s="126"/>
      <c r="B46" s="119">
        <f>'Tax Invoice'!D42</f>
        <v>3</v>
      </c>
      <c r="C46" s="10" t="s">
        <v>748</v>
      </c>
      <c r="D46" s="10" t="s">
        <v>748</v>
      </c>
      <c r="E46" s="130" t="s">
        <v>751</v>
      </c>
      <c r="F46" s="148"/>
      <c r="G46" s="149"/>
      <c r="H46" s="11" t="s">
        <v>750</v>
      </c>
      <c r="I46" s="14">
        <f t="shared" si="0"/>
        <v>0.29000000000000004</v>
      </c>
      <c r="J46" s="14">
        <v>0.96</v>
      </c>
      <c r="K46" s="121">
        <f t="shared" si="1"/>
        <v>0.87000000000000011</v>
      </c>
      <c r="L46" s="127"/>
    </row>
    <row r="47" spans="1:12" ht="12.75" customHeight="1">
      <c r="A47" s="126"/>
      <c r="B47" s="119">
        <f>'Tax Invoice'!D43</f>
        <v>3</v>
      </c>
      <c r="C47" s="10" t="s">
        <v>748</v>
      </c>
      <c r="D47" s="10" t="s">
        <v>748</v>
      </c>
      <c r="E47" s="130" t="s">
        <v>752</v>
      </c>
      <c r="F47" s="148"/>
      <c r="G47" s="149"/>
      <c r="H47" s="11" t="s">
        <v>750</v>
      </c>
      <c r="I47" s="14">
        <f t="shared" si="0"/>
        <v>0.29000000000000004</v>
      </c>
      <c r="J47" s="14">
        <v>0.96</v>
      </c>
      <c r="K47" s="121">
        <f t="shared" si="1"/>
        <v>0.87000000000000011</v>
      </c>
      <c r="L47" s="127"/>
    </row>
    <row r="48" spans="1:12">
      <c r="A48" s="126"/>
      <c r="B48" s="120">
        <f>'Tax Invoice'!D44</f>
        <v>10</v>
      </c>
      <c r="C48" s="12" t="s">
        <v>753</v>
      </c>
      <c r="D48" s="12" t="s">
        <v>753</v>
      </c>
      <c r="E48" s="131" t="s">
        <v>30</v>
      </c>
      <c r="F48" s="150"/>
      <c r="G48" s="151"/>
      <c r="H48" s="13" t="s">
        <v>781</v>
      </c>
      <c r="I48" s="15">
        <f t="shared" si="0"/>
        <v>0.34</v>
      </c>
      <c r="J48" s="15">
        <v>1.1299999999999999</v>
      </c>
      <c r="K48" s="122">
        <f t="shared" si="1"/>
        <v>3.4000000000000004</v>
      </c>
      <c r="L48" s="127"/>
    </row>
    <row r="49" spans="1:12" ht="12.75" customHeight="1">
      <c r="A49" s="126"/>
      <c r="B49" s="138"/>
      <c r="C49" s="138"/>
      <c r="D49" s="138"/>
      <c r="E49" s="138"/>
      <c r="F49" s="138"/>
      <c r="G49" s="138"/>
      <c r="H49" s="138"/>
      <c r="I49" s="139" t="s">
        <v>261</v>
      </c>
      <c r="J49" s="139" t="s">
        <v>261</v>
      </c>
      <c r="K49" s="140">
        <f>SUM(K22:K48)</f>
        <v>56.519999999999975</v>
      </c>
      <c r="L49" s="127"/>
    </row>
    <row r="50" spans="1:12" ht="12.75" customHeight="1">
      <c r="A50" s="126"/>
      <c r="B50" s="138"/>
      <c r="C50" s="138"/>
      <c r="D50" s="138"/>
      <c r="E50" s="138"/>
      <c r="F50" s="138"/>
      <c r="G50" s="138"/>
      <c r="H50" s="138"/>
      <c r="I50" s="139" t="s">
        <v>764</v>
      </c>
      <c r="J50" s="139" t="s">
        <v>190</v>
      </c>
      <c r="K50" s="140">
        <f>Invoice!J50</f>
        <v>19.37</v>
      </c>
      <c r="L50" s="127"/>
    </row>
    <row r="51" spans="1:12" ht="12.75" hidden="1" customHeight="1" outlineLevel="1">
      <c r="A51" s="126"/>
      <c r="B51" s="138"/>
      <c r="C51" s="138"/>
      <c r="D51" s="138"/>
      <c r="E51" s="138"/>
      <c r="F51" s="138"/>
      <c r="G51" s="138"/>
      <c r="H51" s="138"/>
      <c r="I51" s="139" t="s">
        <v>191</v>
      </c>
      <c r="J51" s="139" t="s">
        <v>191</v>
      </c>
      <c r="K51" s="140">
        <f>Invoice!J51</f>
        <v>0</v>
      </c>
      <c r="L51" s="127"/>
    </row>
    <row r="52" spans="1:12" ht="12.75" customHeight="1" collapsed="1">
      <c r="A52" s="126"/>
      <c r="B52" s="138"/>
      <c r="C52" s="138"/>
      <c r="D52" s="138"/>
      <c r="E52" s="138"/>
      <c r="F52" s="138"/>
      <c r="G52" s="138"/>
      <c r="H52" s="138"/>
      <c r="I52" s="139" t="s">
        <v>263</v>
      </c>
      <c r="J52" s="139" t="s">
        <v>263</v>
      </c>
      <c r="K52" s="140">
        <f>SUM(K49:K51)</f>
        <v>75.889999999999972</v>
      </c>
      <c r="L52" s="127"/>
    </row>
    <row r="53" spans="1:12" ht="12.75" customHeight="1">
      <c r="A53" s="6"/>
      <c r="B53" s="7"/>
      <c r="C53" s="7"/>
      <c r="D53" s="7"/>
      <c r="E53" s="7"/>
      <c r="F53" s="7"/>
      <c r="G53" s="7"/>
      <c r="H53" s="7" t="s">
        <v>783</v>
      </c>
      <c r="I53" s="7"/>
      <c r="J53" s="7"/>
      <c r="K53" s="7"/>
      <c r="L53" s="8"/>
    </row>
    <row r="54" spans="1:12" ht="12.75" customHeight="1"/>
    <row r="55" spans="1:12" ht="12.75" customHeight="1"/>
    <row r="56" spans="1:12" ht="12.75" customHeight="1"/>
    <row r="57" spans="1:12" ht="12.75" customHeight="1"/>
    <row r="58" spans="1:12" ht="12.75" customHeight="1"/>
    <row r="59" spans="1:12" ht="12.75" customHeight="1"/>
    <row r="60" spans="1:12" ht="12.75" customHeight="1"/>
  </sheetData>
  <mergeCells count="31">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5:G45"/>
    <mergeCell ref="F46:G46"/>
    <mergeCell ref="F47:G47"/>
    <mergeCell ref="F48:G48"/>
    <mergeCell ref="F40:G40"/>
    <mergeCell ref="F41:G41"/>
    <mergeCell ref="F42:G42"/>
    <mergeCell ref="F43:G43"/>
    <mergeCell ref="F44:G4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184.59</v>
      </c>
      <c r="O2" s="21" t="s">
        <v>265</v>
      </c>
    </row>
    <row r="3" spans="1:15" s="21" customFormat="1" ht="15" customHeight="1" thickBot="1">
      <c r="A3" s="22" t="s">
        <v>156</v>
      </c>
      <c r="G3" s="28">
        <v>45170</v>
      </c>
      <c r="H3" s="29"/>
      <c r="N3" s="21">
        <v>184.59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Valentink di Valentina Esposito</v>
      </c>
      <c r="B10" s="37"/>
      <c r="C10" s="37"/>
      <c r="D10" s="37"/>
      <c r="F10" s="38" t="str">
        <f>'Copy paste to Here'!B10</f>
        <v>Valentink di Valentina Esposito</v>
      </c>
      <c r="G10" s="39"/>
      <c r="H10" s="40"/>
      <c r="K10" s="107" t="s">
        <v>282</v>
      </c>
      <c r="L10" s="35" t="s">
        <v>282</v>
      </c>
      <c r="M10" s="21">
        <v>1</v>
      </c>
    </row>
    <row r="11" spans="1:15" s="21" customFormat="1" ht="15.75" thickBot="1">
      <c r="A11" s="41" t="str">
        <f>'Copy paste to Here'!G11</f>
        <v>Valentina Esposito</v>
      </c>
      <c r="B11" s="42"/>
      <c r="C11" s="42"/>
      <c r="D11" s="42"/>
      <c r="F11" s="43" t="str">
        <f>'Copy paste to Here'!B11</f>
        <v>Valentina Esposito</v>
      </c>
      <c r="G11" s="44"/>
      <c r="H11" s="45"/>
      <c r="K11" s="105" t="s">
        <v>163</v>
      </c>
      <c r="L11" s="46" t="s">
        <v>164</v>
      </c>
      <c r="M11" s="21">
        <f>VLOOKUP(G3,[1]Sheet1!$A$9:$I$7290,2,FALSE)</f>
        <v>34.81</v>
      </c>
    </row>
    <row r="12" spans="1:15" s="21" customFormat="1" ht="15.75" thickBot="1">
      <c r="A12" s="41" t="str">
        <f>'Copy paste to Here'!G12</f>
        <v>Via Vecchia Fiura 47</v>
      </c>
      <c r="B12" s="42"/>
      <c r="C12" s="42"/>
      <c r="D12" s="42"/>
      <c r="E12" s="89"/>
      <c r="F12" s="43" t="str">
        <f>'Copy paste to Here'!B12</f>
        <v>Corso Vittorio Emanuele 78</v>
      </c>
      <c r="G12" s="44"/>
      <c r="H12" s="45"/>
      <c r="K12" s="105" t="s">
        <v>165</v>
      </c>
      <c r="L12" s="46" t="s">
        <v>138</v>
      </c>
      <c r="M12" s="21">
        <f>VLOOKUP(G3,[1]Sheet1!$A$9:$I$7290,3,FALSE)</f>
        <v>37.58</v>
      </c>
    </row>
    <row r="13" spans="1:15" s="21" customFormat="1" ht="15.75" thickBot="1">
      <c r="A13" s="41" t="str">
        <f>'Copy paste to Here'!G13</f>
        <v>03011 Alatri, FR</v>
      </c>
      <c r="B13" s="42"/>
      <c r="C13" s="42"/>
      <c r="D13" s="42"/>
      <c r="E13" s="123" t="s">
        <v>138</v>
      </c>
      <c r="F13" s="43" t="str">
        <f>'Copy paste to Here'!B13</f>
        <v>03011 Alatri, FR</v>
      </c>
      <c r="G13" s="44"/>
      <c r="H13" s="45"/>
      <c r="K13" s="105" t="s">
        <v>166</v>
      </c>
      <c r="L13" s="46" t="s">
        <v>167</v>
      </c>
      <c r="M13" s="125">
        <f>VLOOKUP(G3,[1]Sheet1!$A$9:$I$7290,4,FALSE)</f>
        <v>43.91</v>
      </c>
    </row>
    <row r="14" spans="1:15" s="21" customFormat="1" ht="15.75" thickBot="1">
      <c r="A14" s="41" t="str">
        <f>'Copy paste to Here'!G14</f>
        <v>Italy</v>
      </c>
      <c r="B14" s="42"/>
      <c r="C14" s="42"/>
      <c r="D14" s="42"/>
      <c r="E14" s="123">
        <f>VLOOKUP(J9,$L$10:$M$17,2,FALSE)</f>
        <v>37.58</v>
      </c>
      <c r="F14" s="43" t="str">
        <f>'Copy paste to Here'!B14</f>
        <v>Italy</v>
      </c>
      <c r="G14" s="44"/>
      <c r="H14" s="45"/>
      <c r="K14" s="105" t="s">
        <v>168</v>
      </c>
      <c r="L14" s="46" t="s">
        <v>169</v>
      </c>
      <c r="M14" s="21">
        <f>VLOOKUP(G3,[1]Sheet1!$A$9:$I$7290,5,FALSE)</f>
        <v>22.23</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25.61</v>
      </c>
    </row>
    <row r="16" spans="1:15" s="21" customFormat="1" ht="13.7" customHeight="1" thickBot="1">
      <c r="A16" s="52"/>
      <c r="K16" s="106" t="s">
        <v>172</v>
      </c>
      <c r="L16" s="51" t="s">
        <v>173</v>
      </c>
      <c r="M16" s="21">
        <f>VLOOKUP(G3,[1]Sheet1!$A$9:$I$7290,7,FALSE)</f>
        <v>20.56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Surgical steel nipple barbell, 14g (1.6mm) with two 3mm balls &amp; Length: 12mm  &amp;  </v>
      </c>
      <c r="B18" s="57" t="str">
        <f>'Copy paste to Here'!C22</f>
        <v>BBNPSS</v>
      </c>
      <c r="C18" s="57" t="s">
        <v>96</v>
      </c>
      <c r="D18" s="58">
        <f>Invoice!B22</f>
        <v>5</v>
      </c>
      <c r="E18" s="59">
        <f>'Shipping Invoice'!J22*$N$1</f>
        <v>0.18</v>
      </c>
      <c r="F18" s="59">
        <f>D18*E18</f>
        <v>0.89999999999999991</v>
      </c>
      <c r="G18" s="60">
        <f>E18*$E$14</f>
        <v>6.7643999999999993</v>
      </c>
      <c r="H18" s="61">
        <f>D18*G18</f>
        <v>33.821999999999996</v>
      </c>
    </row>
    <row r="19" spans="1:13" s="62" customFormat="1" ht="24">
      <c r="A19" s="124" t="str">
        <f>IF((LEN('Copy paste to Here'!G23))&gt;5,((CONCATENATE('Copy paste to Here'!G23," &amp; ",'Copy paste to Here'!D23,"  &amp;  ",'Copy paste to Here'!E23))),"Empty Cell")</f>
        <v xml:space="preserve">Surgical steel nipple barbell, 14g (1.6mm) with two 3mm balls &amp; Length: 14mm  &amp;  </v>
      </c>
      <c r="B19" s="57" t="str">
        <f>'Copy paste to Here'!C23</f>
        <v>BBNPSS</v>
      </c>
      <c r="C19" s="57" t="s">
        <v>96</v>
      </c>
      <c r="D19" s="58">
        <f>Invoice!B23</f>
        <v>5</v>
      </c>
      <c r="E19" s="59">
        <f>'Shipping Invoice'!J23*$N$1</f>
        <v>0.18</v>
      </c>
      <c r="F19" s="59">
        <f t="shared" ref="F19:F82" si="0">D19*E19</f>
        <v>0.89999999999999991</v>
      </c>
      <c r="G19" s="60">
        <f t="shared" ref="G19:G82" si="1">E19*$E$14</f>
        <v>6.7643999999999993</v>
      </c>
      <c r="H19" s="63">
        <f t="shared" ref="H19:H82" si="2">D19*G19</f>
        <v>33.821999999999996</v>
      </c>
    </row>
    <row r="20" spans="1:13" s="62" customFormat="1" ht="24">
      <c r="A20" s="56" t="str">
        <f>IF((LEN('Copy paste to Here'!G24))&gt;5,((CONCATENATE('Copy paste to Here'!G24," &amp; ",'Copy paste to Here'!D24,"  &amp;  ",'Copy paste to Here'!E24))),"Empty Cell")</f>
        <v xml:space="preserve">Bulk body jewelry: 100 pcs. assortment of 14g (1.6mm) surgical steel tongue barbells with two 5mm balls &amp; Length: 19mm  &amp;  </v>
      </c>
      <c r="B20" s="57" t="str">
        <f>'Copy paste to Here'!C24</f>
        <v>BLK103</v>
      </c>
      <c r="C20" s="57" t="s">
        <v>716</v>
      </c>
      <c r="D20" s="58">
        <f>Invoice!B24</f>
        <v>1</v>
      </c>
      <c r="E20" s="59">
        <f>'Shipping Invoice'!J24*$N$1</f>
        <v>18.399999999999999</v>
      </c>
      <c r="F20" s="59">
        <f t="shared" si="0"/>
        <v>18.399999999999999</v>
      </c>
      <c r="G20" s="60">
        <f t="shared" si="1"/>
        <v>691.47199999999987</v>
      </c>
      <c r="H20" s="63">
        <f t="shared" si="2"/>
        <v>691.47199999999987</v>
      </c>
    </row>
    <row r="21" spans="1:13" s="62" customFormat="1" ht="36">
      <c r="A21" s="56" t="str">
        <f>IF((LEN('Copy paste to Here'!G25))&gt;5,((CONCATENATE('Copy paste to Here'!G25," &amp; ",'Copy paste to Here'!D25,"  &amp;  ",'Copy paste to Here'!E25))),"Empty Cell")</f>
        <v>Surgical steel casting belly banana, 14g (1.6mm) with 8mm prong set cubic zirconia (CZ) stone &amp; Length: 12mm  &amp;  Cz Color: Clear</v>
      </c>
      <c r="B21" s="57" t="str">
        <f>'Copy paste to Here'!C25</f>
        <v>BNRDZ8</v>
      </c>
      <c r="C21" s="57" t="s">
        <v>727</v>
      </c>
      <c r="D21" s="58">
        <f>Invoice!B25</f>
        <v>5</v>
      </c>
      <c r="E21" s="59">
        <f>'Shipping Invoice'!J25*$N$1</f>
        <v>1.64</v>
      </c>
      <c r="F21" s="59">
        <f t="shared" si="0"/>
        <v>8.1999999999999993</v>
      </c>
      <c r="G21" s="60">
        <f t="shared" si="1"/>
        <v>61.631199999999993</v>
      </c>
      <c r="H21" s="63">
        <f t="shared" si="2"/>
        <v>308.15599999999995</v>
      </c>
    </row>
    <row r="22" spans="1:13" s="62" customFormat="1" ht="24">
      <c r="A22" s="56" t="str">
        <f>IF((LEN('Copy paste to Here'!G26))&gt;5,((CONCATENATE('Copy paste to Here'!G26," &amp; ",'Copy paste to Here'!D26,"  &amp;  ",'Copy paste to Here'!E26))),"Empty Cell")</f>
        <v xml:space="preserve">Display board with 24 pcs of 316L steel labrets, 16g (1.2mm) with 3mm bezel set jewel balls - length from 5/16'' (8mm) &amp;   &amp;  </v>
      </c>
      <c r="B22" s="57" t="str">
        <f>'Copy paste to Here'!C26</f>
        <v>BRLBC3</v>
      </c>
      <c r="C22" s="57" t="s">
        <v>729</v>
      </c>
      <c r="D22" s="58">
        <f>Invoice!B26</f>
        <v>1</v>
      </c>
      <c r="E22" s="59">
        <f>'Shipping Invoice'!J26*$N$1</f>
        <v>9.5299999999999994</v>
      </c>
      <c r="F22" s="59">
        <f t="shared" si="0"/>
        <v>9.5299999999999994</v>
      </c>
      <c r="G22" s="60">
        <f t="shared" si="1"/>
        <v>358.13739999999996</v>
      </c>
      <c r="H22" s="63">
        <f t="shared" si="2"/>
        <v>358.13739999999996</v>
      </c>
    </row>
    <row r="23" spans="1:13" s="62" customFormat="1" ht="25.5">
      <c r="A23" s="56" t="str">
        <f>IF((LEN('Copy paste to Here'!G27))&gt;5,((CONCATENATE('Copy paste to Here'!G27," &amp; ",'Copy paste to Here'!D27,"  &amp;  ",'Copy paste to Here'!E27))),"Empty Cell")</f>
        <v xml:space="preserve">Board with 120 pcs. of 316L steel nose screws, 18g (1mm) with 2mm round crystal tops in clear color &amp;   &amp;  </v>
      </c>
      <c r="B23" s="57" t="str">
        <f>'Copy paste to Here'!C27</f>
        <v>BRNSC18C</v>
      </c>
      <c r="C23" s="57" t="s">
        <v>730</v>
      </c>
      <c r="D23" s="58">
        <f>Invoice!B27</f>
        <v>1</v>
      </c>
      <c r="E23" s="59">
        <f>'Shipping Invoice'!J27*$N$1</f>
        <v>25.23</v>
      </c>
      <c r="F23" s="59">
        <f t="shared" si="0"/>
        <v>25.23</v>
      </c>
      <c r="G23" s="60">
        <f t="shared" si="1"/>
        <v>948.14339999999993</v>
      </c>
      <c r="H23" s="63">
        <f t="shared" si="2"/>
        <v>948.14339999999993</v>
      </c>
    </row>
    <row r="24" spans="1:13" s="62" customFormat="1" ht="48">
      <c r="A24" s="56" t="str">
        <f>IF((LEN('Copy paste to Here'!G28))&gt;5,((CONCATENATE('Copy paste to Here'!G28," &amp; ",'Copy paste to Here'!D28,"  &amp;  ",'Copy paste to Here'!E28))),"Empty Cell")</f>
        <v xml:space="preserve">Small display with 24 pcs. of surgical steel tragus barbell, 16g (1.2mm with 3mm flat top with ferido glued crystals with resin cover and a lower 3mm ball - length 1/4'' - 5/16'' (6mm - 8mm) &amp; Length: 8mm  &amp;  </v>
      </c>
      <c r="B24" s="57" t="str">
        <f>'Copy paste to Here'!C28</f>
        <v>DACB117</v>
      </c>
      <c r="C24" s="57" t="s">
        <v>732</v>
      </c>
      <c r="D24" s="58">
        <f>Invoice!B28</f>
        <v>1</v>
      </c>
      <c r="E24" s="59">
        <f>'Shipping Invoice'!J28*$N$1</f>
        <v>22.7</v>
      </c>
      <c r="F24" s="59">
        <f t="shared" si="0"/>
        <v>22.7</v>
      </c>
      <c r="G24" s="60">
        <f t="shared" si="1"/>
        <v>853.06599999999992</v>
      </c>
      <c r="H24" s="63">
        <f t="shared" si="2"/>
        <v>853.06599999999992</v>
      </c>
    </row>
    <row r="25" spans="1:13" s="62" customFormat="1" ht="24">
      <c r="A25" s="56" t="str">
        <f>IF((LEN('Copy paste to Here'!G29))&gt;5,((CONCATENATE('Copy paste to Here'!G29," &amp; ",'Copy paste to Here'!D29,"  &amp;  ",'Copy paste to Here'!E29))),"Empty Cell")</f>
        <v xml:space="preserve">Surgical steel labret, 16g (1.2mm) with a 2.5mm ball &amp; Length: 9mm  &amp;  </v>
      </c>
      <c r="B25" s="57" t="str">
        <f>'Copy paste to Here'!C29</f>
        <v>LBB25</v>
      </c>
      <c r="C25" s="57" t="s">
        <v>733</v>
      </c>
      <c r="D25" s="58">
        <f>Invoice!B29</f>
        <v>40</v>
      </c>
      <c r="E25" s="59">
        <f>'Shipping Invoice'!J29*$N$1</f>
        <v>0.18</v>
      </c>
      <c r="F25" s="59">
        <f t="shared" si="0"/>
        <v>7.1999999999999993</v>
      </c>
      <c r="G25" s="60">
        <f t="shared" si="1"/>
        <v>6.7643999999999993</v>
      </c>
      <c r="H25" s="63">
        <f t="shared" si="2"/>
        <v>270.57599999999996</v>
      </c>
    </row>
    <row r="26" spans="1:13" s="62" customFormat="1" ht="24">
      <c r="A26" s="56" t="str">
        <f>IF((LEN('Copy paste to Here'!G30))&gt;5,((CONCATENATE('Copy paste to Here'!G30," &amp; ",'Copy paste to Here'!D30,"  &amp;  ",'Copy paste to Here'!E30))),"Empty Cell")</f>
        <v xml:space="preserve">Surgical steel labret, 16g (1.2mm) with a 2.5mm ball &amp; Length: 11mm  &amp;  </v>
      </c>
      <c r="B26" s="57" t="str">
        <f>'Copy paste to Here'!C30</f>
        <v>LBB25</v>
      </c>
      <c r="C26" s="57" t="s">
        <v>733</v>
      </c>
      <c r="D26" s="58">
        <f>Invoice!B30</f>
        <v>40</v>
      </c>
      <c r="E26" s="59">
        <f>'Shipping Invoice'!J30*$N$1</f>
        <v>0.18</v>
      </c>
      <c r="F26" s="59">
        <f t="shared" si="0"/>
        <v>7.1999999999999993</v>
      </c>
      <c r="G26" s="60">
        <f t="shared" si="1"/>
        <v>6.7643999999999993</v>
      </c>
      <c r="H26" s="63">
        <f t="shared" si="2"/>
        <v>270.57599999999996</v>
      </c>
    </row>
    <row r="27" spans="1:13" s="62" customFormat="1" ht="24">
      <c r="A27" s="56" t="str">
        <f>IF((LEN('Copy paste to Here'!G31))&gt;5,((CONCATENATE('Copy paste to Here'!G31," &amp; ",'Copy paste to Here'!D31,"  &amp;  ",'Copy paste to Here'!E31))),"Empty Cell")</f>
        <v>Surgical steel labret, 16g (1.2mm) with 3mm bezel set half jewel ball &amp; Length: 10mm  &amp;  Crystal Color: Clear</v>
      </c>
      <c r="B27" s="57" t="str">
        <f>'Copy paste to Here'!C31</f>
        <v>LBHJB3</v>
      </c>
      <c r="C27" s="57" t="s">
        <v>628</v>
      </c>
      <c r="D27" s="58">
        <f>Invoice!B31</f>
        <v>15</v>
      </c>
      <c r="E27" s="59">
        <f>'Shipping Invoice'!J31*$N$1</f>
        <v>0.47</v>
      </c>
      <c r="F27" s="59">
        <f t="shared" si="0"/>
        <v>7.05</v>
      </c>
      <c r="G27" s="60">
        <f t="shared" si="1"/>
        <v>17.662599999999998</v>
      </c>
      <c r="H27" s="63">
        <f t="shared" si="2"/>
        <v>264.93899999999996</v>
      </c>
    </row>
    <row r="28" spans="1:13" s="62" customFormat="1" ht="24">
      <c r="A28" s="56" t="str">
        <f>IF((LEN('Copy paste to Here'!G32))&gt;5,((CONCATENATE('Copy paste to Here'!G32," &amp; ",'Copy paste to Here'!D32,"  &amp;  ",'Copy paste to Here'!E32))),"Empty Cell")</f>
        <v>Surgical steel labret, 16g (1.2mm) with 3mm bezel set half jewel ball &amp; Length: 10mm  &amp;  Crystal Color: Rose</v>
      </c>
      <c r="B28" s="57" t="str">
        <f>'Copy paste to Here'!C32</f>
        <v>LBHJB3</v>
      </c>
      <c r="C28" s="57" t="s">
        <v>628</v>
      </c>
      <c r="D28" s="58">
        <f>Invoice!B32</f>
        <v>5</v>
      </c>
      <c r="E28" s="59">
        <f>'Shipping Invoice'!J32*$N$1</f>
        <v>0.47</v>
      </c>
      <c r="F28" s="59">
        <f t="shared" si="0"/>
        <v>2.3499999999999996</v>
      </c>
      <c r="G28" s="60">
        <f t="shared" si="1"/>
        <v>17.662599999999998</v>
      </c>
      <c r="H28" s="63">
        <f t="shared" si="2"/>
        <v>88.312999999999988</v>
      </c>
    </row>
    <row r="29" spans="1:13" s="62" customFormat="1" ht="24">
      <c r="A29" s="56" t="str">
        <f>IF((LEN('Copy paste to Here'!G33))&gt;5,((CONCATENATE('Copy paste to Here'!G33," &amp; ",'Copy paste to Here'!D33,"  &amp;  ",'Copy paste to Here'!E33))),"Empty Cell")</f>
        <v>Surgical steel labret, 16g (1.2mm) with 3mm bezel set half jewel ball &amp; Length: 10mm  &amp;  Crystal Color: Aquamarine</v>
      </c>
      <c r="B29" s="57" t="str">
        <f>'Copy paste to Here'!C33</f>
        <v>LBHJB3</v>
      </c>
      <c r="C29" s="57" t="s">
        <v>628</v>
      </c>
      <c r="D29" s="58">
        <f>Invoice!B33</f>
        <v>5</v>
      </c>
      <c r="E29" s="59">
        <f>'Shipping Invoice'!J33*$N$1</f>
        <v>0.47</v>
      </c>
      <c r="F29" s="59">
        <f t="shared" si="0"/>
        <v>2.3499999999999996</v>
      </c>
      <c r="G29" s="60">
        <f t="shared" si="1"/>
        <v>17.662599999999998</v>
      </c>
      <c r="H29" s="63">
        <f t="shared" si="2"/>
        <v>88.312999999999988</v>
      </c>
    </row>
    <row r="30" spans="1:13" s="62" customFormat="1" ht="24">
      <c r="A30" s="56" t="str">
        <f>IF((LEN('Copy paste to Here'!G34))&gt;5,((CONCATENATE('Copy paste to Here'!G34," &amp; ",'Copy paste to Here'!D34,"  &amp;  ",'Copy paste to Here'!E34))),"Empty Cell")</f>
        <v>Surgical steel labret, 16g (1.2mm) with 3mm bezel set half jewel ball &amp; Length: 10mm  &amp;  Crystal Color: Blue Zircon</v>
      </c>
      <c r="B30" s="57" t="str">
        <f>'Copy paste to Here'!C34</f>
        <v>LBHJB3</v>
      </c>
      <c r="C30" s="57" t="s">
        <v>628</v>
      </c>
      <c r="D30" s="58">
        <f>Invoice!B34</f>
        <v>5</v>
      </c>
      <c r="E30" s="59">
        <f>'Shipping Invoice'!J34*$N$1</f>
        <v>0.47</v>
      </c>
      <c r="F30" s="59">
        <f t="shared" si="0"/>
        <v>2.3499999999999996</v>
      </c>
      <c r="G30" s="60">
        <f t="shared" si="1"/>
        <v>17.662599999999998</v>
      </c>
      <c r="H30" s="63">
        <f t="shared" si="2"/>
        <v>88.312999999999988</v>
      </c>
    </row>
    <row r="31" spans="1:13" s="62" customFormat="1" ht="24">
      <c r="A31" s="56" t="str">
        <f>IF((LEN('Copy paste to Here'!G35))&gt;5,((CONCATENATE('Copy paste to Here'!G35," &amp; ",'Copy paste to Here'!D35,"  &amp;  ",'Copy paste to Here'!E35))),"Empty Cell")</f>
        <v>Surgical steel labret, 16g (1.2mm) with 3mm bezel set half jewel ball &amp; Length: 10mm  &amp;  Crystal Color: Emerald</v>
      </c>
      <c r="B31" s="57" t="str">
        <f>'Copy paste to Here'!C35</f>
        <v>LBHJB3</v>
      </c>
      <c r="C31" s="57" t="s">
        <v>628</v>
      </c>
      <c r="D31" s="58">
        <f>Invoice!B35</f>
        <v>5</v>
      </c>
      <c r="E31" s="59">
        <f>'Shipping Invoice'!J35*$N$1</f>
        <v>0.47</v>
      </c>
      <c r="F31" s="59">
        <f t="shared" si="0"/>
        <v>2.3499999999999996</v>
      </c>
      <c r="G31" s="60">
        <f t="shared" si="1"/>
        <v>17.662599999999998</v>
      </c>
      <c r="H31" s="63">
        <f t="shared" si="2"/>
        <v>88.312999999999988</v>
      </c>
    </row>
    <row r="32" spans="1:13" s="62" customFormat="1" ht="48">
      <c r="A32" s="56" t="str">
        <f>IF((LEN('Copy paste to Here'!G36))&gt;5,((CONCATENATE('Copy paste to Here'!G36," &amp; ",'Copy paste to Here'!D36,"  &amp;  ",'Copy paste to Here'!E36))),"Empty Cell")</f>
        <v>Surgical steel internally threaded labret, 16g (1.2mm) with bezel set jewel flat head sized 1.5mm to 4mm for triple tragus piercings &amp; Length: 8mm with 2mm top part  &amp;  Crystal Color: Clear</v>
      </c>
      <c r="B32" s="57" t="str">
        <f>'Copy paste to Here'!C36</f>
        <v>LBIRC</v>
      </c>
      <c r="C32" s="57" t="s">
        <v>755</v>
      </c>
      <c r="D32" s="58">
        <f>Invoice!B36</f>
        <v>10</v>
      </c>
      <c r="E32" s="59">
        <f>'Shipping Invoice'!J36*$N$1</f>
        <v>0.77</v>
      </c>
      <c r="F32" s="59">
        <f t="shared" si="0"/>
        <v>7.7</v>
      </c>
      <c r="G32" s="60">
        <f t="shared" si="1"/>
        <v>28.936599999999999</v>
      </c>
      <c r="H32" s="63">
        <f t="shared" si="2"/>
        <v>289.36599999999999</v>
      </c>
    </row>
    <row r="33" spans="1:8" s="62" customFormat="1" ht="36">
      <c r="A33" s="56" t="str">
        <f>IF((LEN('Copy paste to Here'!G37))&gt;5,((CONCATENATE('Copy paste to Here'!G37," &amp; ",'Copy paste to Here'!D37,"  &amp;  ",'Copy paste to Here'!E37))),"Empty Cell")</f>
        <v>Surgical steel belly banana, 14g (1.6mm) with an 8mm bezel set jewel ball and a dangling star with a single crystal in the center - length 3/8'' (10mm) &amp; Length: 12mm  &amp;  Crystal Color: Clear</v>
      </c>
      <c r="B33" s="57" t="str">
        <f>'Copy paste to Here'!C37</f>
        <v>MCD398</v>
      </c>
      <c r="C33" s="57" t="s">
        <v>738</v>
      </c>
      <c r="D33" s="58">
        <f>Invoice!B37</f>
        <v>5</v>
      </c>
      <c r="E33" s="59">
        <f>'Shipping Invoice'!J37*$N$1</f>
        <v>1.1100000000000001</v>
      </c>
      <c r="F33" s="59">
        <f t="shared" si="0"/>
        <v>5.5500000000000007</v>
      </c>
      <c r="G33" s="60">
        <f t="shared" si="1"/>
        <v>41.713799999999999</v>
      </c>
      <c r="H33" s="63">
        <f t="shared" si="2"/>
        <v>208.56899999999999</v>
      </c>
    </row>
    <row r="34" spans="1:8" s="62" customFormat="1" ht="48">
      <c r="A34" s="56" t="str">
        <f>IF((LEN('Copy paste to Here'!G38))&gt;5,((CONCATENATE('Copy paste to Here'!G38," &amp; ",'Copy paste to Here'!D38,"  &amp;  ",'Copy paste to Here'!E38))),"Empty Cell")</f>
        <v>Surgical steel belly banana, 14g (1.6mm) with a lower butterfly design with two tear drop shaped acrylic crystals (these crystals are not real crystals) - length 3/8'' (10mm) &amp; Crystal Color: Clear  &amp;  Length: 12mm</v>
      </c>
      <c r="B34" s="57" t="str">
        <f>'Copy paste to Here'!C38</f>
        <v>MCD585</v>
      </c>
      <c r="C34" s="57" t="s">
        <v>739</v>
      </c>
      <c r="D34" s="58">
        <f>Invoice!B38</f>
        <v>3</v>
      </c>
      <c r="E34" s="59">
        <f>'Shipping Invoice'!J38*$N$1</f>
        <v>1.78</v>
      </c>
      <c r="F34" s="59">
        <f t="shared" si="0"/>
        <v>5.34</v>
      </c>
      <c r="G34" s="60">
        <f t="shared" si="1"/>
        <v>66.892399999999995</v>
      </c>
      <c r="H34" s="63">
        <f t="shared" si="2"/>
        <v>200.67719999999997</v>
      </c>
    </row>
    <row r="35" spans="1:8" s="62" customFormat="1" ht="48">
      <c r="A35" s="56" t="str">
        <f>IF((LEN('Copy paste to Here'!G39))&gt;5,((CONCATENATE('Copy paste to Here'!G39," &amp; ",'Copy paste to Here'!D39,"  &amp;  ",'Copy paste to Here'!E39))),"Empty Cell")</f>
        <v>Surgical steel belly banana, 14g (1.6mm) with a lower butterfly design with two tear drop shaped acrylic crystals (these crystals are not real crystals) - length 3/8'' (10mm) &amp; Crystal Color: Light Sapphire  &amp;  Length: 12mm</v>
      </c>
      <c r="B35" s="57" t="str">
        <f>'Copy paste to Here'!C39</f>
        <v>MCD585</v>
      </c>
      <c r="C35" s="57" t="s">
        <v>739</v>
      </c>
      <c r="D35" s="58">
        <f>Invoice!B39</f>
        <v>3</v>
      </c>
      <c r="E35" s="59">
        <f>'Shipping Invoice'!J39*$N$1</f>
        <v>1.78</v>
      </c>
      <c r="F35" s="59">
        <f t="shared" si="0"/>
        <v>5.34</v>
      </c>
      <c r="G35" s="60">
        <f t="shared" si="1"/>
        <v>66.892399999999995</v>
      </c>
      <c r="H35" s="63">
        <f t="shared" si="2"/>
        <v>200.67719999999997</v>
      </c>
    </row>
    <row r="36" spans="1:8" s="62" customFormat="1" ht="36">
      <c r="A36" s="56" t="str">
        <f>IF((LEN('Copy paste to Here'!G40))&gt;5,((CONCATENATE('Copy paste to Here'!G40," &amp; ",'Copy paste to Here'!D40,"  &amp;  ",'Copy paste to Here'!E40))),"Empty Cell")</f>
        <v xml:space="preserve">Surgical steel belly banana, 14g (1.6mm) with a 8mm and 5mm bezel plain steel ball and a dangling curved feather &amp; Length: 12mm  &amp;  </v>
      </c>
      <c r="B36" s="57" t="str">
        <f>'Copy paste to Here'!C40</f>
        <v>MSD638</v>
      </c>
      <c r="C36" s="57" t="s">
        <v>740</v>
      </c>
      <c r="D36" s="58">
        <f>Invoice!B40</f>
        <v>10</v>
      </c>
      <c r="E36" s="59">
        <f>'Shipping Invoice'!J40*$N$1</f>
        <v>0.9</v>
      </c>
      <c r="F36" s="59">
        <f t="shared" si="0"/>
        <v>9</v>
      </c>
      <c r="G36" s="60">
        <f t="shared" si="1"/>
        <v>33.822000000000003</v>
      </c>
      <c r="H36" s="63">
        <f t="shared" si="2"/>
        <v>338.22</v>
      </c>
    </row>
    <row r="37" spans="1:8" s="62" customFormat="1" ht="36">
      <c r="A37" s="56" t="str">
        <f>IF((LEN('Copy paste to Here'!G41))&gt;5,((CONCATENATE('Copy paste to Here'!G41," &amp; ",'Copy paste to Here'!D41,"  &amp;  ",'Copy paste to Here'!E41))),"Empty Cell")</f>
        <v xml:space="preserve">Surgical steel belly banana, 14g (1.6mm) with a 5 &amp; 8mm plain steel ball and dangling tree of life design(dangling is made from silver plated brass) &amp; Length: 12mm  &amp;  </v>
      </c>
      <c r="B37" s="57" t="str">
        <f>'Copy paste to Here'!C41</f>
        <v>MSD697</v>
      </c>
      <c r="C37" s="57" t="s">
        <v>742</v>
      </c>
      <c r="D37" s="58">
        <f>Invoice!B41</f>
        <v>5</v>
      </c>
      <c r="E37" s="59">
        <f>'Shipping Invoice'!J41*$N$1</f>
        <v>1.35</v>
      </c>
      <c r="F37" s="59">
        <f t="shared" si="0"/>
        <v>6.75</v>
      </c>
      <c r="G37" s="60">
        <f t="shared" si="1"/>
        <v>50.733000000000004</v>
      </c>
      <c r="H37" s="63">
        <f t="shared" si="2"/>
        <v>253.66500000000002</v>
      </c>
    </row>
    <row r="38" spans="1:8" s="62" customFormat="1" ht="36">
      <c r="A38" s="56" t="str">
        <f>IF((LEN('Copy paste to Here'!G42))&gt;5,((CONCATENATE('Copy paste to Here'!G42," &amp; ",'Copy paste to Here'!D42,"  &amp;  ",'Copy paste to Here'!E42))),"Empty Cell")</f>
        <v xml:space="preserve">Surgical steel belly banana, 14g (1.6mm) with a 5 &amp; 8mm plain steel ball and dangling plain anchor with rope design(dangling is made from silver plated brass) &amp; Length: 12mm  &amp;  </v>
      </c>
      <c r="B38" s="57" t="str">
        <f>'Copy paste to Here'!C42</f>
        <v>MSD699</v>
      </c>
      <c r="C38" s="57" t="s">
        <v>744</v>
      </c>
      <c r="D38" s="58">
        <f>Invoice!B42</f>
        <v>5</v>
      </c>
      <c r="E38" s="59">
        <f>'Shipping Invoice'!J42*$N$1</f>
        <v>1.02</v>
      </c>
      <c r="F38" s="59">
        <f t="shared" si="0"/>
        <v>5.0999999999999996</v>
      </c>
      <c r="G38" s="60">
        <f t="shared" si="1"/>
        <v>38.331600000000002</v>
      </c>
      <c r="H38" s="63">
        <f t="shared" si="2"/>
        <v>191.65800000000002</v>
      </c>
    </row>
    <row r="39" spans="1:8" s="62" customFormat="1" ht="24">
      <c r="A39" s="56" t="str">
        <f>IF((LEN('Copy paste to Here'!G43))&gt;5,((CONCATENATE('Copy paste to Here'!G43," &amp; ",'Copy paste to Here'!D43,"  &amp;  ",'Copy paste to Here'!E43))),"Empty Cell")</f>
        <v xml:space="preserve">316L steel nipple barbell, 14g (1.6mm) with a 5mm cone and casted arrow end &amp; Length: 10mm  &amp;  </v>
      </c>
      <c r="B39" s="57" t="str">
        <f>'Copy paste to Here'!C43</f>
        <v>NPSH8</v>
      </c>
      <c r="C39" s="57" t="s">
        <v>746</v>
      </c>
      <c r="D39" s="58">
        <f>Invoice!B43</f>
        <v>1</v>
      </c>
      <c r="E39" s="59">
        <f>'Shipping Invoice'!J43*$N$1</f>
        <v>1.58</v>
      </c>
      <c r="F39" s="59">
        <f t="shared" si="0"/>
        <v>1.58</v>
      </c>
      <c r="G39" s="60">
        <f t="shared" si="1"/>
        <v>59.376399999999997</v>
      </c>
      <c r="H39" s="63">
        <f t="shared" si="2"/>
        <v>59.376399999999997</v>
      </c>
    </row>
    <row r="40" spans="1:8" s="62" customFormat="1" ht="24">
      <c r="A40" s="56" t="str">
        <f>IF((LEN('Copy paste to Here'!G44))&gt;5,((CONCATENATE('Copy paste to Here'!G44," &amp; ",'Copy paste to Here'!D44,"  &amp;  ",'Copy paste to Here'!E44))),"Empty Cell")</f>
        <v xml:space="preserve">316L steel nipple barbell, 14g (1.6mm) with a 5mm cone and casted arrow end &amp; Length: 12mm  &amp;  </v>
      </c>
      <c r="B40" s="57" t="str">
        <f>'Copy paste to Here'!C44</f>
        <v>NPSH8</v>
      </c>
      <c r="C40" s="57" t="s">
        <v>746</v>
      </c>
      <c r="D40" s="58">
        <f>Invoice!B44</f>
        <v>1</v>
      </c>
      <c r="E40" s="59">
        <f>'Shipping Invoice'!J44*$N$1</f>
        <v>1.58</v>
      </c>
      <c r="F40" s="59">
        <f t="shared" si="0"/>
        <v>1.58</v>
      </c>
      <c r="G40" s="60">
        <f t="shared" si="1"/>
        <v>59.376399999999997</v>
      </c>
      <c r="H40" s="63">
        <f t="shared" si="2"/>
        <v>59.376399999999997</v>
      </c>
    </row>
    <row r="41" spans="1:8" s="62" customFormat="1" ht="24">
      <c r="A41" s="56" t="str">
        <f>IF((LEN('Copy paste to Here'!G45))&gt;5,((CONCATENATE('Copy paste to Here'!G45," &amp; ",'Copy paste to Here'!D45,"  &amp;  ",'Copy paste to Here'!E45))),"Empty Cell")</f>
        <v xml:space="preserve">High polished stainless steel engravable thin band ring &amp; Ring Size: 8  &amp;  </v>
      </c>
      <c r="B41" s="57" t="str">
        <f>'Copy paste to Here'!C45</f>
        <v>SR148</v>
      </c>
      <c r="C41" s="57" t="s">
        <v>748</v>
      </c>
      <c r="D41" s="58">
        <f>Invoice!B45</f>
        <v>3</v>
      </c>
      <c r="E41" s="59">
        <f>'Shipping Invoice'!J45*$N$1</f>
        <v>0.96</v>
      </c>
      <c r="F41" s="59">
        <f t="shared" si="0"/>
        <v>2.88</v>
      </c>
      <c r="G41" s="60">
        <f t="shared" si="1"/>
        <v>36.076799999999999</v>
      </c>
      <c r="H41" s="63">
        <f t="shared" si="2"/>
        <v>108.2304</v>
      </c>
    </row>
    <row r="42" spans="1:8" s="62" customFormat="1" ht="24">
      <c r="A42" s="56" t="str">
        <f>IF((LEN('Copy paste to Here'!G46))&gt;5,((CONCATENATE('Copy paste to Here'!G46," &amp; ",'Copy paste to Here'!D46,"  &amp;  ",'Copy paste to Here'!E46))),"Empty Cell")</f>
        <v xml:space="preserve">High polished stainless steel engravable thin band ring &amp; Ring Size: 9  &amp;  </v>
      </c>
      <c r="B42" s="57" t="str">
        <f>'Copy paste to Here'!C46</f>
        <v>SR148</v>
      </c>
      <c r="C42" s="57" t="s">
        <v>748</v>
      </c>
      <c r="D42" s="58">
        <f>Invoice!B46</f>
        <v>3</v>
      </c>
      <c r="E42" s="59">
        <f>'Shipping Invoice'!J46*$N$1</f>
        <v>0.96</v>
      </c>
      <c r="F42" s="59">
        <f t="shared" si="0"/>
        <v>2.88</v>
      </c>
      <c r="G42" s="60">
        <f t="shared" si="1"/>
        <v>36.076799999999999</v>
      </c>
      <c r="H42" s="63">
        <f t="shared" si="2"/>
        <v>108.2304</v>
      </c>
    </row>
    <row r="43" spans="1:8" s="62" customFormat="1" ht="24">
      <c r="A43" s="56" t="str">
        <f>IF((LEN('Copy paste to Here'!G47))&gt;5,((CONCATENATE('Copy paste to Here'!G47," &amp; ",'Copy paste to Here'!D47,"  &amp;  ",'Copy paste to Here'!E47))),"Empty Cell")</f>
        <v xml:space="preserve">High polished stainless steel engravable thin band ring &amp; Ring Size: 10  &amp;  </v>
      </c>
      <c r="B43" s="57" t="str">
        <f>'Copy paste to Here'!C47</f>
        <v>SR148</v>
      </c>
      <c r="C43" s="57" t="s">
        <v>748</v>
      </c>
      <c r="D43" s="58">
        <f>Invoice!B47</f>
        <v>3</v>
      </c>
      <c r="E43" s="59">
        <f>'Shipping Invoice'!J47*$N$1</f>
        <v>0.96</v>
      </c>
      <c r="F43" s="59">
        <f t="shared" si="0"/>
        <v>2.88</v>
      </c>
      <c r="G43" s="60">
        <f t="shared" si="1"/>
        <v>36.076799999999999</v>
      </c>
      <c r="H43" s="63">
        <f t="shared" si="2"/>
        <v>108.2304</v>
      </c>
    </row>
    <row r="44" spans="1:8" s="62" customFormat="1" ht="24">
      <c r="A44" s="56" t="str">
        <f>IF((LEN('Copy paste to Here'!G48))&gt;5,((CONCATENATE('Copy paste to Here'!G48," &amp; ",'Copy paste to Here'!D48,"  &amp;  ",'Copy paste to Here'!E48))),"Empty Cell")</f>
        <v xml:space="preserve">High polished titanium G23 circular barbell, 1.6mm (14g) with two 3mm balls &amp; Length: 8mm  &amp;  </v>
      </c>
      <c r="B44" s="57" t="str">
        <f>'Copy paste to Here'!C48</f>
        <v>UCBB3</v>
      </c>
      <c r="C44" s="57" t="s">
        <v>753</v>
      </c>
      <c r="D44" s="58">
        <f>Invoice!B48</f>
        <v>10</v>
      </c>
      <c r="E44" s="59">
        <f>'Shipping Invoice'!J48*$N$1</f>
        <v>1.1299999999999999</v>
      </c>
      <c r="F44" s="59">
        <f t="shared" si="0"/>
        <v>11.299999999999999</v>
      </c>
      <c r="G44" s="60">
        <f t="shared" si="1"/>
        <v>42.465399999999995</v>
      </c>
      <c r="H44" s="63">
        <f t="shared" si="2"/>
        <v>424.65399999999994</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184.59</v>
      </c>
      <c r="G1000" s="60"/>
      <c r="H1000" s="61">
        <f t="shared" ref="H1000:H1007" si="49">F1000*$E$14</f>
        <v>6936.8922000000002</v>
      </c>
    </row>
    <row r="1001" spans="1:8" s="62" customFormat="1">
      <c r="A1001" s="56" t="str">
        <f>Invoice!I50</f>
        <v>Shipping cost to Italy via DHL:</v>
      </c>
      <c r="B1001" s="75"/>
      <c r="C1001" s="75"/>
      <c r="D1001" s="76"/>
      <c r="E1001" s="67"/>
      <c r="F1001" s="59">
        <f>Invoice!J50</f>
        <v>19.37</v>
      </c>
      <c r="G1001" s="60"/>
      <c r="H1001" s="61">
        <f t="shared" si="49"/>
        <v>727.92460000000005</v>
      </c>
    </row>
    <row r="1002" spans="1:8" s="62" customFormat="1" hidden="1" outlineLevel="1">
      <c r="A1002" s="56" t="str">
        <f>'[2]Copy paste to Here'!T3</f>
        <v>DISCOUNT</v>
      </c>
      <c r="B1002" s="75"/>
      <c r="C1002" s="75"/>
      <c r="D1002" s="76"/>
      <c r="E1002" s="67"/>
      <c r="F1002" s="59">
        <f>Invoice!J51</f>
        <v>0</v>
      </c>
      <c r="G1002" s="60"/>
      <c r="H1002" s="61">
        <f t="shared" si="49"/>
        <v>0</v>
      </c>
    </row>
    <row r="1003" spans="1:8" s="62" customFormat="1" collapsed="1">
      <c r="A1003" s="56" t="str">
        <f>'[2]Copy paste to Here'!T4</f>
        <v>Total:</v>
      </c>
      <c r="B1003" s="75"/>
      <c r="C1003" s="75"/>
      <c r="D1003" s="76"/>
      <c r="E1003" s="67"/>
      <c r="F1003" s="59">
        <f>SUM(F1000:F1002)</f>
        <v>203.96</v>
      </c>
      <c r="G1003" s="60"/>
      <c r="H1003" s="61">
        <f t="shared" si="49"/>
        <v>7664.8167999999996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6936.892200000002</v>
      </c>
    </row>
    <row r="1010" spans="1:8" s="21" customFormat="1">
      <c r="A1010" s="22"/>
      <c r="E1010" s="21" t="s">
        <v>182</v>
      </c>
      <c r="H1010" s="84">
        <f>(SUMIF($A$1000:$A$1008,"Total:",$H$1000:$H$1008))</f>
        <v>7664.8167999999996</v>
      </c>
    </row>
    <row r="1011" spans="1:8" s="21" customFormat="1">
      <c r="E1011" s="21" t="s">
        <v>183</v>
      </c>
      <c r="H1011" s="85">
        <f>H1013-H1012</f>
        <v>7163.38</v>
      </c>
    </row>
    <row r="1012" spans="1:8" s="21" customFormat="1">
      <c r="E1012" s="21" t="s">
        <v>184</v>
      </c>
      <c r="H1012" s="85">
        <f>ROUND((H1013*7)/107,2)</f>
        <v>501.44</v>
      </c>
    </row>
    <row r="1013" spans="1:8" s="21" customFormat="1">
      <c r="E1013" s="22" t="s">
        <v>185</v>
      </c>
      <c r="H1013" s="86">
        <f>ROUND((SUMIF($A$1000:$A$1008,"Total:",$H$1000:$H$1008)),2)</f>
        <v>7664.82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7"/>
  <sheetViews>
    <sheetView workbookViewId="0">
      <selection activeCell="A5" sqref="A5"/>
    </sheetView>
  </sheetViews>
  <sheetFormatPr defaultRowHeight="15"/>
  <sheetData>
    <row r="1" spans="1:1">
      <c r="A1" s="2" t="s">
        <v>96</v>
      </c>
    </row>
    <row r="2" spans="1:1">
      <c r="A2" s="2" t="s">
        <v>96</v>
      </c>
    </row>
    <row r="3" spans="1:1">
      <c r="A3" s="2" t="s">
        <v>716</v>
      </c>
    </row>
    <row r="4" spans="1:1">
      <c r="A4" s="2" t="s">
        <v>727</v>
      </c>
    </row>
    <row r="5" spans="1:1">
      <c r="A5" s="2" t="s">
        <v>729</v>
      </c>
    </row>
    <row r="6" spans="1:1">
      <c r="A6" s="2" t="s">
        <v>730</v>
      </c>
    </row>
    <row r="7" spans="1:1">
      <c r="A7" s="2" t="s">
        <v>732</v>
      </c>
    </row>
    <row r="8" spans="1:1">
      <c r="A8" s="2" t="s">
        <v>733</v>
      </c>
    </row>
    <row r="9" spans="1:1">
      <c r="A9" s="2" t="s">
        <v>733</v>
      </c>
    </row>
    <row r="10" spans="1:1">
      <c r="A10" s="2" t="s">
        <v>628</v>
      </c>
    </row>
    <row r="11" spans="1:1">
      <c r="A11" s="2" t="s">
        <v>628</v>
      </c>
    </row>
    <row r="12" spans="1:1">
      <c r="A12" s="2" t="s">
        <v>628</v>
      </c>
    </row>
    <row r="13" spans="1:1">
      <c r="A13" s="2" t="s">
        <v>628</v>
      </c>
    </row>
    <row r="14" spans="1:1">
      <c r="A14" s="2" t="s">
        <v>628</v>
      </c>
    </row>
    <row r="15" spans="1:1">
      <c r="A15" s="2" t="s">
        <v>755</v>
      </c>
    </row>
    <row r="16" spans="1:1">
      <c r="A16" s="2" t="s">
        <v>738</v>
      </c>
    </row>
    <row r="17" spans="1:1">
      <c r="A17" s="2" t="s">
        <v>739</v>
      </c>
    </row>
    <row r="18" spans="1:1">
      <c r="A18" s="2" t="s">
        <v>739</v>
      </c>
    </row>
    <row r="19" spans="1:1">
      <c r="A19" s="2" t="s">
        <v>740</v>
      </c>
    </row>
    <row r="20" spans="1:1">
      <c r="A20" s="2" t="s">
        <v>742</v>
      </c>
    </row>
    <row r="21" spans="1:1">
      <c r="A21" s="2" t="s">
        <v>744</v>
      </c>
    </row>
    <row r="22" spans="1:1">
      <c r="A22" s="2" t="s">
        <v>746</v>
      </c>
    </row>
    <row r="23" spans="1:1">
      <c r="A23" s="2" t="s">
        <v>746</v>
      </c>
    </row>
    <row r="24" spans="1:1">
      <c r="A24" s="2" t="s">
        <v>748</v>
      </c>
    </row>
    <row r="25" spans="1:1">
      <c r="A25" s="2" t="s">
        <v>748</v>
      </c>
    </row>
    <row r="26" spans="1:1">
      <c r="A26" s="2" t="s">
        <v>748</v>
      </c>
    </row>
    <row r="27" spans="1:1">
      <c r="A27" s="2" t="s">
        <v>753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Copy paste to Here</vt:lpstr>
      <vt:lpstr>Invoice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2023-09-05T07:51:09Z</cp:lastPrinted>
  <dcterms:created xsi:type="dcterms:W3CDTF">2009-06-02T18:56:54Z</dcterms:created>
  <dcterms:modified xsi:type="dcterms:W3CDTF">2023-09-05T07:51:09Z</dcterms:modified>
</cp:coreProperties>
</file>