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B4583E9-3A92-46F7-B98E-FC2C4F90D5B8}" xr6:coauthVersionLast="47" xr6:coauthVersionMax="47" xr10:uidLastSave="{00000000-0000-0000-0000-000000000000}"/>
  <bookViews>
    <workbookView xWindow="-12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s>
  <externalReferences>
    <externalReference r:id="rId7"/>
  </externalReferences>
  <definedNames>
    <definedName name="_xlnm.Print_Area" localSheetId="0">Control!$C$1:$L$3</definedName>
    <definedName name="_xlnm.Print_Area" localSheetId="1">Invoice!$A$1:$L$48</definedName>
    <definedName name="_xlnm.Print_Area" localSheetId="3">'Shipping Invoice'!$A$1:$M$48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L6" i="7"/>
  <c r="L46" i="7"/>
  <c r="L10" i="7"/>
  <c r="L17" i="7"/>
  <c r="J43" i="7"/>
  <c r="B39" i="7"/>
  <c r="J39" i="7"/>
  <c r="B38" i="7"/>
  <c r="J35" i="7"/>
  <c r="J34" i="7"/>
  <c r="B31" i="7"/>
  <c r="J30" i="7"/>
  <c r="J29" i="7"/>
  <c r="B27" i="7"/>
  <c r="B25" i="7"/>
  <c r="J25" i="7"/>
  <c r="O1" i="7"/>
  <c r="J42" i="7" s="1"/>
  <c r="N1" i="6"/>
  <c r="E36" i="6" s="1"/>
  <c r="F1002" i="6"/>
  <c r="F1001" i="6"/>
  <c r="D39" i="6"/>
  <c r="B43" i="7" s="1"/>
  <c r="D38" i="6"/>
  <c r="B42" i="7" s="1"/>
  <c r="D37" i="6"/>
  <c r="B41" i="7" s="1"/>
  <c r="D36" i="6"/>
  <c r="B40" i="7" s="1"/>
  <c r="D35" i="6"/>
  <c r="D34" i="6"/>
  <c r="D33" i="6"/>
  <c r="B37" i="7" s="1"/>
  <c r="D32" i="6"/>
  <c r="B36" i="7" s="1"/>
  <c r="D31" i="6"/>
  <c r="B35" i="7" s="1"/>
  <c r="D30" i="6"/>
  <c r="B34" i="7" s="1"/>
  <c r="D29" i="6"/>
  <c r="B33" i="7" s="1"/>
  <c r="D28" i="6"/>
  <c r="B32" i="7" s="1"/>
  <c r="D27" i="6"/>
  <c r="D26" i="6"/>
  <c r="B30" i="7" s="1"/>
  <c r="D25" i="6"/>
  <c r="B29" i="7" s="1"/>
  <c r="D24" i="6"/>
  <c r="B28" i="7" s="1"/>
  <c r="D23" i="6"/>
  <c r="D22" i="6"/>
  <c r="B26" i="7" s="1"/>
  <c r="D21" i="6"/>
  <c r="D20" i="6"/>
  <c r="B24" i="7" s="1"/>
  <c r="D19" i="6"/>
  <c r="B23" i="7" s="1"/>
  <c r="D18" i="6"/>
  <c r="B22" i="7" s="1"/>
  <c r="I43" i="5"/>
  <c r="I42" i="5"/>
  <c r="I41" i="5"/>
  <c r="I40" i="5"/>
  <c r="I39" i="5"/>
  <c r="I38" i="5"/>
  <c r="I37" i="5"/>
  <c r="I36" i="5"/>
  <c r="I35" i="5"/>
  <c r="I34" i="5"/>
  <c r="I33" i="5"/>
  <c r="I32" i="5"/>
  <c r="I31" i="5"/>
  <c r="I30" i="5"/>
  <c r="I29" i="5"/>
  <c r="I28" i="5"/>
  <c r="I27" i="5"/>
  <c r="I26" i="5"/>
  <c r="I25" i="5"/>
  <c r="I24" i="5"/>
  <c r="I23" i="5"/>
  <c r="I22" i="5"/>
  <c r="K43" i="2"/>
  <c r="K42" i="2"/>
  <c r="K41" i="2"/>
  <c r="K40" i="2"/>
  <c r="K39" i="2"/>
  <c r="K38" i="2"/>
  <c r="K37" i="2"/>
  <c r="K36" i="2"/>
  <c r="K35" i="2"/>
  <c r="K34" i="2"/>
  <c r="K33" i="2"/>
  <c r="K32" i="2"/>
  <c r="K31" i="2"/>
  <c r="K30" i="2"/>
  <c r="K29" i="2"/>
  <c r="K28" i="2"/>
  <c r="K27" i="2"/>
  <c r="K26" i="2"/>
  <c r="K25" i="2"/>
  <c r="K24" i="2"/>
  <c r="K23" i="2"/>
  <c r="K22" i="2"/>
  <c r="K44" i="2" s="1"/>
  <c r="K47" i="2" s="1"/>
  <c r="L34" i="7" l="1"/>
  <c r="L25" i="7"/>
  <c r="L29" i="7"/>
  <c r="J36" i="7"/>
  <c r="L30" i="7"/>
  <c r="L36" i="7"/>
  <c r="L42" i="7"/>
  <c r="J22" i="7"/>
  <c r="J27" i="7"/>
  <c r="J37" i="7"/>
  <c r="L37" i="7" s="1"/>
  <c r="J40" i="7"/>
  <c r="L40" i="7" s="1"/>
  <c r="L22" i="7"/>
  <c r="L41" i="7"/>
  <c r="J31" i="7"/>
  <c r="L31" i="7" s="1"/>
  <c r="L43" i="7"/>
  <c r="J23" i="7"/>
  <c r="L27" i="7"/>
  <c r="J32" i="7"/>
  <c r="L32" i="7" s="1"/>
  <c r="J41" i="7"/>
  <c r="L35" i="7"/>
  <c r="J26" i="7"/>
  <c r="L26" i="7" s="1"/>
  <c r="L39" i="7"/>
  <c r="J24" i="7"/>
  <c r="L24" i="7" s="1"/>
  <c r="J28" i="7"/>
  <c r="L28" i="7" s="1"/>
  <c r="J33" i="7"/>
  <c r="L33" i="7" s="1"/>
  <c r="J38" i="7"/>
  <c r="L38" i="7" s="1"/>
  <c r="E19" i="6"/>
  <c r="E26" i="6"/>
  <c r="E38" i="6"/>
  <c r="E21" i="6"/>
  <c r="E27" i="6"/>
  <c r="E33" i="6"/>
  <c r="E39" i="6"/>
  <c r="E22" i="6"/>
  <c r="E28" i="6"/>
  <c r="E34" i="6"/>
  <c r="E25" i="6"/>
  <c r="E31" i="6"/>
  <c r="E37" i="6"/>
  <c r="E20" i="6"/>
  <c r="E32" i="6"/>
  <c r="E23" i="6"/>
  <c r="E29" i="6"/>
  <c r="E35" i="6"/>
  <c r="E18" i="6"/>
  <c r="E24" i="6"/>
  <c r="E30" i="6"/>
  <c r="L23" i="7"/>
  <c r="B44" i="7"/>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44" i="7" l="1"/>
  <c r="L47" i="7" s="1"/>
  <c r="M11" i="6"/>
  <c r="J50" i="2" s="1"/>
  <c r="J52" i="2" l="1"/>
  <c r="J51"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H1007" i="6" l="1"/>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s="1"/>
  <c r="F975" i="6"/>
  <c r="F1000" i="6" s="1"/>
  <c r="F1003" i="6" s="1"/>
  <c r="H1003" i="6" l="1"/>
  <c r="H1000" i="6" l="1"/>
  <c r="H1013" i="6"/>
  <c r="H1012" i="6" s="1"/>
  <c r="H1011" i="6" s="1"/>
  <c r="H1010" i="6"/>
</calcChain>
</file>

<file path=xl/sharedStrings.xml><?xml version="1.0" encoding="utf-8"?>
<sst xmlns="http://schemas.openxmlformats.org/spreadsheetml/2006/main" count="593" uniqueCount="167">
  <si>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</si>
  <si>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</si>
  <si>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</si>
  <si>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</si>
  <si>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</si>
  <si>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</si>
  <si>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</si>
  <si>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</si>
  <si>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</si>
  <si>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</si>
  <si>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</si>
  <si>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</si>
  <si>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</si>
  <si>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</si>
  <si>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</si>
  <si>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</si>
  <si>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</si>
  <si>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</si>
  <si>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</si>
  <si>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</si>
  <si>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</si>
  <si>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</si>
  <si>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</si>
  <si>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</si>
  <si>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</si>
  <si>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</si>
  <si>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</si>
  <si>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</si>
  <si>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</si>
  <si>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</si>
  <si>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</si>
  <si>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</si>
  <si>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</si>
  <si>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</si>
  <si>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</si>
  <si>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</si>
  <si>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</si>
  <si>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</si>
  <si>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</si>
  <si>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</si>
  <si>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</si>
  <si>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</si>
  <si>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</si>
  <si>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</si>
  <si>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</si>
  <si>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</si>
  <si>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</si>
  <si>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</si>
  <si>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</si>
  <si>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</si>
  <si>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</si>
  <si>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</si>
  <si>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</si>
  <si>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</si>
  <si>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</si>
  <si>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</si>
  <si>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</si>
  <si>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</si>
  <si>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</si>
  <si>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</si>
  <si>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</si>
  <si>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</si>
  <si>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</si>
  <si>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</si>
  <si>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</si>
  <si>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</si>
  <si>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</si>
  <si>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</si>
  <si>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</si>
  <si>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</si>
  <si>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</si>
  <si>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</si>
  <si>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</si>
  <si>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</si>
  <si>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</si>
  <si>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</si>
  <si>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</si>
  <si>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</si>
  <si>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</si>
  <si>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</si>
  <si>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</si>
  <si>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</si>
  <si>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</si>
  <si>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 xml:space="preserve">4 - </t>
  </si>
  <si>
    <t xml:space="preserve">5 - </t>
  </si>
  <si>
    <t>RepList</t>
  </si>
  <si>
    <t>Didi</t>
  </si>
  <si>
    <t>Mina</t>
  </si>
  <si>
    <t>Moss</t>
  </si>
  <si>
    <t>Leo</t>
  </si>
  <si>
    <t>Sunny</t>
  </si>
  <si>
    <t>Nine</t>
  </si>
  <si>
    <r>
      <t>Invoice Template 24-06</t>
    </r>
    <r>
      <rPr>
        <b/>
        <sz val="14"/>
        <color theme="9" tint="-0.249977111117893"/>
        <rFont val="Segoe UI"/>
        <family val="2"/>
      </rPr>
      <t>E</t>
    </r>
  </si>
  <si>
    <t>Packing Option: Standard Package</t>
  </si>
  <si>
    <t>Cz Color: Clear</t>
  </si>
  <si>
    <t>Length: 8mm</t>
  </si>
  <si>
    <t>Length: 38mm</t>
  </si>
  <si>
    <t>Crystal Color: AB</t>
  </si>
  <si>
    <t>Crystal Color: Clear</t>
  </si>
  <si>
    <t>Vintage Visions Tattoos</t>
  </si>
  <si>
    <t>Vintage Tattoos</t>
  </si>
  <si>
    <t>30477 Ardmore Avenue</t>
  </si>
  <si>
    <t>35739 Ardmore</t>
  </si>
  <si>
    <t>United States</t>
  </si>
  <si>
    <t>Lacey Clinard</t>
  </si>
  <si>
    <t>18335 Cave Branch Rd</t>
  </si>
  <si>
    <t>35620 Elkmont</t>
  </si>
  <si>
    <t>Tel: 2566316519</t>
  </si>
  <si>
    <t>Email: vintagevisionstattoosal@gmail.com</t>
  </si>
  <si>
    <t>BN2UVDI</t>
  </si>
  <si>
    <t>BN2UVDI-A49000</t>
  </si>
  <si>
    <t>Color: Assorted</t>
  </si>
  <si>
    <t>MCD447X</t>
  </si>
  <si>
    <t>MCD447X-F04B13</t>
  </si>
  <si>
    <t>Crystal Color: Light Siam</t>
  </si>
  <si>
    <t>316L surgical steel belly banana, 1.6mm (14g) with an upper 5mm ball and 5and8mm bezel set double jewel ball and a dangling crystal cherry design</t>
  </si>
  <si>
    <t>NBCH16</t>
  </si>
  <si>
    <t>NBCH16-G44000</t>
  </si>
  <si>
    <t>Display box with 16 pcs. of 925 sterling silver nose bones, 0.6mm (22g) with 1.4mm red crystals cherries with green enamel leaves (in standard packing or in vacuum sealed packing to prevent tarnishing)</t>
  </si>
  <si>
    <t>NSC18XM</t>
  </si>
  <si>
    <t>NSC18XM-000000</t>
  </si>
  <si>
    <t>Box with 52 pcs. of 316L surgical steel nose screws, 1mm (18g) with 2mm round crystal tops in assorted colors</t>
  </si>
  <si>
    <t>ZBBIND</t>
  </si>
  <si>
    <t>ZBBIND-F18000</t>
  </si>
  <si>
    <t>Length: 32mm</t>
  </si>
  <si>
    <t>EO gas sterilized 316L surgical steel industrial barbell, 1.6mm (14g) with two 5mm balls</t>
  </si>
  <si>
    <t>ZBBIND-F21000</t>
  </si>
  <si>
    <t>ZULBC3</t>
  </si>
  <si>
    <t>ZULBC3-F04B07</t>
  </si>
  <si>
    <t>Crystal Color: Blue Zircon</t>
  </si>
  <si>
    <t>EO gas sterilized piercing: Titanium G23 labret, 1.2mm (16g) with a 3mm bezel set jewel ball</t>
  </si>
  <si>
    <t>ZULBC3-F04B09</t>
  </si>
  <si>
    <t>Crystal Color: Amethyst</t>
  </si>
  <si>
    <t>ZULBC3-F04B25</t>
  </si>
  <si>
    <t>Crystal Color: AB Rose</t>
  </si>
  <si>
    <t>ZULBC3-F04B26</t>
  </si>
  <si>
    <t>Crystal Color: AB Sapphire</t>
  </si>
  <si>
    <t>ZULBC3-L08B02</t>
  </si>
  <si>
    <t>Size: 8mm</t>
  </si>
  <si>
    <t>ZULBC3-L08B13</t>
  </si>
  <si>
    <t>ZULBC3-L08C01</t>
  </si>
  <si>
    <t>ZULBC3-L08C04</t>
  </si>
  <si>
    <t>Cz Color: Aquamarine</t>
  </si>
  <si>
    <t>ZUNSC</t>
  </si>
  <si>
    <t>ZUNSC-B01000</t>
  </si>
  <si>
    <t>EO gas sterilized titanium G23 nose screw, 1mm (18g) with 2.5mm bezel set color round crystal</t>
  </si>
  <si>
    <t>ZUNSC-B02000</t>
  </si>
  <si>
    <t>ZUNSC-B03000</t>
  </si>
  <si>
    <t>Crystal Color: Rose</t>
  </si>
  <si>
    <t>ZUNSC-B04000</t>
  </si>
  <si>
    <t>Crystal Color: Light Sapphire</t>
  </si>
  <si>
    <t>ZUNSC-B07000</t>
  </si>
  <si>
    <t>ZUNSC-B08000</t>
  </si>
  <si>
    <t>Crystal Color: Light Amethyst</t>
  </si>
  <si>
    <t>ZUNSC-B10000</t>
  </si>
  <si>
    <t>Crystal Color: Jet</t>
  </si>
  <si>
    <t>ZUNSC-B16000</t>
  </si>
  <si>
    <t>Crystal Color: Peridot</t>
  </si>
  <si>
    <t>316L surgical steel belly banana, 1.6mm (14g) with 4 and 5mm acrylic UV dice - length 10mm (3/8'')</t>
  </si>
  <si>
    <t>35620 Elkmont, Alabama</t>
  </si>
  <si>
    <t>35739 Ardmore, Alabama</t>
  </si>
  <si>
    <t>Shipping cost to USA via DHL:</t>
  </si>
  <si>
    <t>56381</t>
  </si>
  <si>
    <t>GSP Eligible</t>
  </si>
  <si>
    <t>HTS - A7117.19.9000: Imitation jewelry of base metal</t>
  </si>
  <si>
    <t>Two Hundred Forty-Two and 70/100 USD</t>
  </si>
  <si>
    <t>Two Hundred Twenty-Two and 70/100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</si>
</sst>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5" formatCode="0.00_);\(0.00\)"/>
    <numFmt numFmtId="166" formatCode="dd/mmm/yy"/>
  </numFmts>
  <fonts count="44">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0"/>
      <name val="Segoe UI"/>
      <family val="2"/>
    </font>
    <font>
      <b/>
      <sz val="14"/>
      <color theme="9" tint="-0.249977111117893"/>
      <name val="Segoe UI"/>
      <family val="2"/>
    </font>
    <font>
      <u/>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33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4"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5"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164" fontId="5" fillId="0" borderId="0" applyFon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44" fontId="8" fillId="0" borderId="0" applyFon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43"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2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8" fillId="0" borderId="0"/>
    <xf numFmtId="9"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164" fontId="5" fillId="0" borderId="0" applyFont="0" applyFill="0" applyBorder="0" applyAlignment="0" applyProtection="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28" fillId="0" borderId="0"/>
    <xf numFmtId="0" fontId="8" fillId="0" borderId="0" applyNumberFormat="0" applyFill="0" applyBorder="0" applyAlignment="0" applyProtection="0"/>
    <xf numFmtId="0" fontId="28" fillId="0" borderId="0"/>
    <xf numFmtId="0" fontId="28" fillId="0" borderId="0"/>
    <xf numFmtId="0" fontId="28" fillId="0" borderId="0"/>
    <xf numFmtId="0" fontId="5"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5" fillId="0" borderId="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164" fontId="5" fillId="0" borderId="0" applyFont="0" applyFill="0" applyBorder="0" applyAlignment="0" applyProtection="0"/>
    <xf numFmtId="0" fontId="8" fillId="0" borderId="0" applyNumberFormat="0" applyFill="0" applyBorder="0" applyAlignment="0" applyProtection="0"/>
    <xf numFmtId="164"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cellStyleXfs>
  <cellXfs count="20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5" xfId="0" applyFont="1" applyFill="1" applyBorder="1"/>
    <xf numFmtId="0" fontId="4" fillId="5" borderId="4" xfId="0" applyFont="1" applyFill="1" applyBorder="1" applyAlignment="1">
      <alignment horizontal="right"/>
    </xf>
    <xf numFmtId="0" fontId="4" fillId="5" borderId="5" xfId="0" applyFont="1" applyFill="1" applyBorder="1"/>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15" fontId="8" fillId="0" borderId="0" xfId="3" applyNumberFormat="1" applyAlignment="1">
      <alignment vertical="center"/>
    </xf>
    <xf numFmtId="165" fontId="8" fillId="0" borderId="15" xfId="3" applyNumberFormat="1" applyBorder="1" applyAlignment="1">
      <alignment vertical="top" wrapText="1"/>
    </xf>
    <xf numFmtId="4" fontId="8" fillId="0" borderId="20" xfId="3" applyNumberFormat="1" applyBorder="1" applyAlignment="1">
      <alignment vertical="center"/>
    </xf>
    <xf numFmtId="4" fontId="8" fillId="0" borderId="15" xfId="3" applyNumberFormat="1" applyBorder="1" applyAlignment="1">
      <alignment horizontal="right" vertical="center"/>
    </xf>
    <xf numFmtId="4" fontId="8" fillId="0" borderId="15" xfId="3" applyNumberFormat="1" applyBorder="1" applyAlignment="1">
      <alignment vertical="center"/>
    </xf>
    <xf numFmtId="4" fontId="10" fillId="0" borderId="15" xfId="3" applyNumberFormat="1" applyFont="1" applyBorder="1" applyAlignment="1">
      <alignment vertical="center"/>
    </xf>
    <xf numFmtId="0" fontId="1" fillId="5" borderId="0" xfId="0" applyFont="1" applyFill="1"/>
    <xf numFmtId="0" fontId="4" fillId="5" borderId="0" xfId="0" applyFont="1" applyFill="1"/>
    <xf numFmtId="0" fontId="2" fillId="5" borderId="0" xfId="0" applyFont="1" applyFill="1"/>
    <xf numFmtId="0" fontId="4" fillId="0" borderId="0" xfId="0" applyFont="1" applyAlignment="1">
      <alignment horizontal="center"/>
    </xf>
    <xf numFmtId="0" fontId="4" fillId="0" borderId="3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21" fillId="6" borderId="35" xfId="0" applyFont="1" applyFill="1" applyBorder="1" applyAlignment="1">
      <alignment horizontal="center"/>
    </xf>
    <xf numFmtId="0" fontId="41" fillId="7" borderId="0" xfId="0" applyFont="1" applyFill="1"/>
    <xf numFmtId="4" fontId="21" fillId="3" borderId="15" xfId="0" applyNumberFormat="1" applyFont="1" applyFill="1" applyBorder="1" applyAlignment="1">
      <alignment horizontal="center"/>
    </xf>
    <xf numFmtId="4" fontId="21" fillId="3" borderId="19" xfId="0" applyNumberFormat="1" applyFont="1" applyFill="1" applyBorder="1" applyAlignment="1">
      <alignment horizontal="center"/>
    </xf>
    <xf numFmtId="4" fontId="4" fillId="2" borderId="19" xfId="0" applyNumberFormat="1" applyFont="1" applyFill="1" applyBorder="1" applyAlignment="1">
      <alignment horizontal="right" vertical="top" wrapText="1"/>
    </xf>
    <xf numFmtId="4" fontId="4" fillId="2" borderId="20" xfId="0" applyNumberFormat="1" applyFont="1" applyFill="1" applyBorder="1" applyAlignment="1">
      <alignment horizontal="righ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15" fontId="8" fillId="2" borderId="29" xfId="3" applyNumberFormat="1" applyFill="1" applyBorder="1" applyAlignment="1">
      <alignment horizontal="center" vertical="center" wrapText="1"/>
    </xf>
    <xf numFmtId="4" fontId="4" fillId="2" borderId="0" xfId="0" applyNumberFormat="1" applyFont="1" applyFill="1" applyAlignment="1">
      <alignment horizontal="right" vertical="top" wrapText="1"/>
    </xf>
    <xf numFmtId="0" fontId="22" fillId="2" borderId="0" xfId="0" applyFont="1" applyFill="1" applyAlignment="1">
      <alignment horizontal="center" vertical="center"/>
    </xf>
    <xf numFmtId="0" fontId="21" fillId="2" borderId="14" xfId="0" applyFont="1" applyFill="1" applyBorder="1" applyAlignment="1">
      <alignment horizontal="center" vertical="center"/>
    </xf>
    <xf numFmtId="1" fontId="21" fillId="8" borderId="19" xfId="0" applyNumberFormat="1" applyFont="1" applyFill="1" applyBorder="1" applyAlignment="1">
      <alignment horizontal="center" vertical="top"/>
    </xf>
    <xf numFmtId="0" fontId="4" fillId="8" borderId="19" xfId="0" applyFont="1" applyFill="1" applyBorder="1" applyAlignment="1">
      <alignment horizontal="left" vertical="top"/>
    </xf>
    <xf numFmtId="0" fontId="6" fillId="8" borderId="9" xfId="0" applyFont="1" applyFill="1" applyBorder="1" applyAlignment="1">
      <alignment horizontal="left" vertical="top" wrapText="1"/>
    </xf>
    <xf numFmtId="0" fontId="4" fillId="8" borderId="9" xfId="0" applyFont="1" applyFill="1" applyBorder="1" applyAlignment="1">
      <alignment horizontal="left" vertical="top"/>
    </xf>
    <xf numFmtId="0" fontId="6" fillId="8" borderId="19" xfId="0" applyFont="1" applyFill="1" applyBorder="1" applyAlignment="1">
      <alignment horizontal="left" vertical="top" wrapText="1"/>
    </xf>
    <xf numFmtId="4" fontId="4" fillId="8" borderId="19" xfId="0" applyNumberFormat="1" applyFont="1" applyFill="1" applyBorder="1" applyAlignment="1">
      <alignment horizontal="right" vertical="top" wrapText="1"/>
    </xf>
    <xf numFmtId="4" fontId="21" fillId="8" borderId="19" xfId="0" applyNumberFormat="1" applyFont="1" applyFill="1" applyBorder="1" applyAlignment="1">
      <alignment horizontal="right" vertical="top"/>
    </xf>
    <xf numFmtId="1" fontId="21" fillId="4" borderId="19" xfId="0" applyNumberFormat="1" applyFont="1" applyFill="1" applyBorder="1" applyAlignment="1">
      <alignment horizontal="center" vertical="top"/>
    </xf>
    <xf numFmtId="0" fontId="4" fillId="4" borderId="19" xfId="0" applyFont="1" applyFill="1" applyBorder="1" applyAlignment="1">
      <alignment horizontal="left" vertical="top"/>
    </xf>
    <xf numFmtId="0" fontId="6" fillId="4" borderId="9" xfId="0" applyFont="1" applyFill="1" applyBorder="1" applyAlignment="1">
      <alignment horizontal="left" vertical="top" wrapText="1"/>
    </xf>
    <xf numFmtId="0" fontId="4" fillId="4" borderId="9" xfId="0" applyFont="1" applyFill="1" applyBorder="1" applyAlignment="1">
      <alignment horizontal="left" vertical="top"/>
    </xf>
    <xf numFmtId="0" fontId="6" fillId="4" borderId="19" xfId="0" applyFont="1" applyFill="1" applyBorder="1" applyAlignment="1">
      <alignment horizontal="left" vertical="top" wrapText="1"/>
    </xf>
    <xf numFmtId="4" fontId="4" fillId="4" borderId="19" xfId="0" applyNumberFormat="1" applyFont="1" applyFill="1" applyBorder="1" applyAlignment="1">
      <alignment horizontal="right" vertical="top" wrapText="1"/>
    </xf>
    <xf numFmtId="4" fontId="21" fillId="4" borderId="19" xfId="0" applyNumberFormat="1" applyFont="1" applyFill="1" applyBorder="1" applyAlignment="1">
      <alignment horizontal="right" vertical="top"/>
    </xf>
    <xf numFmtId="0" fontId="4" fillId="4" borderId="19" xfId="0" applyFont="1" applyFill="1" applyBorder="1" applyAlignment="1">
      <alignment horizontal="right" vertical="top" wrapText="1"/>
    </xf>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1" fillId="5" borderId="4" xfId="0" applyFont="1" applyFill="1" applyBorder="1" applyAlignment="1">
      <alignment horizontal="right" vertical="top"/>
    </xf>
    <xf numFmtId="0" fontId="1" fillId="5" borderId="6" xfId="0" applyFont="1" applyFill="1" applyBorder="1" applyAlignment="1">
      <alignment horizontal="right" vertical="top"/>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4" fillId="2" borderId="14" xfId="0" applyFont="1" applyFill="1" applyBorder="1" applyAlignment="1">
      <alignment horizontal="center" vertical="center"/>
    </xf>
    <xf numFmtId="0" fontId="6" fillId="4" borderId="9" xfId="0" applyFont="1" applyFill="1" applyBorder="1" applyAlignment="1">
      <alignment horizontal="left" vertical="top" wrapText="1"/>
    </xf>
    <xf numFmtId="0" fontId="6" fillId="4" borderId="17" xfId="0" applyFont="1" applyFill="1" applyBorder="1" applyAlignment="1">
      <alignment horizontal="left" vertical="top" wrapText="1"/>
    </xf>
    <xf numFmtId="0" fontId="6" fillId="8" borderId="9" xfId="0" applyFont="1" applyFill="1" applyBorder="1" applyAlignment="1">
      <alignment horizontal="left" vertical="top" wrapText="1"/>
    </xf>
    <xf numFmtId="0" fontId="6" fillId="8" borderId="17" xfId="0" applyFont="1" applyFill="1" applyBorder="1" applyAlignment="1">
      <alignment horizontal="left" vertical="top" wrapText="1"/>
    </xf>
    <xf numFmtId="15" fontId="4" fillId="2" borderId="21" xfId="0" applyNumberFormat="1" applyFont="1" applyFill="1" applyBorder="1" applyAlignment="1">
      <alignment horizontal="center" vertical="center"/>
    </xf>
    <xf numFmtId="15" fontId="4" fillId="2" borderId="20"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0" fillId="0" borderId="20" xfId="0" applyBorder="1" applyAlignment="1">
      <alignment horizontal="center" vertical="center"/>
    </xf>
    <xf numFmtId="0" fontId="4" fillId="2" borderId="21" xfId="0" applyFont="1" applyFill="1" applyBorder="1" applyAlignment="1">
      <alignment horizontal="center" vertical="center"/>
    </xf>
  </cellXfs>
  <cellStyles count="7338">
    <cellStyle name="Comma 2" xfId="7" xr:uid="{07EBDB42-8F92-4BFB-B91E-1F84BA0118C6}"/>
    <cellStyle name="Comma 2 10" xfId="7100" xr:uid="{7BE3CBCB-A766-4348-8337-1E0C67F5DFEB}"/>
    <cellStyle name="Comma 2 2" xfId="4409" xr:uid="{150297A4-B598-44A0-B5E6-18EB6CA99D00}"/>
    <cellStyle name="Comma 2 2 2" xfId="4938" xr:uid="{38099197-EB17-4C2B-A51C-14E0C5CAD5E8}"/>
    <cellStyle name="Comma 2 2 2 2" xfId="5508" xr:uid="{2CE2C194-A1BB-4982-BE87-7BE0F638DAA2}"/>
    <cellStyle name="Comma 2 2 2 2 2" xfId="6343" xr:uid="{940B6C51-FD28-46F8-921D-2FBEF0C31754}"/>
    <cellStyle name="Comma 2 2 2 2 2 2" xfId="6244" xr:uid="{75B9A359-88C3-42DE-81E7-056B37C7054F}"/>
    <cellStyle name="Comma 2 2 2 2 2 3" xfId="7264" xr:uid="{A5BB52BB-4092-47EB-A685-CB5BC50E6D2F}"/>
    <cellStyle name="Comma 2 2 2 2 3" xfId="6061" xr:uid="{3B9941D8-0D6B-4C09-8FBC-47B02BF6AA66}"/>
    <cellStyle name="Comma 2 2 2 2 4" xfId="6199" xr:uid="{CF7E8347-0682-4701-B4C5-24E44309F3CA}"/>
    <cellStyle name="Comma 2 2 2 3" xfId="6086" xr:uid="{43C30A7C-BCC2-46FF-843A-61EF943DD3E1}"/>
    <cellStyle name="Comma 2 2 2 3 2" xfId="7063" xr:uid="{167F0ACB-F89A-4EE8-95EF-8F8559337677}"/>
    <cellStyle name="Comma 2 2 2 3 3" xfId="7197" xr:uid="{96ED8B4E-226B-4578-ADDA-568F821DBB9C}"/>
    <cellStyle name="Comma 2 2 2 3 4" xfId="7294" xr:uid="{960E64E2-4A1A-4BE4-A630-31DA87992B90}"/>
    <cellStyle name="Comma 2 2 2 3 5" xfId="4675" xr:uid="{C69B0807-78C2-4D18-B4E6-22FB54D789AD}"/>
    <cellStyle name="Comma 2 2 2 4" xfId="6110" xr:uid="{8808EE18-4EC1-42AC-884A-5C1F45AA5526}"/>
    <cellStyle name="Comma 2 2 2 5" xfId="6214" xr:uid="{AADA0E2E-5154-4091-B77A-CEEA4FB45498}"/>
    <cellStyle name="Comma 2 2 2 6" xfId="6101" xr:uid="{F8EF72C1-A0AB-4C7F-A01F-AB0DCC259169}"/>
    <cellStyle name="Comma 2 2 3" xfId="4820" xr:uid="{902BAA38-0F54-4E43-8B27-8EAF2461D0B9}"/>
    <cellStyle name="Comma 2 2 3 2" xfId="6169" xr:uid="{9EDA49C9-BB8B-4BE7-8277-CFDC83F8398F}"/>
    <cellStyle name="Comma 2 2 3 2 2" xfId="7074" xr:uid="{3A5B6B3F-48BE-4C78-86FA-DC856BB0F281}"/>
    <cellStyle name="Comma 2 2 3 2 3" xfId="7247" xr:uid="{42D1695D-5FF5-4415-8F32-9AF043E031A9}"/>
    <cellStyle name="Comma 2 2 3 3" xfId="6142" xr:uid="{04474DC0-D441-4173-A877-AC6A48B22960}"/>
    <cellStyle name="Comma 2 2 3 4" xfId="6254" xr:uid="{6B4BE3AA-A9C6-4508-9905-F1ADBC7C66BD}"/>
    <cellStyle name="Comma 2 2 4" xfId="5527" xr:uid="{A1B8C229-4FD9-4D83-BA59-B2F6F98B104F}"/>
    <cellStyle name="Comma 2 2 4 2" xfId="6175" xr:uid="{25092B58-7595-4EF6-85CB-43B8A06B000A}"/>
    <cellStyle name="Comma 2 2 4 2 2" xfId="7071" xr:uid="{981840FC-0E01-4EB9-9928-1BD65AD6B297}"/>
    <cellStyle name="Comma 2 2 4 2 3" xfId="7232" xr:uid="{2A714085-F12C-4939-8727-A927C4A35027}"/>
    <cellStyle name="Comma 2 2 4 3" xfId="6135" xr:uid="{DC341F9E-8ECE-498E-A011-0B8301A4C4EA}"/>
    <cellStyle name="Comma 2 2 4 4" xfId="7159" xr:uid="{E2DECD26-4617-4A3E-BE97-A5A7C55E5538}"/>
    <cellStyle name="Comma 2 2 4 5" xfId="7283" xr:uid="{56956017-9DB2-4C06-8B81-D157EEF28775}"/>
    <cellStyle name="Comma 2 2 4 6" xfId="6298" xr:uid="{965EFA57-425D-4C5C-B6AF-A04DA72353D8}"/>
    <cellStyle name="Comma 2 2 5" xfId="5544" xr:uid="{4A28831C-E485-423B-971D-A63B5A0E8F09}"/>
    <cellStyle name="Comma 2 2 5 2" xfId="7098" xr:uid="{95D70640-838F-4E74-8A3D-5F721558B89B}"/>
    <cellStyle name="Comma 2 2 5 3" xfId="7214" xr:uid="{B2BA7CD9-05EB-42AE-A9F0-4FC0943D763D}"/>
    <cellStyle name="Comma 2 2 5 4" xfId="7286" xr:uid="{32B09EC9-0082-4C4F-9092-340186D0A4AA}"/>
    <cellStyle name="Comma 2 2 5 5" xfId="6292" xr:uid="{26837836-1B7F-4007-8D77-A677517920DF}"/>
    <cellStyle name="Comma 2 2 5 6" xfId="7301" xr:uid="{C555E639-7A68-462B-A959-8D24FEAFD564}"/>
    <cellStyle name="Comma 2 2 6" xfId="6031" xr:uid="{090C5302-5879-430D-8C7B-44974102CE14}"/>
    <cellStyle name="Comma 2 2 6 2" xfId="6213" xr:uid="{AB6CACD6-6E86-4096-A8EE-1FEF3AF40DE3}"/>
    <cellStyle name="Comma 2 2 6 3" xfId="7178" xr:uid="{B7D91BEA-4BE8-4923-83C9-0C6C3FF85C8D}"/>
    <cellStyle name="Comma 2 2 7" xfId="6004" xr:uid="{35C7366C-270B-4D6D-B1CC-965C29768BE7}"/>
    <cellStyle name="Comma 2 2 8" xfId="6275" xr:uid="{17698671-1D57-4A7C-A55A-1097BA7FDD34}"/>
    <cellStyle name="Comma 2 2 9" xfId="6311" xr:uid="{6889CB37-5F4A-4124-9B59-EC25DC52BD39}"/>
    <cellStyle name="Comma 2 3" xfId="81" xr:uid="{AAF6278A-A69F-4ED1-AB1D-8ADFF108E1A9}"/>
    <cellStyle name="Comma 2 3 2" xfId="6203" xr:uid="{6FB6F0FC-EEEF-4C3A-9865-6EDE1B62A90E}"/>
    <cellStyle name="Comma 2 3 2 2" xfId="6166" xr:uid="{8008B375-6769-4E94-8B83-1EAC6380DBE2}"/>
    <cellStyle name="Comma 2 3 2 2 2" xfId="7095" xr:uid="{AADAC528-D636-4368-A049-00FFA39FAFC2}"/>
    <cellStyle name="Comma 2 3 2 2 3" xfId="7257" xr:uid="{3A119B6A-CCEF-4C12-AF4A-BD14AD45FE7A}"/>
    <cellStyle name="Comma 2 3 2 3" xfId="6262" xr:uid="{9A2A8662-905A-40FB-B2A3-D0A0210A7257}"/>
    <cellStyle name="Comma 2 3 2 4" xfId="7140" xr:uid="{2657A4C8-0866-45FC-BAF2-560AFD8A6957}"/>
    <cellStyle name="Comma 2 3 3" xfId="6071" xr:uid="{39D738AA-39FC-4EC6-A616-824CEEFF41D9}"/>
    <cellStyle name="Comma 2 3 3 2" xfId="6046" xr:uid="{7DEE9A9F-1BB0-47B7-AFE7-474FAE23AC81}"/>
    <cellStyle name="Comma 2 3 3 3" xfId="7188" xr:uid="{E0655523-D9E0-4510-A958-DFF735C0108C}"/>
    <cellStyle name="Comma 2 3 4" xfId="6339" xr:uid="{79976C00-8BFC-4D34-A7C9-7D72B7861E72}"/>
    <cellStyle name="Comma 2 3 5" xfId="6062" xr:uid="{009EDE97-F4DD-471F-B8A0-0382A0E6C86F}"/>
    <cellStyle name="Comma 2 3 6" xfId="7114" xr:uid="{A2F9CB00-9968-49C7-9F66-ED1787B27375}"/>
    <cellStyle name="Comma 2 4" xfId="82" xr:uid="{660B4C52-0AF4-4263-8370-C8A7CF647A43}"/>
    <cellStyle name="Comma 2 4 2" xfId="6066" xr:uid="{18D5C016-5A9E-470B-B66C-F535B4DFB714}"/>
    <cellStyle name="Comma 2 4 2 2" xfId="7073" xr:uid="{68DD7999-782D-4A03-BA1B-2A58482722B8}"/>
    <cellStyle name="Comma 2 4 2 3" xfId="7240" xr:uid="{C92F2F94-E560-492D-BAEF-F5ED065E564F}"/>
    <cellStyle name="Comma 2 4 3" xfId="6145" xr:uid="{623294AC-DDC8-45C6-A85B-CAB970527916}"/>
    <cellStyle name="Comma 2 4 4" xfId="7126" xr:uid="{B0B496F8-F9EF-4EE1-80F8-566BA8E9D2AE}"/>
    <cellStyle name="Comma 2 4 5" xfId="6206" xr:uid="{7527C6B5-C129-4641-A759-13658E8AD87E}"/>
    <cellStyle name="Comma 2 5" xfId="6029" xr:uid="{839BD8E1-E2B3-41EF-AB4E-F05B9B323470}"/>
    <cellStyle name="Comma 2 5 2" xfId="6178" xr:uid="{8BCD9227-AE06-410D-B9D7-0A23257CF33B}"/>
    <cellStyle name="Comma 2 5 2 2" xfId="7069" xr:uid="{E83C9661-AA5D-4BD9-8DB8-177FF0CFDCBE}"/>
    <cellStyle name="Comma 2 5 2 3" xfId="7223" xr:uid="{855D28EB-8EA9-4B7B-B7A9-25F0C3574200}"/>
    <cellStyle name="Comma 2 5 3" xfId="7096" xr:uid="{E5219602-2218-41C7-9DCE-58D74B7C94DB}"/>
    <cellStyle name="Comma 2 5 4" xfId="7152" xr:uid="{7F94F3F4-02C5-4EF7-AB51-4F07A0CBDF33}"/>
    <cellStyle name="Comma 2 6" xfId="6068" xr:uid="{014439D5-8D89-4715-81B3-6BC48971517A}"/>
    <cellStyle name="Comma 2 6 2" xfId="6088" xr:uid="{92AD213C-94BE-4500-81A5-10A30D79C22A}"/>
    <cellStyle name="Comma 2 6 3" xfId="7204" xr:uid="{A5404697-968C-4AD2-A8D3-30321D11E7AE}"/>
    <cellStyle name="Comma 2 7" xfId="7088" xr:uid="{D345234B-EA34-48AD-9DBB-7655655E24EA}"/>
    <cellStyle name="Comma 2 7 2" xfId="6053" xr:uid="{131F7D7F-842F-4A96-A492-6667A4B90762}"/>
    <cellStyle name="Comma 2 7 3" xfId="7168" xr:uid="{982DA9D3-76A6-48C4-8536-A4F93E1E2749}"/>
    <cellStyle name="Comma 2 8" xfId="7076" xr:uid="{7F04B3D9-FADF-4FE2-839E-67EE364CCAFD}"/>
    <cellStyle name="Comma 2 9" xfId="6159" xr:uid="{D496A703-0745-42A9-888A-9A0A567390B5}"/>
    <cellStyle name="Comma 3" xfId="4293" xr:uid="{78057332-F3BF-485E-BD54-FAB1CF9C2A9C}"/>
    <cellStyle name="Comma 3 2" xfId="4577" xr:uid="{49B77319-5843-4DEC-987E-9E0AD30924AF}"/>
    <cellStyle name="Comma 3 2 2" xfId="4939" xr:uid="{CE3590F3-78D0-4A36-A406-E566516E9524}"/>
    <cellStyle name="Comma 3 2 2 2" xfId="5509" xr:uid="{DE86A5F6-2DFD-4B16-A1AB-74BDEC47217E}"/>
    <cellStyle name="Comma 3 2 2 3" xfId="7295" xr:uid="{00C9801D-B733-425C-A5CD-4DD8254F35B9}"/>
    <cellStyle name="Comma 3 2 3" xfId="5507" xr:uid="{57463972-DDF0-4068-9D99-E904BFC97B4E}"/>
    <cellStyle name="Comma 3 2 4" xfId="5528" xr:uid="{145D793F-16C4-468C-AF71-44582EBEDC98}"/>
    <cellStyle name="Comma 3 2 5" xfId="5545" xr:uid="{D504FE2F-83FE-4170-975C-F312C2BEBD6A}"/>
    <cellStyle name="Comma 3 2 5 2" xfId="7287" xr:uid="{5059D687-F24D-4B72-8439-52CDD1E8338D}"/>
    <cellStyle name="Comma 3 2 5 3" xfId="7303" xr:uid="{B8BA81C1-7BEA-4DB7-BF14-13D650A997EF}"/>
    <cellStyle name="Comma 3 3" xfId="4407" xr:uid="{6F8DC2F1-2890-49DB-BEC9-999F66B24E6F}"/>
    <cellStyle name="Comma 4" xfId="7273" xr:uid="{8F06FC05-B699-4681-8226-A355B46B8497}"/>
    <cellStyle name="Comma 5" xfId="7274" xr:uid="{909BF8A1-232E-4D5A-AA38-EF7F6AFFC27E}"/>
    <cellStyle name="Comma 6" xfId="7275" xr:uid="{C4BA545C-AB37-4E7B-B2B2-5BAE07EF1E2E}"/>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2 2 2" xfId="5864" xr:uid="{B4E7554C-058D-42B8-BEAE-F419283AA3CF}"/>
    <cellStyle name="Currency 10 2 2 3" xfId="5693" xr:uid="{4CCCC2F2-7645-4663-90B4-06F5126332D4}"/>
    <cellStyle name="Currency 10 2 3" xfId="4411" xr:uid="{132FE3D1-6BF9-4330-ACB7-8DFDA0733F8F}"/>
    <cellStyle name="Currency 10 2 3 2" xfId="5601" xr:uid="{220C711C-6E65-4ED4-A6CA-4A713BCE1B18}"/>
    <cellStyle name="Currency 10 2 3 2 2" xfId="5919" xr:uid="{2A6C502B-D7F8-4FE1-8013-AC2556AA7511}"/>
    <cellStyle name="Currency 10 2 3 3" xfId="5753" xr:uid="{00371739-A50B-4C60-BCA5-9BE0E2FF2097}"/>
    <cellStyle name="Currency 10 2 4" xfId="5559" xr:uid="{91586F6A-F36A-487D-BAD8-A61BC14000C0}"/>
    <cellStyle name="Currency 10 2 4 2" xfId="5810" xr:uid="{2FC4C32F-B942-405A-943D-37B31A7834B6}"/>
    <cellStyle name="Currency 10 2 5" xfId="5641" xr:uid="{294F5A07-DB86-4801-B5A3-3C7CB7CF9BF8}"/>
    <cellStyle name="Currency 10 3" xfId="10" xr:uid="{98388869-EAD4-4F19-9DCB-C38137E22AAE}"/>
    <cellStyle name="Currency 10 3 2" xfId="3670" xr:uid="{7D518BF8-EE25-4CBA-9677-B7DFCEF83B3E}"/>
    <cellStyle name="Currency 10 3 2 2" xfId="4493" xr:uid="{63E3AE81-03F7-49CF-8ACC-7785FB769902}"/>
    <cellStyle name="Currency 10 3 2 2 2" xfId="5865" xr:uid="{51C36596-F4E4-4AD8-9255-2F3291733BFE}"/>
    <cellStyle name="Currency 10 3 2 3" xfId="5694" xr:uid="{C3EC4BF6-3EF9-4DDD-8822-B219ACE04B37}"/>
    <cellStyle name="Currency 10 3 3" xfId="4412" xr:uid="{141AA78D-8C9C-4AC6-96C4-5DB47200BB41}"/>
    <cellStyle name="Currency 10 3 3 2" xfId="5602" xr:uid="{B7A08DDF-03B8-4C03-944B-1481D7A4781E}"/>
    <cellStyle name="Currency 10 3 3 2 2" xfId="5920" xr:uid="{BC0D1F49-1F85-4528-BBA9-5589CE3EFFBE}"/>
    <cellStyle name="Currency 10 3 3 3" xfId="5754" xr:uid="{90B85C54-F6B3-4E04-AB9A-CE389A74504C}"/>
    <cellStyle name="Currency 10 3 4" xfId="5560" xr:uid="{8B9D8BCA-8006-4367-BE92-ED469FBF5DEF}"/>
    <cellStyle name="Currency 10 3 4 2" xfId="5811" xr:uid="{541C3AC3-4F91-46A2-A8A9-F40CEE31AC81}"/>
    <cellStyle name="Currency 10 3 5" xfId="5642" xr:uid="{4D569AEF-9050-4033-B29A-BC451C490BF3}"/>
    <cellStyle name="Currency 10 4" xfId="3671" xr:uid="{0F684444-5D36-4B35-95FC-4B62B0DBFF93}"/>
    <cellStyle name="Currency 10 4 2" xfId="4494" xr:uid="{3BED2A5E-D23E-44CC-B39D-FE7945310BCE}"/>
    <cellStyle name="Currency 10 4 2 2" xfId="5866" xr:uid="{4F8CEB0E-79C1-4F98-862E-9BE94091CDCE}"/>
    <cellStyle name="Currency 10 4 3" xfId="5695" xr:uid="{FC3D1CC1-4A21-4941-AD29-D87567C28C71}"/>
    <cellStyle name="Currency 10 5" xfId="4410" xr:uid="{5C71DC76-39C9-4F9A-80CB-D4BCA8D1F9BF}"/>
    <cellStyle name="Currency 10 5 2" xfId="5600" xr:uid="{1C002E1B-1CB0-4FDC-8A36-B9B7FA613A51}"/>
    <cellStyle name="Currency 10 5 2 2" xfId="5918" xr:uid="{67CB28AA-9464-4CF5-8347-2EE935394061}"/>
    <cellStyle name="Currency 10 5 3" xfId="5752" xr:uid="{A8D437D0-2031-460E-B959-CEAD1B463F8B}"/>
    <cellStyle name="Currency 10 6" xfId="4778" xr:uid="{BF3ACA87-2FDE-4FDA-8DDF-D7B14CA62694}"/>
    <cellStyle name="Currency 10 6 2" xfId="5809" xr:uid="{224974A4-7574-4F26-9FFB-18918A013CA6}"/>
    <cellStyle name="Currency 10 7" xfId="5640" xr:uid="{5DA4261E-F32E-42D2-A22D-49D1F6871427}"/>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2 2 2" xfId="5867" xr:uid="{38D893AC-1479-4BD3-86BE-680367D71455}"/>
    <cellStyle name="Currency 11 2 2 3" xfId="5696" xr:uid="{75CFADCA-C874-4378-B08E-7208F835546E}"/>
    <cellStyle name="Currency 11 2 3" xfId="4414" xr:uid="{EDE61D86-6A38-4B1C-ABA2-79C5DDB273D5}"/>
    <cellStyle name="Currency 11 2 3 2" xfId="5603" xr:uid="{ED5768FF-19DF-4D0F-B019-5DE1231335AA}"/>
    <cellStyle name="Currency 11 2 3 2 2" xfId="5922" xr:uid="{84A6215D-F885-45EA-A3C6-8645F7AE8B4E}"/>
    <cellStyle name="Currency 11 2 3 3" xfId="5756" xr:uid="{1777AA89-3A41-44D0-9AEC-9941C0B0457A}"/>
    <cellStyle name="Currency 11 2 4" xfId="5561" xr:uid="{FFEB641D-3405-4EEF-A9B9-3652008D9DB9}"/>
    <cellStyle name="Currency 11 2 4 2" xfId="5813" xr:uid="{11B4DE10-F31C-46EE-8CA9-D3C88C66FBCF}"/>
    <cellStyle name="Currency 11 2 5" xfId="5644" xr:uid="{67262626-2C27-46D1-A797-DC2216E6AE70}"/>
    <cellStyle name="Currency 11 3" xfId="13" xr:uid="{05557200-6C94-455B-9F47-6F63D4B788BC}"/>
    <cellStyle name="Currency 11 3 2" xfId="3673" xr:uid="{6E8C731C-8626-4F98-97BE-1A33F1FD084B}"/>
    <cellStyle name="Currency 11 3 2 2" xfId="4496" xr:uid="{AC818598-434A-4D97-B929-A7F25D367A9E}"/>
    <cellStyle name="Currency 11 3 2 2 2" xfId="5868" xr:uid="{5E60B9B6-CA93-4DA6-91BE-0B4640515A98}"/>
    <cellStyle name="Currency 11 3 2 3" xfId="5697" xr:uid="{3DF50332-B2AB-4C10-8DEA-FEDF2CAD7C95}"/>
    <cellStyle name="Currency 11 3 3" xfId="4415" xr:uid="{7C607BA5-62C9-42C3-8E93-0466B638328E}"/>
    <cellStyle name="Currency 11 3 3 2" xfId="5604" xr:uid="{7B071BA2-1278-4B26-9851-2D08293B7E02}"/>
    <cellStyle name="Currency 11 3 3 2 2" xfId="5923" xr:uid="{34AAC261-3541-49FA-A812-5EC799494301}"/>
    <cellStyle name="Currency 11 3 3 3" xfId="5757" xr:uid="{987B8CE2-BC20-4281-A05F-F3B3676D8FD2}"/>
    <cellStyle name="Currency 11 3 4" xfId="5562" xr:uid="{F1EC89D8-E3CD-47C2-B1A9-923A5FDA225D}"/>
    <cellStyle name="Currency 11 3 4 2" xfId="5814" xr:uid="{CCF717B2-BE75-4C4A-A9ED-8C33551A520D}"/>
    <cellStyle name="Currency 11 3 5" xfId="5645" xr:uid="{C5D67B84-3418-4DBA-92FE-A1621D1170B1}"/>
    <cellStyle name="Currency 11 4" xfId="3674" xr:uid="{2AAAF4B3-FF61-4A8F-BCB2-6D7438F517F6}"/>
    <cellStyle name="Currency 11 4 2" xfId="4497" xr:uid="{5E12718D-0A8D-4CD1-B0F7-C56CBE1D5F16}"/>
    <cellStyle name="Currency 11 4 2 2" xfId="5869" xr:uid="{C8C4FC10-EC65-4EDC-8308-20CE50783419}"/>
    <cellStyle name="Currency 11 4 3" xfId="5698" xr:uid="{62AFBE6C-C5A9-43EA-917F-D808C4877D4D}"/>
    <cellStyle name="Currency 11 5" xfId="4294" xr:uid="{874C1E1E-2210-462D-A519-0314DFD5D195}"/>
    <cellStyle name="Currency 11 5 2" xfId="4714" xr:uid="{96B664CF-6DB0-42AA-8713-E04FB73904D8}"/>
    <cellStyle name="Currency 11 5 2 2" xfId="5921" xr:uid="{32F6A84C-C34C-4EF4-9F13-F17E92771AC2}"/>
    <cellStyle name="Currency 11 5 3" xfId="4903" xr:uid="{BDDD3362-836B-41BB-8702-99E67AAEB008}"/>
    <cellStyle name="Currency 11 5 3 2" xfId="5498" xr:uid="{3CBB5306-00BD-44F2-9A7E-24C6DF49EAFB}"/>
    <cellStyle name="Currency 11 5 3 3" xfId="4940" xr:uid="{C213E975-DE4E-4A1F-A371-F5D94A8D8A03}"/>
    <cellStyle name="Currency 11 5 3 4" xfId="5755" xr:uid="{4D328F1B-E7C9-4E32-9DE3-7DD6302E669D}"/>
    <cellStyle name="Currency 11 5 4" xfId="4880" xr:uid="{6F405C79-E6BE-4E48-9598-1E9A85BB90F1}"/>
    <cellStyle name="Currency 11 6" xfId="4413" xr:uid="{CB5891CF-C8B3-4B62-9AC3-AAE6E6993CED}"/>
    <cellStyle name="Currency 11 6 2" xfId="5812" xr:uid="{853BDE24-91DB-4E5C-9E44-824EF9E5D6DF}"/>
    <cellStyle name="Currency 11 7" xfId="5643" xr:uid="{12B0BD84-9229-4A52-A63A-A25366FEDCFC}"/>
    <cellStyle name="Currency 11 8" xfId="5977" xr:uid="{8218762B-10A8-4FA6-AB49-24611B91774E}"/>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2 2 2" xfId="5870" xr:uid="{280091A0-251A-4F32-A0D3-F0995C9E81C1}"/>
    <cellStyle name="Currency 12 2 2 3" xfId="5699" xr:uid="{621008F0-1992-411E-8687-B8A64F9379E1}"/>
    <cellStyle name="Currency 12 2 3" xfId="4417" xr:uid="{BB122063-C2A0-403F-AAD4-8DF438E92AE3}"/>
    <cellStyle name="Currency 12 2 3 2" xfId="5606" xr:uid="{61106755-E1F7-44C9-8AF5-EDA9F4DF9B3C}"/>
    <cellStyle name="Currency 12 2 3 2 2" xfId="5925" xr:uid="{4FD77DE7-9403-4F55-B530-568DD99679CD}"/>
    <cellStyle name="Currency 12 2 3 3" xfId="5759" xr:uid="{0812E465-B207-42DB-93D8-07304D56AE23}"/>
    <cellStyle name="Currency 12 2 4" xfId="5564" xr:uid="{C8E6D465-7F14-4C55-A6F3-9EB22C8A3F11}"/>
    <cellStyle name="Currency 12 2 4 2" xfId="5816" xr:uid="{7CA23D7A-99A9-4B00-9714-6558F8C04A00}"/>
    <cellStyle name="Currency 12 2 5" xfId="5647" xr:uid="{121075B8-03C4-4749-A52B-48C6C21C9DB2}"/>
    <cellStyle name="Currency 12 3" xfId="3676" xr:uid="{86DDAB52-E409-4019-88E4-258F3E4D628A}"/>
    <cellStyle name="Currency 12 3 2" xfId="4499" xr:uid="{2BBB317D-12EC-47CA-B30F-4DFBB6226813}"/>
    <cellStyle name="Currency 12 3 2 2" xfId="5871" xr:uid="{13DEAE3A-DB81-4C2E-8C89-E7A9CFAAD43D}"/>
    <cellStyle name="Currency 12 3 3" xfId="5700" xr:uid="{4D599329-7DDD-4BC2-ACAE-DD5E9463FCDE}"/>
    <cellStyle name="Currency 12 4" xfId="4416" xr:uid="{B77DFB71-69E3-4A0C-8A93-1D4C16120DDC}"/>
    <cellStyle name="Currency 12 4 2" xfId="5605" xr:uid="{9EF00F6A-FB4C-4A5C-AFF3-B847B8D71BF3}"/>
    <cellStyle name="Currency 12 4 2 2" xfId="5924" xr:uid="{4EF1BDF8-4CB3-4527-AF6E-D9618AF17CEE}"/>
    <cellStyle name="Currency 12 4 3" xfId="5758" xr:uid="{EF39E935-B751-4568-BC3D-49A9A78A3A4C}"/>
    <cellStyle name="Currency 12 5" xfId="5563" xr:uid="{19BB07D8-EABA-4192-BDF9-42DA574502C7}"/>
    <cellStyle name="Currency 12 5 2" xfId="5815" xr:uid="{676F57D6-95C2-4245-9A44-FB6D1C34FA76}"/>
    <cellStyle name="Currency 12 6" xfId="5646" xr:uid="{3EDAE36E-082A-4C1E-A00B-BA39C6D66AD3}"/>
    <cellStyle name="Currency 13" xfId="16" xr:uid="{5898E85B-7F91-4271-BE10-38C46B56DE0E}"/>
    <cellStyle name="Currency 13 10" xfId="7101" xr:uid="{F2A28A04-0EE3-4512-B043-71DF2B2EDE79}"/>
    <cellStyle name="Currency 13 2" xfId="4296" xr:uid="{B378493B-6BBC-4EFD-88E3-BF46D3552B3D}"/>
    <cellStyle name="Currency 13 2 2" xfId="4579" xr:uid="{01E1EB5F-A696-4DB3-9431-D91798FE31AD}"/>
    <cellStyle name="Currency 13 2 2 2" xfId="6234" xr:uid="{82C2738B-07EA-412A-A2DB-E53FE64A03BD}"/>
    <cellStyle name="Currency 13 2 2 2 2" xfId="6279" xr:uid="{15E7DD10-5A15-46FE-8B12-4CDF8F196AB9}"/>
    <cellStyle name="Currency 13 2 2 2 2 2" xfId="6007" xr:uid="{B2887024-8E98-4B2E-A360-A5C654D4ED84}"/>
    <cellStyle name="Currency 13 2 2 2 2 3" xfId="7265" xr:uid="{C99298F9-0825-4528-86D0-E868E74336C3}"/>
    <cellStyle name="Currency 13 2 2 2 3" xfId="6040" xr:uid="{A9E9F07C-B42F-49FB-92AA-1ED1316032FE}"/>
    <cellStyle name="Currency 13 2 2 2 4" xfId="7147" xr:uid="{4CFB5A7E-FD77-4557-BF5B-AACEC41088C5}"/>
    <cellStyle name="Currency 13 2 2 3" xfId="6184" xr:uid="{741AF2E3-E22F-4CE0-A5FC-FDFB7FF0F57C}"/>
    <cellStyle name="Currency 13 2 2 3 2" xfId="7064" xr:uid="{9A38B91F-CEC4-4F9B-A77D-9E2524288D0A}"/>
    <cellStyle name="Currency 13 2 2 3 3" xfId="7198" xr:uid="{890CD900-4A38-463C-B4CE-C612861DCCF3}"/>
    <cellStyle name="Currency 13 2 2 4" xfId="6082" xr:uid="{60220F1E-389E-48E4-916B-D91F1D2D754C}"/>
    <cellStyle name="Currency 13 2 2 5" xfId="6270" xr:uid="{A58FB9C4-DAF7-401D-B0A6-D54E66B03517}"/>
    <cellStyle name="Currency 13 2 2 6" xfId="6307" xr:uid="{8CC33558-30CE-47A2-9E26-7FBA68F2646F}"/>
    <cellStyle name="Currency 13 2 3" xfId="6032" xr:uid="{3EC6C51D-E2A0-48FA-BE71-7E2EC33B9301}"/>
    <cellStyle name="Currency 13 2 3 2" xfId="6064" xr:uid="{A9342904-90D2-43CE-BE41-1FEF75081F75}"/>
    <cellStyle name="Currency 13 2 3 2 2" xfId="6089" xr:uid="{503DE33B-9ED0-408B-87D4-6B8A210BA108}"/>
    <cellStyle name="Currency 13 2 3 2 3" xfId="7248" xr:uid="{FFEE975B-A21B-4D28-AE64-04940A3BB809}"/>
    <cellStyle name="Currency 13 2 3 3" xfId="6141" xr:uid="{8BBCAD28-2768-4D90-8AE4-E511D89780FA}"/>
    <cellStyle name="Currency 13 2 3 4" xfId="7133" xr:uid="{D15F989D-FEA1-488A-987F-70009BD435DC}"/>
    <cellStyle name="Currency 13 2 4" xfId="6243" xr:uid="{1D2D0A07-910E-4D3E-8774-DED28EBF00A7}"/>
    <cellStyle name="Currency 13 2 4 2" xfId="6067" xr:uid="{AF1D0774-CF0E-4128-8088-C1A5A2D7F13C}"/>
    <cellStyle name="Currency 13 2 4 2 2" xfId="6015" xr:uid="{E92FFFA9-A4F2-4250-B01D-435A067BDE99}"/>
    <cellStyle name="Currency 13 2 4 2 3" xfId="7233" xr:uid="{7B227F9F-D694-4054-876C-3749B09E6497}"/>
    <cellStyle name="Currency 13 2 4 3" xfId="6134" xr:uid="{B8604976-8B34-46A9-92F3-E6143B9042F2}"/>
    <cellStyle name="Currency 13 2 4 4" xfId="7160" xr:uid="{33CCDF46-2503-4F59-87D8-80EE1B8CD597}"/>
    <cellStyle name="Currency 13 2 5" xfId="6251" xr:uid="{78144D1C-2E0F-4B8B-8642-7D8B03320D9F}"/>
    <cellStyle name="Currency 13 2 5 2" xfId="7068" xr:uid="{96A93288-A35E-4F12-A62B-3652F90B6D8C}"/>
    <cellStyle name="Currency 13 2 5 3" xfId="7215" xr:uid="{3F08CC18-F330-4C40-90C1-BB8373CB8F78}"/>
    <cellStyle name="Currency 13 2 6" xfId="6098" xr:uid="{D106CFAC-ED16-4FB1-B844-D4695DA95AF7}"/>
    <cellStyle name="Currency 13 2 6 2" xfId="6018" xr:uid="{2484FCCF-5313-4FD9-B082-D21FFD4D25DD}"/>
    <cellStyle name="Currency 13 2 6 3" xfId="7179" xr:uid="{1DC90E5F-19A3-42E4-B787-8F78C2D69631}"/>
    <cellStyle name="Currency 13 2 7" xfId="6227" xr:uid="{D35634B7-F9D0-4AE6-B5D9-7D7D8E60321F}"/>
    <cellStyle name="Currency 13 2 8" xfId="6085" xr:uid="{75F5B06E-FC6D-4466-A3BF-6CC0DFBC6A62}"/>
    <cellStyle name="Currency 13 2 9" xfId="6209" xr:uid="{FD951F44-1804-4399-A342-A3C8ED92EA71}"/>
    <cellStyle name="Currency 13 3" xfId="4297" xr:uid="{0FCB0231-8D2A-46A2-ADC9-8EFFE48E28CC}"/>
    <cellStyle name="Currency 13 3 2" xfId="4942" xr:uid="{E9DF8EBC-D1BA-4820-9D52-F7B46BADF035}"/>
    <cellStyle name="Currency 13 3 2 2" xfId="6222" xr:uid="{189B23A3-D3D6-4C5E-88DC-98CABA81EF3B}"/>
    <cellStyle name="Currency 13 3 2 2 2" xfId="6115" xr:uid="{FA11DA01-3286-476C-9C89-7E26920D7F06}"/>
    <cellStyle name="Currency 13 3 2 2 3" xfId="7258" xr:uid="{D68FE73C-72A2-4708-B86D-5803D3925671}"/>
    <cellStyle name="Currency 13 3 2 3" xfId="6091" xr:uid="{9EE133E4-FE61-454A-9513-51BF2B4D0040}"/>
    <cellStyle name="Currency 13 3 2 4" xfId="6035" xr:uid="{C3742AA3-50FC-47A8-9901-FE3C7F95D40B}"/>
    <cellStyle name="Currency 13 3 3" xfId="6362" xr:uid="{CFA65D98-FBA0-4604-8639-B5F42F45A7EC}"/>
    <cellStyle name="Currency 13 3 3 2" xfId="6226" xr:uid="{45AAEA01-2D6E-4939-B616-66C7B7274A66}"/>
    <cellStyle name="Currency 13 3 3 3" xfId="7189" xr:uid="{31D76A95-D8EF-4022-9B89-1EAA9E546D5A}"/>
    <cellStyle name="Currency 13 3 4" xfId="6355" xr:uid="{5606B905-4D3D-47C4-84C5-3A5E022CC53B}"/>
    <cellStyle name="Currency 13 3 5" xfId="6272" xr:uid="{AB7EE36B-151E-4992-BF13-5D0E22C1CEF8}"/>
    <cellStyle name="Currency 13 3 6" xfId="7115" xr:uid="{8DF03ABA-F9AF-42C5-9888-5B77A981A395}"/>
    <cellStyle name="Currency 13 4" xfId="4295" xr:uid="{BA07601C-D51B-4BC1-8732-754F15EBA5CA}"/>
    <cellStyle name="Currency 13 4 2" xfId="4578" xr:uid="{8EEB68E9-B27C-4202-B3AF-AF92F10EC3A6}"/>
    <cellStyle name="Currency 13 4 2 2" xfId="6037" xr:uid="{3BCA40AA-EF19-48B1-8DE2-7B5523C8E56A}"/>
    <cellStyle name="Currency 13 4 2 3" xfId="6342" xr:uid="{4820743C-170C-43F6-99CD-234D354D0BE5}"/>
    <cellStyle name="Currency 13 4 3" xfId="6219" xr:uid="{CB162906-E75D-4545-AC5A-CFD5EEB5279D}"/>
    <cellStyle name="Currency 13 4 4" xfId="6360" xr:uid="{752F3F8B-3495-4E3B-ACE1-89E77F24C131}"/>
    <cellStyle name="Currency 13 5" xfId="4941" xr:uid="{1E10507B-F3EC-40B0-BAE9-1B0DF05B3612}"/>
    <cellStyle name="Currency 13 5 2" xfId="6290" xr:uid="{561CBA41-398C-41DC-9199-9314358A9032}"/>
    <cellStyle name="Currency 13 5 2 2" xfId="7070" xr:uid="{18AB3FE5-E15E-44E8-99B3-55F44A4B1CFC}"/>
    <cellStyle name="Currency 13 5 2 3" xfId="7224" xr:uid="{78F85C5D-4B5D-4628-919B-F1D56751509F}"/>
    <cellStyle name="Currency 13 5 3" xfId="6341" xr:uid="{9136D4E1-237F-4C52-B3B4-0C86614F06CC}"/>
    <cellStyle name="Currency 13 5 4" xfId="6196" xr:uid="{6052041B-D78F-4B2D-B759-DFB08C0CF770}"/>
    <cellStyle name="Currency 13 6" xfId="6182" xr:uid="{E424C994-ACE6-4F74-9750-58AA13003AD2}"/>
    <cellStyle name="Currency 13 6 2" xfId="6049" xr:uid="{33FD7F36-5514-4322-80AF-D82B7590C9A0}"/>
    <cellStyle name="Currency 13 6 3" xfId="7205" xr:uid="{03FFE860-ECA7-4CFC-B54A-A68A1A66C67F}"/>
    <cellStyle name="Currency 13 7" xfId="6099" xr:uid="{2707C919-771B-49A4-8BE7-06FA394D5A94}"/>
    <cellStyle name="Currency 13 7 2" xfId="6260" xr:uid="{70E5587B-6A8C-4FE2-B473-FD3CFFF9BC14}"/>
    <cellStyle name="Currency 13 7 3" xfId="7169" xr:uid="{E5E80219-1BFC-4DD9-A3DF-C21125213D7B}"/>
    <cellStyle name="Currency 13 8" xfId="6114" xr:uid="{A6CA794C-D07A-428E-9127-183464975568}"/>
    <cellStyle name="Currency 13 9" xfId="6158" xr:uid="{EEBF2D7C-B7F4-4AA7-A623-114C8380320C}"/>
    <cellStyle name="Currency 14" xfId="17" xr:uid="{06093C67-F3EF-4031-8944-64EC6F01C22C}"/>
    <cellStyle name="Currency 14 2" xfId="3677" xr:uid="{B6DCEDD0-B4B9-40EC-AF2A-EF87C975C7B7}"/>
    <cellStyle name="Currency 14 2 2" xfId="4500" xr:uid="{21B39870-ED7B-4761-BB3E-9EF12273A02D}"/>
    <cellStyle name="Currency 14 2 2 2" xfId="5872" xr:uid="{EC120BB6-C903-4C0A-A104-5FE5C7855173}"/>
    <cellStyle name="Currency 14 2 3" xfId="5701" xr:uid="{7B541D45-626F-4B3E-B17C-6BD0DCE1BBC1}"/>
    <cellStyle name="Currency 14 3" xfId="4418" xr:uid="{1213141F-30C0-4E69-80FC-0E098588FCB5}"/>
    <cellStyle name="Currency 14 3 2" xfId="5607" xr:uid="{1BDD64A5-E68E-4E1D-9C33-D00FF5362B65}"/>
    <cellStyle name="Currency 14 3 2 2" xfId="5926" xr:uid="{3F9A204B-DA39-4622-9078-499727899AB0}"/>
    <cellStyle name="Currency 14 3 3" xfId="5760" xr:uid="{90B2BBDC-7C61-4D40-823F-F2B16A2BA31B}"/>
    <cellStyle name="Currency 14 4" xfId="5565" xr:uid="{114CA5CC-0FB1-42D4-BDBF-D7CC2B228ACF}"/>
    <cellStyle name="Currency 14 4 2" xfId="5817" xr:uid="{CB2486BE-AD24-4B93-A85F-CFC8AC2BF9DE}"/>
    <cellStyle name="Currency 14 5" xfId="5648" xr:uid="{F2C4E4E5-4060-4060-819F-DDDB89A0A5B1}"/>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19" xfId="7276" xr:uid="{14860912-A239-446D-A52D-5AD32BE4E3A0}"/>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10" xfId="7102" xr:uid="{7010E55E-74A0-4B9B-87B2-AE57F399033A}"/>
    <cellStyle name="Currency 2 2 2 2 2" xfId="4943" xr:uid="{300C3AF3-0737-47F1-BE29-623641FE4874}"/>
    <cellStyle name="Currency 2 2 2 2 2 2" xfId="6313" xr:uid="{FDDDCFB8-88A1-4F80-8F0C-941F618A084E}"/>
    <cellStyle name="Currency 2 2 2 2 2 2 2" xfId="6198" xr:uid="{750108CF-E895-4961-B155-A6D20BA84723}"/>
    <cellStyle name="Currency 2 2 2 2 2 2 2 2" xfId="6278" xr:uid="{7FDF857A-D8B0-4896-88C0-4C3CA9202472}"/>
    <cellStyle name="Currency 2 2 2 2 2 2 2 2 2" xfId="6010" xr:uid="{6145DA99-1AD2-42ED-998A-499B5E9764C1}"/>
    <cellStyle name="Currency 2 2 2 2 2 2 2 2 3" xfId="7266" xr:uid="{C7D85386-A0F9-4C0D-BAB2-11921153B817}"/>
    <cellStyle name="Currency 2 2 2 2 2 2 2 3" xfId="6378" xr:uid="{7465F791-4CD1-426B-B663-D75085CC85A0}"/>
    <cellStyle name="Currency 2 2 2 2 2 2 2 4" xfId="7148" xr:uid="{F94314FF-7DBF-4151-90D3-FE4B3C1DFB6D}"/>
    <cellStyle name="Currency 2 2 2 2 2 2 3" xfId="7089" xr:uid="{2D53F28B-CC87-4213-A3FE-ACAADD4A2E54}"/>
    <cellStyle name="Currency 2 2 2 2 2 2 3 2" xfId="6130" xr:uid="{1CED317B-B0D4-419F-A82F-CEAA8C52C063}"/>
    <cellStyle name="Currency 2 2 2 2 2 2 3 3" xfId="7199" xr:uid="{0A9AAA56-A5F1-460C-8118-9400DB44BBC2}"/>
    <cellStyle name="Currency 2 2 2 2 2 2 4" xfId="6109" xr:uid="{284EF57E-3382-4415-A41E-FE422137207E}"/>
    <cellStyle name="Currency 2 2 2 2 2 2 5" xfId="7080" xr:uid="{B809AB1A-71C1-4806-9D30-4A470D143833}"/>
    <cellStyle name="Currency 2 2 2 2 2 2 6" xfId="7121" xr:uid="{1A45CE71-E824-453C-96D7-116D55D37378}"/>
    <cellStyle name="Currency 2 2 2 2 2 3" xfId="6078" xr:uid="{7EDA7656-F8B6-469F-BDD2-F27EDA71B83B}"/>
    <cellStyle name="Currency 2 2 2 2 2 3 2" xfId="6282" xr:uid="{0E2CF5F7-1D0C-4B57-B2A7-189C61BB1D6A}"/>
    <cellStyle name="Currency 2 2 2 2 2 3 2 2" xfId="6118" xr:uid="{65222982-377D-4554-A0FD-F926CA3F15CD}"/>
    <cellStyle name="Currency 2 2 2 2 2 3 2 3" xfId="7249" xr:uid="{06A5C01E-31DD-4110-AE98-7EA51B973427}"/>
    <cellStyle name="Currency 2 2 2 2 2 3 3" xfId="6140" xr:uid="{9BE7C256-B501-4AC0-A072-9E87461D704D}"/>
    <cellStyle name="Currency 2 2 2 2 2 3 4" xfId="7134" xr:uid="{096D9D18-A56C-4D13-8CF1-EE87D0DF8475}"/>
    <cellStyle name="Currency 2 2 2 2 2 4" xfId="6100" xr:uid="{871DC5E4-DF84-41A2-87F6-E752B207E9A7}"/>
    <cellStyle name="Currency 2 2 2 2 2 4 2" xfId="6286" xr:uid="{109FD0D3-CAAA-4525-995E-93AF1CBC884F}"/>
    <cellStyle name="Currency 2 2 2 2 2 4 2 2" xfId="7072" xr:uid="{DDD5F86E-46E1-4B1B-A9A7-48AEADA69574}"/>
    <cellStyle name="Currency 2 2 2 2 2 4 2 3" xfId="7234" xr:uid="{047CF159-1B75-4814-99D7-75A8BB0C9A00}"/>
    <cellStyle name="Currency 2 2 2 2 2 4 3" xfId="6333" xr:uid="{A6B1EEBA-EA70-4146-BF55-1E15A239DB99}"/>
    <cellStyle name="Currency 2 2 2 2 2 4 4" xfId="7161" xr:uid="{312CF14F-A83A-4525-9F11-E960E04480F9}"/>
    <cellStyle name="Currency 2 2 2 2 2 5" xfId="6291" xr:uid="{A25E6773-7FA7-4261-8DDE-D166BE960753}"/>
    <cellStyle name="Currency 2 2 2 2 2 5 2" xfId="6127" xr:uid="{97BA91CF-F25E-480E-8655-F1F191EAE244}"/>
    <cellStyle name="Currency 2 2 2 2 2 5 3" xfId="7216" xr:uid="{1070198E-7619-4440-B107-174C5704FD30}"/>
    <cellStyle name="Currency 2 2 2 2 2 6" xfId="6389" xr:uid="{7317EE34-58F3-4DB3-BC43-6D9D05DC8F16}"/>
    <cellStyle name="Currency 2 2 2 2 2 6 2" xfId="6388" xr:uid="{873A38E4-E59A-4540-BF69-E06FF1D66124}"/>
    <cellStyle name="Currency 2 2 2 2 2 6 3" xfId="7180" xr:uid="{6146C64A-6D6F-41F9-A958-08568C2BB4AF}"/>
    <cellStyle name="Currency 2 2 2 2 2 7" xfId="6321" xr:uid="{B6A2D4FF-E182-42BD-8440-C2952EEBDB3E}"/>
    <cellStyle name="Currency 2 2 2 2 2 8" xfId="6154" xr:uid="{54E88CB9-E92D-47B0-9984-FF873677394B}"/>
    <cellStyle name="Currency 2 2 2 2 2 9" xfId="6361" xr:uid="{16E4A012-97EA-41B6-961E-278C09620C5E}"/>
    <cellStyle name="Currency 2 2 2 2 3" xfId="6309" xr:uid="{5D371792-2E23-4E9C-B5AF-D9A4F94CE8B9}"/>
    <cellStyle name="Currency 2 2 2 2 3 2" xfId="6202" xr:uid="{8DCB24E4-DF94-4B31-927C-CD295B1185B6}"/>
    <cellStyle name="Currency 2 2 2 2 3 2 2" xfId="7054" xr:uid="{84DD03F1-A80D-492B-BC61-B86BEACA4A98}"/>
    <cellStyle name="Currency 2 2 2 2 3 2 2 2" xfId="6228" xr:uid="{7532DBF7-E654-444F-9F80-C1F89338389A}"/>
    <cellStyle name="Currency 2 2 2 2 3 2 2 3" xfId="7259" xr:uid="{34E26CB0-9A72-46F0-8F47-5D97823A7CFC}"/>
    <cellStyle name="Currency 2 2 2 2 3 2 3" xfId="6367" xr:uid="{134240B7-5D46-48C2-AA22-D131FF7831CE}"/>
    <cellStyle name="Currency 2 2 2 2 3 2 4" xfId="7141" xr:uid="{561B0A3A-E3CD-45E0-8478-983FA1F26253}"/>
    <cellStyle name="Currency 2 2 2 2 3 3" xfId="6185" xr:uid="{1F0579D9-6BFA-4290-A79B-BC9BEC9BC128}"/>
    <cellStyle name="Currency 2 2 2 2 3 3 2" xfId="6008" xr:uid="{6C345CBE-9C4E-40EF-BAD3-E87530D1C7EF}"/>
    <cellStyle name="Currency 2 2 2 2 3 3 3" xfId="7190" xr:uid="{4520EDE4-10DB-4033-81E4-8EFE8D553364}"/>
    <cellStyle name="Currency 2 2 2 2 3 4" xfId="6232" xr:uid="{FB3823B1-D976-490D-9F5C-BED4DE12C4D9}"/>
    <cellStyle name="Currency 2 2 2 2 3 5" xfId="6271" xr:uid="{5B955BB6-7E94-4455-8ED6-45F48441B8DD}"/>
    <cellStyle name="Currency 2 2 2 2 3 6" xfId="7116" xr:uid="{E88904D1-2B1F-45FB-9B7D-F8F719F6DCC6}"/>
    <cellStyle name="Currency 2 2 2 2 4" xfId="6205" xr:uid="{FF8466E6-FFB9-45EC-9648-C1A507824D8A}"/>
    <cellStyle name="Currency 2 2 2 2 4 2" xfId="6173" xr:uid="{7B625F4F-507C-4347-80F9-DB9873CB0554}"/>
    <cellStyle name="Currency 2 2 2 2 4 2 2" xfId="6121" xr:uid="{8BDBA4E8-B714-4A98-8B0E-0C5F6F340D4C}"/>
    <cellStyle name="Currency 2 2 2 2 4 2 3" xfId="7241" xr:uid="{C923CCFE-1442-44AD-AC1B-973CB010FEC0}"/>
    <cellStyle name="Currency 2 2 2 2 4 3" xfId="6266" xr:uid="{96D9AA8A-A0BC-4644-ACA4-419DD588BA87}"/>
    <cellStyle name="Currency 2 2 2 2 4 4" xfId="7127" xr:uid="{27E99B68-0ADC-4B4A-A438-1C7EA8436E74}"/>
    <cellStyle name="Currency 2 2 2 2 5" xfId="6074" xr:uid="{A2D304BB-C1AA-473E-818F-B607F32DB515}"/>
    <cellStyle name="Currency 2 2 2 2 5 2" xfId="6094" xr:uid="{3AF492D2-7C8C-4C56-A405-685CB3B0392C}"/>
    <cellStyle name="Currency 2 2 2 2 5 2 2" xfId="7044" xr:uid="{F9798EB5-6B46-41A6-BB27-414D9918E6F9}"/>
    <cellStyle name="Currency 2 2 2 2 5 2 3" xfId="7225" xr:uid="{601D0757-CB27-4B4D-B2F5-D3179D47178A}"/>
    <cellStyle name="Currency 2 2 2 2 5 3" xfId="6136" xr:uid="{4694461D-34E0-414E-8BB0-D89A392865C2}"/>
    <cellStyle name="Currency 2 2 2 2 5 4" xfId="7153" xr:uid="{2C1DA228-CEB1-4E14-90D7-8F05A8E0AB91}"/>
    <cellStyle name="Currency 2 2 2 2 6" xfId="6181" xr:uid="{D96025D3-C7A5-4231-B4EC-5B4D0AE8DBEF}"/>
    <cellStyle name="Currency 2 2 2 2 6 2" xfId="7065" xr:uid="{C76B96BB-235D-46C1-A297-4D38D4281CB5}"/>
    <cellStyle name="Currency 2 2 2 2 6 3" xfId="7206" xr:uid="{697A7528-138D-44FB-98FE-50B83DACE7F9}"/>
    <cellStyle name="Currency 2 2 2 2 7" xfId="6073" xr:uid="{1AB930DC-2E98-4F49-9026-09D6AD4852DB}"/>
    <cellStyle name="Currency 2 2 2 2 7 2" xfId="6249" xr:uid="{8E601EB7-5FBB-4B27-ACD1-45695FF19082}"/>
    <cellStyle name="Currency 2 2 2 2 7 3" xfId="7170" xr:uid="{A05EDAE5-6A31-48D6-A366-F87E36911151}"/>
    <cellStyle name="Currency 2 2 2 2 8" xfId="6353" xr:uid="{F8E4ACAF-B56D-40FC-8CD1-1D2D7AC8055F}"/>
    <cellStyle name="Currency 2 2 2 2 9" xfId="6382" xr:uid="{7D29A593-AAF1-4C74-82AF-AF3956DC0C99}"/>
    <cellStyle name="Currency 2 2 2 3" xfId="22" xr:uid="{0379199C-FE4A-4C72-8AC8-5785B534489C}"/>
    <cellStyle name="Currency 2 2 2 3 2" xfId="3678" xr:uid="{E5D7B05C-11A9-4A0B-A785-AC64947E745F}"/>
    <cellStyle name="Currency 2 2 2 3 2 2" xfId="4501" xr:uid="{14379DB5-A0D0-4729-833E-8A6D26946D3F}"/>
    <cellStyle name="Currency 2 2 2 3 2 2 2" xfId="5873" xr:uid="{7F8CC2D1-2BC9-4A54-B048-11609DBB59CE}"/>
    <cellStyle name="Currency 2 2 2 3 2 3" xfId="5702" xr:uid="{3652EDBA-E072-47F4-9AE5-3874A986A9E7}"/>
    <cellStyle name="Currency 2 2 2 3 3" xfId="4422" xr:uid="{2098205C-27A5-4369-BB68-2BBFB7510A7F}"/>
    <cellStyle name="Currency 2 2 2 3 3 2" xfId="5610" xr:uid="{DF1DD130-CC8E-474A-AE66-DBBD4E1346BB}"/>
    <cellStyle name="Currency 2 2 2 3 3 2 2" xfId="5930" xr:uid="{4F82A287-AF2A-4F5D-AB71-E55C44983474}"/>
    <cellStyle name="Currency 2 2 2 3 3 3" xfId="5764" xr:uid="{90E6CBA1-0136-43DD-9CFE-30BBCD8000BF}"/>
    <cellStyle name="Currency 2 2 2 3 4" xfId="5568" xr:uid="{3430BA99-3A77-47A5-90BC-7B9247987756}"/>
    <cellStyle name="Currency 2 2 2 3 4 2" xfId="5821" xr:uid="{522A24DF-83D8-401D-AB24-1D51903F7EB7}"/>
    <cellStyle name="Currency 2 2 2 3 5" xfId="5652" xr:uid="{94F262D6-F2E7-4D25-B808-BEC126049B6B}"/>
    <cellStyle name="Currency 2 2 2 4" xfId="3679" xr:uid="{BB2AA7D3-BC24-468B-904E-0F265BB21837}"/>
    <cellStyle name="Currency 2 2 2 4 2" xfId="4502" xr:uid="{A5605DB2-D4D6-4E9E-B2FB-A37C9D9D1AE5}"/>
    <cellStyle name="Currency 2 2 2 4 2 2" xfId="5874" xr:uid="{A1869D15-7170-41A1-B593-8323E536A76A}"/>
    <cellStyle name="Currency 2 2 2 4 3" xfId="5703" xr:uid="{C47AD454-5422-4FDA-B6D8-C8CE62DC6569}"/>
    <cellStyle name="Currency 2 2 2 5" xfId="4421" xr:uid="{FF1625D0-5242-4DC7-9C55-CAA945188B90}"/>
    <cellStyle name="Currency 2 2 2 5 2" xfId="5609" xr:uid="{E863226D-F084-4957-AF00-05736FCD5425}"/>
    <cellStyle name="Currency 2 2 2 5 2 2" xfId="5929" xr:uid="{D7946C80-2449-4651-9DA3-814690E6B50A}"/>
    <cellStyle name="Currency 2 2 2 5 3" xfId="5763" xr:uid="{2D55D284-74F6-47E4-B71F-9E8CA91F5077}"/>
    <cellStyle name="Currency 2 2 2 6" xfId="5567" xr:uid="{F8010382-0262-4BC0-A0A0-B7EC311A9211}"/>
    <cellStyle name="Currency 2 2 2 6 2" xfId="5820" xr:uid="{02BA09C4-B94D-491E-9658-56F734572DBB}"/>
    <cellStyle name="Currency 2 2 2 7" xfId="5651" xr:uid="{67300AA0-5C15-44AA-9095-1D3C29C9458C}"/>
    <cellStyle name="Currency 2 2 3" xfId="3680" xr:uid="{AAFBC450-B221-44C5-ABA8-8453AB397250}"/>
    <cellStyle name="Currency 2 2 3 2" xfId="4503" xr:uid="{3CAFB6D4-FED4-439E-A692-485DC56F5E95}"/>
    <cellStyle name="Currency 2 2 3 2 2" xfId="5875" xr:uid="{205EBF24-2A16-4262-AFC4-802CA77CE605}"/>
    <cellStyle name="Currency 2 2 3 3" xfId="5704" xr:uid="{BE65EFA1-2CF7-413A-AE97-C44306D6D217}"/>
    <cellStyle name="Currency 2 2 4" xfId="4420" xr:uid="{3AA2C7AD-048D-4BC6-8EC5-DC966E59C5B3}"/>
    <cellStyle name="Currency 2 2 4 2" xfId="5608" xr:uid="{E8B6D522-CEEC-4BE1-AE88-EE8505B0D79A}"/>
    <cellStyle name="Currency 2 2 4 2 2" xfId="5928" xr:uid="{091B5DDA-BA28-4E30-B4BB-2B1656A817C5}"/>
    <cellStyle name="Currency 2 2 4 3" xfId="5762" xr:uid="{41E45B04-D5F4-4A62-8E86-0B2113A1B05D}"/>
    <cellStyle name="Currency 2 2 5" xfId="5566" xr:uid="{BFC2E887-07B0-4833-A732-2ECBD740053E}"/>
    <cellStyle name="Currency 2 2 5 2" xfId="5819" xr:uid="{B8E6EAD2-9DEA-49E6-A299-4AC5680142F3}"/>
    <cellStyle name="Currency 2 2 6" xfId="5650" xr:uid="{92A2DA65-C0C1-4B16-810C-B76075093A6D}"/>
    <cellStyle name="Currency 2 3" xfId="23" xr:uid="{F9CE5D19-4398-4D88-898B-4DF2D9EC4212}"/>
    <cellStyle name="Currency 2 3 2" xfId="3681" xr:uid="{11AF0C30-EB1F-43B4-A07E-957DE1AF2E6A}"/>
    <cellStyle name="Currency 2 3 2 2" xfId="4504" xr:uid="{F6B1E221-3323-41DF-85DF-B3EB75237C38}"/>
    <cellStyle name="Currency 2 3 2 2 2" xfId="5876" xr:uid="{8EB9D659-D2B7-4E69-AABA-ED0B7F8EC1BF}"/>
    <cellStyle name="Currency 2 3 2 3" xfId="5705" xr:uid="{126C9178-674E-4CF8-9FCC-9952F795D35A}"/>
    <cellStyle name="Currency 2 3 3" xfId="4423" xr:uid="{08937C08-7B5B-4AD8-91AE-7600FF8626B7}"/>
    <cellStyle name="Currency 2 3 3 2" xfId="5611" xr:uid="{B87F7DDC-D3F7-4258-BC18-5B03BD205260}"/>
    <cellStyle name="Currency 2 3 3 2 2" xfId="5931" xr:uid="{65D88357-E328-4BF2-A2FD-948BBE0845DF}"/>
    <cellStyle name="Currency 2 3 3 3" xfId="5765" xr:uid="{1BB4BDFD-01E8-4347-BA10-228199B575C7}"/>
    <cellStyle name="Currency 2 3 4" xfId="5569" xr:uid="{3CEC1136-1309-4CD8-9844-0CF6850A252D}"/>
    <cellStyle name="Currency 2 3 4 2" xfId="5822" xr:uid="{5BAEE77D-001A-4CBC-8721-138640DDA141}"/>
    <cellStyle name="Currency 2 3 5" xfId="5653" xr:uid="{56023585-14F8-40B5-978F-BCD0236EAD91}"/>
    <cellStyle name="Currency 2 4" xfId="3682" xr:uid="{8B8F9A4D-2297-465D-8295-FC8375F02ED0}"/>
    <cellStyle name="Currency 2 4 2" xfId="4505" xr:uid="{A91127AB-3371-4A67-A002-689066C2B3C6}"/>
    <cellStyle name="Currency 2 4 2 2" xfId="5877" xr:uid="{1695D2FA-73F7-4F20-975F-7534C36BF843}"/>
    <cellStyle name="Currency 2 4 3" xfId="5706" xr:uid="{A98EE05A-5F7B-408F-B6B9-CECA37BCDBF8}"/>
    <cellStyle name="Currency 2 5" xfId="4419" xr:uid="{65367035-848F-488D-A1F6-702E2D74F719}"/>
    <cellStyle name="Currency 2 5 2" xfId="4699" xr:uid="{B1BEA1DF-3499-4AEB-AD94-A8413FAA0362}"/>
    <cellStyle name="Currency 2 5 2 2" xfId="5927" xr:uid="{5C9E1771-CCAC-409F-A328-9868C808E645}"/>
    <cellStyle name="Currency 2 5 3" xfId="5761" xr:uid="{064CDC8A-DA8E-4C7D-9F7B-B0271C025DE3}"/>
    <cellStyle name="Currency 2 6" xfId="4700" xr:uid="{0D3223CC-EDAF-419A-BF54-C594D3E26C50}"/>
    <cellStyle name="Currency 2 6 2" xfId="5818" xr:uid="{C90D3024-1F11-4A79-AF7F-08D6B735EBAF}"/>
    <cellStyle name="Currency 2 7" xfId="5649" xr:uid="{FF764EF8-94E2-4BBC-858D-689E76BBF724}"/>
    <cellStyle name="Currency 2 8" xfId="5557" xr:uid="{B2170435-3E1B-4075-B93D-0A2D7FB0EA57}"/>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2 2 2" xfId="5878" xr:uid="{1BDACD4D-3343-4FA8-B295-11E29F673CD3}"/>
    <cellStyle name="Currency 3 2 2 3" xfId="5707" xr:uid="{5DC000A9-AA3B-40A5-8D5F-95C59F65EB8B}"/>
    <cellStyle name="Currency 3 2 3" xfId="4425" xr:uid="{821AE0E4-35DA-4F44-8FF4-A93619B5DC77}"/>
    <cellStyle name="Currency 3 2 3 2" xfId="5613" xr:uid="{B98FF953-DC16-4003-BEFC-EE62ABB1CA68}"/>
    <cellStyle name="Currency 3 2 3 2 2" xfId="5933" xr:uid="{0F008C67-DDED-4127-9E4A-BBCAA89245E5}"/>
    <cellStyle name="Currency 3 2 3 3" xfId="5767" xr:uid="{8A7085BA-DC8F-46C2-B01E-BB05B7728F79}"/>
    <cellStyle name="Currency 3 2 4" xfId="5571" xr:uid="{B45978B4-6FAA-4BDC-803F-E5D192AF55B9}"/>
    <cellStyle name="Currency 3 2 4 2" xfId="5824" xr:uid="{AF3957E2-BD0C-46BA-85B7-B6B0D83476E3}"/>
    <cellStyle name="Currency 3 2 5" xfId="5655" xr:uid="{C4A6A539-F1DF-4B9D-AA6F-F3BF6AE86CB3}"/>
    <cellStyle name="Currency 3 3" xfId="26" xr:uid="{6D877B41-C83B-4139-A4B1-1CE705CD4751}"/>
    <cellStyle name="Currency 3 3 2" xfId="3684" xr:uid="{F7BD1816-D451-463E-8D83-A6BA7710AB0D}"/>
    <cellStyle name="Currency 3 3 2 2" xfId="4507" xr:uid="{5AB52432-CD09-42E7-AA2F-FE8440770862}"/>
    <cellStyle name="Currency 3 3 2 2 2" xfId="5879" xr:uid="{43133426-BCEE-48A7-A806-3FA2394CC083}"/>
    <cellStyle name="Currency 3 3 2 3" xfId="5708" xr:uid="{C680120B-F4D8-4495-BD4E-946183E4D252}"/>
    <cellStyle name="Currency 3 3 3" xfId="4426" xr:uid="{249404E3-6D24-4AFF-9851-C5A51F4A8610}"/>
    <cellStyle name="Currency 3 3 3 2" xfId="5614" xr:uid="{92CC8C73-46C0-4559-B8ED-7D926C81FE27}"/>
    <cellStyle name="Currency 3 3 3 2 2" xfId="5934" xr:uid="{F1214519-153C-4D1F-935A-4EDFCA1F4770}"/>
    <cellStyle name="Currency 3 3 3 3" xfId="5768" xr:uid="{A9B0C19A-5512-4FFC-A9CD-AC645E7DF875}"/>
    <cellStyle name="Currency 3 3 4" xfId="5572" xr:uid="{7880FB74-CFAA-45A1-A8CC-F3CAF6322A9D}"/>
    <cellStyle name="Currency 3 3 4 2" xfId="5825" xr:uid="{925974FD-F999-40AA-B7BC-2DFD3E5557B1}"/>
    <cellStyle name="Currency 3 3 5" xfId="5656" xr:uid="{777D3F4D-CF7B-440D-B044-1F7A07C6E1C9}"/>
    <cellStyle name="Currency 3 4" xfId="27" xr:uid="{00E44300-51A3-4DF4-A1CD-9B4CA05DDDF8}"/>
    <cellStyle name="Currency 3 4 2" xfId="3685" xr:uid="{0D5EB8C9-22A0-4A26-9923-86DBB7C5C1FB}"/>
    <cellStyle name="Currency 3 4 2 2" xfId="4508" xr:uid="{7174C30D-278C-42B9-A88F-BC87C986104E}"/>
    <cellStyle name="Currency 3 4 2 2 2" xfId="5880" xr:uid="{492CFE14-D45D-4AAE-9AEE-5FC64656C879}"/>
    <cellStyle name="Currency 3 4 2 3" xfId="5709" xr:uid="{B3961946-DC72-4A90-B6D4-70FBAD2B37D9}"/>
    <cellStyle name="Currency 3 4 3" xfId="4427" xr:uid="{37FEBFE6-4F00-4A24-B718-8F2A8C754E48}"/>
    <cellStyle name="Currency 3 4 3 2" xfId="5615" xr:uid="{0BE0700E-D4B2-4B5E-BAE4-BF2B9BCF2706}"/>
    <cellStyle name="Currency 3 4 3 2 2" xfId="5935" xr:uid="{3628EACF-0068-4BA6-944D-17EF3AE295A5}"/>
    <cellStyle name="Currency 3 4 3 3" xfId="5769" xr:uid="{180A7FF2-64D0-47B4-89EB-CAA0BB4361C7}"/>
    <cellStyle name="Currency 3 4 4" xfId="5573" xr:uid="{410C856C-0C32-49B6-B598-7092066493FC}"/>
    <cellStyle name="Currency 3 4 4 2" xfId="5826" xr:uid="{83AD067D-1413-4699-8182-CDD85A144C8A}"/>
    <cellStyle name="Currency 3 4 5" xfId="5657" xr:uid="{C3790424-2A40-44AC-ADB7-38C1FA164C10}"/>
    <cellStyle name="Currency 3 5" xfId="3686" xr:uid="{062DC98C-73BF-4047-8749-0E76DD9FE53A}"/>
    <cellStyle name="Currency 3 5 2" xfId="4509" xr:uid="{CAE96761-A650-453D-B4E6-4AC394DBA0B4}"/>
    <cellStyle name="Currency 3 5 2 2" xfId="5881" xr:uid="{47CDDFCD-6B14-43EB-B510-A50DF4A5E195}"/>
    <cellStyle name="Currency 3 5 3" xfId="5710" xr:uid="{DEA7DEB1-4933-4FF0-B913-04F1757BA582}"/>
    <cellStyle name="Currency 3 6" xfId="4424" xr:uid="{9E161106-2646-45BA-A985-09785E9EF4F1}"/>
    <cellStyle name="Currency 3 6 2" xfId="5612" xr:uid="{C530E5F4-3960-4249-B968-BA2A9DD30AE3}"/>
    <cellStyle name="Currency 3 6 2 2" xfId="5932" xr:uid="{35D5BF71-9C01-4987-9AE4-2D6E183B3F84}"/>
    <cellStyle name="Currency 3 6 3" xfId="5766" xr:uid="{5130FA19-63EC-4DD1-A4EF-E5054BDFC3DF}"/>
    <cellStyle name="Currency 3 7" xfId="5570" xr:uid="{3C5F8FD9-40FB-4CFF-BC1C-F9FF88C6D143}"/>
    <cellStyle name="Currency 3 7 2" xfId="5823" xr:uid="{CDBD01B4-FCCC-4107-BDFF-87216B13B341}"/>
    <cellStyle name="Currency 3 8" xfId="5654" xr:uid="{0AB21FD0-9AE8-407D-9482-A1D8FE088203}"/>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2 2 2" xfId="5882" xr:uid="{F086336E-B11A-497B-A161-FF33E4EFA7EE}"/>
    <cellStyle name="Currency 4 2 2 3" xfId="5711" xr:uid="{2A5BFE20-755E-4832-B487-7D6674436DEF}"/>
    <cellStyle name="Currency 4 2 3" xfId="4429" xr:uid="{982CC272-22ED-457F-84E0-577112C9BD88}"/>
    <cellStyle name="Currency 4 2 3 2" xfId="5616" xr:uid="{2CF6FFD9-6E77-46FF-AE92-CC5CF36CAE10}"/>
    <cellStyle name="Currency 4 2 3 2 2" xfId="5937" xr:uid="{FC42B0E3-1829-46DF-A174-CAD8450F5085}"/>
    <cellStyle name="Currency 4 2 3 3" xfId="5771" xr:uid="{06B5D947-B672-4634-8700-C6ABD1B04952}"/>
    <cellStyle name="Currency 4 2 4" xfId="5574" xr:uid="{6AA71336-DE31-40D2-B454-38B84E00AF06}"/>
    <cellStyle name="Currency 4 2 4 2" xfId="5828" xr:uid="{78E9A346-911B-4CB8-B3F1-DE4B6C69F669}"/>
    <cellStyle name="Currency 4 2 5" xfId="5659" xr:uid="{955B4113-F422-4484-90D5-49153FAD31B9}"/>
    <cellStyle name="Currency 4 3" xfId="30" xr:uid="{850D1198-33A5-4BFA-B570-8C4A076F65F7}"/>
    <cellStyle name="Currency 4 3 2" xfId="3688" xr:uid="{5AA462AE-8EE5-4F5B-AB1D-103A408757D2}"/>
    <cellStyle name="Currency 4 3 2 2" xfId="4511" xr:uid="{429C1E90-0BAF-412C-837D-485A87BB0FE6}"/>
    <cellStyle name="Currency 4 3 2 2 2" xfId="5883" xr:uid="{80DEF7AD-F11E-4C66-8A83-5CE33AE4F90A}"/>
    <cellStyle name="Currency 4 3 2 3" xfId="5712" xr:uid="{5EDD7B08-3C1E-48A3-B076-E46D50027469}"/>
    <cellStyle name="Currency 4 3 3" xfId="4430" xr:uid="{EDA50E2D-93B1-40E2-84B4-0B103714B226}"/>
    <cellStyle name="Currency 4 3 3 2" xfId="5617" xr:uid="{762DBFA6-9F33-468F-8085-6FA88E2097FD}"/>
    <cellStyle name="Currency 4 3 3 2 2" xfId="5938" xr:uid="{C17151BD-4AFD-4E1A-BF6B-9D235154BAFD}"/>
    <cellStyle name="Currency 4 3 3 3" xfId="5772" xr:uid="{0BAE2176-8715-4291-9508-65DB883A8D53}"/>
    <cellStyle name="Currency 4 3 4" xfId="5575" xr:uid="{D9B5AF3D-30EB-4350-87F8-4922988DAF19}"/>
    <cellStyle name="Currency 4 3 4 2" xfId="5829" xr:uid="{85A0283E-0E2E-4D6E-B8A0-5B52843EF060}"/>
    <cellStyle name="Currency 4 3 5" xfId="5660" xr:uid="{EA05728D-060F-4703-96B8-9716A8E0A969}"/>
    <cellStyle name="Currency 4 4" xfId="3689" xr:uid="{C9FD4A8B-4FD6-4559-B4DA-B4E427A78FE0}"/>
    <cellStyle name="Currency 4 4 2" xfId="4512" xr:uid="{CCAF66B5-E438-42DD-843F-D8C74B50FF5D}"/>
    <cellStyle name="Currency 4 4 2 2" xfId="5884" xr:uid="{00D0CFBB-8283-4F5E-BFE3-40DBACD18A54}"/>
    <cellStyle name="Currency 4 4 3" xfId="5713" xr:uid="{03DF8E43-1127-49BE-AE46-9A2B43709368}"/>
    <cellStyle name="Currency 4 5" xfId="4299" xr:uid="{8A780965-8D1D-4A8B-94B5-F03EC038FFF8}"/>
    <cellStyle name="Currency 4 5 2" xfId="4715" xr:uid="{53F801BC-9CA1-4D26-B6B4-71333DCAA590}"/>
    <cellStyle name="Currency 4 5 2 2" xfId="5936" xr:uid="{699DD8FC-6D0A-4DA8-A335-A36D4E031FAC}"/>
    <cellStyle name="Currency 4 5 3" xfId="4904" xr:uid="{409DDC1C-0CF9-4DB0-8064-8D3F7EC4114D}"/>
    <cellStyle name="Currency 4 5 3 2" xfId="5499" xr:uid="{BF973EA7-4044-4E1E-A1DF-101BAF25DC18}"/>
    <cellStyle name="Currency 4 5 3 3" xfId="4944" xr:uid="{304AC2BD-85F8-455E-A054-93A781FDE7AA}"/>
    <cellStyle name="Currency 4 5 3 4" xfId="5770" xr:uid="{48CC477A-BC8C-40B9-848C-EAB418B791F8}"/>
    <cellStyle name="Currency 4 5 4" xfId="4881" xr:uid="{D69C801B-A9F5-4C66-A874-6EA64D38166D}"/>
    <cellStyle name="Currency 4 6" xfId="4428" xr:uid="{FB4AB46C-78B3-43F2-8814-EF48BC7C4AC8}"/>
    <cellStyle name="Currency 4 6 2" xfId="5827" xr:uid="{48D1D72B-4F6E-450C-9155-7465F063B2C4}"/>
    <cellStyle name="Currency 4 7" xfId="5658" xr:uid="{18D33D8C-8364-4310-8E53-76671DF8A151}"/>
    <cellStyle name="Currency 4 8" xfId="5978" xr:uid="{79F3144A-6D36-413B-BB31-DBC54B09E317}"/>
    <cellStyle name="Currency 5" xfId="31" xr:uid="{D9827A7F-F3CF-42EA-BD93-23B640C0E2C7}"/>
    <cellStyle name="Currency 5 10" xfId="6276" xr:uid="{C82003FD-2B4A-4BB0-BD21-1518A896023F}"/>
    <cellStyle name="Currency 5 11" xfId="7103" xr:uid="{7CB1D926-7E1B-435A-B686-3CBE3A9764F0}"/>
    <cellStyle name="Currency 5 2" xfId="32" xr:uid="{3BD0A71E-2F0A-416C-A363-5E41629DC883}"/>
    <cellStyle name="Currency 5 2 2" xfId="3690" xr:uid="{0D60380C-8EE0-4A9B-8EB9-5D5A433EC46B}"/>
    <cellStyle name="Currency 5 2 2 2" xfId="4513" xr:uid="{744E11F8-7CB6-43A5-AD8A-5BA5C3A4B28F}"/>
    <cellStyle name="Currency 5 2 2 2 2" xfId="5885" xr:uid="{58B168DD-4D4B-44EC-AC0D-FC21665E7B11}"/>
    <cellStyle name="Currency 5 2 2 3" xfId="5714" xr:uid="{BE4BB786-3F11-465D-B8D3-3348BA583239}"/>
    <cellStyle name="Currency 5 2 3" xfId="4431" xr:uid="{20016A97-3173-4953-A53B-3ABFD9AB3A55}"/>
    <cellStyle name="Currency 5 2 3 2" xfId="5618" xr:uid="{506AE207-E042-43D2-83F9-952F13ADB5C5}"/>
    <cellStyle name="Currency 5 2 3 2 2" xfId="5939" xr:uid="{CCA4A1CD-A465-43B2-B186-C73A4ABFD7C3}"/>
    <cellStyle name="Currency 5 2 3 3" xfId="5773" xr:uid="{52C3B63D-DC12-4F00-8206-4D6FA984332A}"/>
    <cellStyle name="Currency 5 2 4" xfId="5576" xr:uid="{BD206F48-1C75-4938-91A1-9C893164A70F}"/>
    <cellStyle name="Currency 5 2 4 2" xfId="5830" xr:uid="{E79A88EF-0982-4F83-A888-AE3B0675E712}"/>
    <cellStyle name="Currency 5 2 5" xfId="5661" xr:uid="{91A2F30F-F127-41FE-B253-690080F32868}"/>
    <cellStyle name="Currency 5 3" xfId="4300" xr:uid="{D7A66DD3-42F0-44A5-BD6F-BD73F25A064F}"/>
    <cellStyle name="Currency 5 3 2" xfId="4716" xr:uid="{78B58096-922D-423F-BD4B-958C16EE0F8A}"/>
    <cellStyle name="Currency 5 3 2 2" xfId="5489" xr:uid="{B282DF88-7350-45C4-8C5F-FD28523C47D1}"/>
    <cellStyle name="Currency 5 3 2 2 2" xfId="6047" xr:uid="{BB478288-D4F5-4228-B7EA-3A8DF28EEC43}"/>
    <cellStyle name="Currency 5 3 2 2 2 2" xfId="6372" xr:uid="{D8019DD7-DFE1-40EA-B3E2-B288EFC28469}"/>
    <cellStyle name="Currency 5 3 2 2 2 3" xfId="7267" xr:uid="{9A0254BA-369F-4E15-882E-BCF73CB44B87}"/>
    <cellStyle name="Currency 5 3 2 2 3" xfId="6104" xr:uid="{50092657-5CFA-4189-AF24-63C23120573B}"/>
    <cellStyle name="Currency 5 3 2 2 4" xfId="6197" xr:uid="{B54E3827-2E49-4454-8AC5-36CA116D1264}"/>
    <cellStyle name="Currency 5 3 2 3" xfId="4946" xr:uid="{D81FF6EF-167F-4983-826A-5020D59FA8E9}"/>
    <cellStyle name="Currency 5 3 2 3 2" xfId="6328" xr:uid="{94AC48C1-831E-4A86-B195-78D44D9B63B9}"/>
    <cellStyle name="Currency 5 3 2 3 3" xfId="6002" xr:uid="{B6BAD4F2-D1B8-4FC5-B2EA-E1D212B3D0C3}"/>
    <cellStyle name="Currency 5 3 2 4" xfId="6108" xr:uid="{B18D1009-5DD8-427C-9DBD-9A7D27F040FB}"/>
    <cellStyle name="Currency 5 3 2 5" xfId="6147" xr:uid="{4E6730C2-E9B5-47C3-8F10-18E2B25F7673}"/>
    <cellStyle name="Currency 5 3 2 6" xfId="6081" xr:uid="{36F509E7-5454-4B87-9FEF-8163BE1828F5}"/>
    <cellStyle name="Currency 5 3 3" xfId="5999" xr:uid="{C10F325D-D346-499B-8CB4-B5BEB5E15A88}"/>
    <cellStyle name="Currency 5 3 3 2" xfId="6168" xr:uid="{E69D290E-A3D2-4FF1-85FC-DD1CDFCDA20D}"/>
    <cellStyle name="Currency 5 3 3 2 2" xfId="7045" xr:uid="{4D235D63-74C8-4D6E-A277-FCC071E6D6AE}"/>
    <cellStyle name="Currency 5 3 3 2 3" xfId="7250" xr:uid="{C15E304C-1E9C-458F-953B-E3A8FDAF96EF}"/>
    <cellStyle name="Currency 5 3 3 3" xfId="6139" xr:uid="{16FF36CD-C470-40BB-88D2-7471B530E9FC}"/>
    <cellStyle name="Currency 5 3 3 4" xfId="7135" xr:uid="{DAD184CA-C071-491B-8A9F-EE35B4DEC52C}"/>
    <cellStyle name="Currency 5 3 4" xfId="6297" xr:uid="{C234801B-A7B0-485C-8A1F-7826E6AE6CBD}"/>
    <cellStyle name="Currency 5 3 4 2" xfId="6174" xr:uid="{F43AF8ED-CE42-445E-8658-44A415B0E3AE}"/>
    <cellStyle name="Currency 5 3 4 2 2" xfId="7042" xr:uid="{0B80161F-03D3-4494-A421-3685479A2E1B}"/>
    <cellStyle name="Currency 5 3 4 2 3" xfId="7235" xr:uid="{267C1F76-889A-42B1-923C-72839C3554B3}"/>
    <cellStyle name="Currency 5 3 4 3" xfId="6225" xr:uid="{FD140A3B-1B46-4BDB-A2CB-F154A59FACD9}"/>
    <cellStyle name="Currency 5 3 4 4" xfId="7162" xr:uid="{9C285856-F9B8-4119-81AA-61C47C7EFF0B}"/>
    <cellStyle name="Currency 5 3 5" xfId="5997" xr:uid="{DFD8D089-8C26-40C3-B04A-F8B8F0A0CC03}"/>
    <cellStyle name="Currency 5 3 5 2" xfId="6126" xr:uid="{278B6137-5333-4611-82E5-A0250EF3F440}"/>
    <cellStyle name="Currency 5 3 5 3" xfId="7217" xr:uid="{51681D15-B9B6-41F5-9D55-3043E5CE2528}"/>
    <cellStyle name="Currency 5 3 6" xfId="6237" xr:uid="{28A9C31E-67D1-46C1-88FF-09684B197E7E}"/>
    <cellStyle name="Currency 5 3 6 2" xfId="6366" xr:uid="{159A4A8D-5FCE-40FD-8758-ACD84D5F965B}"/>
    <cellStyle name="Currency 5 3 6 3" xfId="7181" xr:uid="{BD1CE894-8BEE-4F24-8BA4-AD68470DC96A}"/>
    <cellStyle name="Currency 5 3 7" xfId="6385" xr:uid="{265E299C-33F0-4044-ADB0-49BDFD4515C9}"/>
    <cellStyle name="Currency 5 3 8" xfId="6153" xr:uid="{E02B0185-6543-4325-89CD-241840EE9A0F}"/>
    <cellStyle name="Currency 5 3 9" xfId="7109" xr:uid="{D3CBDE7E-8794-4964-90F5-CF574C34C230}"/>
    <cellStyle name="Currency 5 4" xfId="4945" xr:uid="{C93DE461-D484-4A54-B48F-2EC71B9349B5}"/>
    <cellStyle name="Currency 5 4 2" xfId="6076" xr:uid="{6075C02A-3395-42A1-A45B-68B5149557BB}"/>
    <cellStyle name="Currency 5 4 2 2" xfId="7090" xr:uid="{32EAEC11-31A4-474B-9141-CC03C62F12CF}"/>
    <cellStyle name="Currency 5 4 2 2 2" xfId="7046" xr:uid="{F7B89674-D4D4-4F09-9C56-8D6B317CD81B}"/>
    <cellStyle name="Currency 5 4 2 2 3" xfId="7260" xr:uid="{A2E173F5-B54B-412E-B380-63A641C2A17F}"/>
    <cellStyle name="Currency 5 4 2 3" xfId="6356" xr:uid="{29C29D2A-51EC-4D38-95F7-AF147E5CDA7F}"/>
    <cellStyle name="Currency 5 4 2 4" xfId="7142" xr:uid="{971C36DA-69AD-4A5A-8701-3FD5FB514B2B}"/>
    <cellStyle name="Currency 5 4 3" xfId="6384" xr:uid="{6171F7AE-9686-48DF-A03D-15EFE63F9EC7}"/>
    <cellStyle name="Currency 5 4 3 2" xfId="7047" xr:uid="{F233E812-50A7-4EBC-8C06-AC9762F55FBE}"/>
    <cellStyle name="Currency 5 4 3 3" xfId="7191" xr:uid="{CF2D91BE-0E22-4D35-A286-791FD7671B21}"/>
    <cellStyle name="Currency 5 4 4" xfId="6320" xr:uid="{1B19E0E2-31AD-452D-A046-DF3FA3D2B495}"/>
    <cellStyle name="Currency 5 4 5" xfId="6386" xr:uid="{4191A68A-83EB-4B67-AB60-A8EADCD6077D}"/>
    <cellStyle name="Currency 5 4 6" xfId="6207" xr:uid="{B329A9C0-23D9-4362-B82C-9BEF8E844157}"/>
    <cellStyle name="Currency 5 5" xfId="6079" xr:uid="{D278D972-16A8-4B06-B01C-25210080D147}"/>
    <cellStyle name="Currency 5 5 2" xfId="6023" xr:uid="{7D0B415B-7171-4D7D-8527-CEAFCDAE0EE6}"/>
    <cellStyle name="Currency 5 5 2 2" xfId="7083" xr:uid="{51FD3F9C-EC0F-47AB-9267-DEA637D641DC}"/>
    <cellStyle name="Currency 5 5 2 3" xfId="7242" xr:uid="{6B07F705-E656-459E-8D82-B4B2742EDCEE}"/>
    <cellStyle name="Currency 5 5 3" xfId="6375" xr:uid="{CE7121B5-2E49-46F2-8053-5B4A0E0CAE15}"/>
    <cellStyle name="Currency 5 5 4" xfId="7128" xr:uid="{CA709219-3B02-4227-AA7E-119F4743D168}"/>
    <cellStyle name="Currency 5 6" xfId="6380" xr:uid="{AE8507E1-4813-4EF3-A00D-52D2443E85CD}"/>
    <cellStyle name="Currency 5 6 2" xfId="6177" xr:uid="{A37DF9A9-692A-4B0A-BCBD-3202A063FFB6}"/>
    <cellStyle name="Currency 5 6 2 2" xfId="6231" xr:uid="{C2BE73E5-DF9C-4F0C-AA1E-EDAC451E8B48}"/>
    <cellStyle name="Currency 5 6 2 3" xfId="7226" xr:uid="{9FCF8CB5-7742-41BD-B1BC-ED9CD084EBE9}"/>
    <cellStyle name="Currency 5 6 3" xfId="6325" xr:uid="{6BEDEFC4-343C-49A0-A20C-3960AD02363A}"/>
    <cellStyle name="Currency 5 6 4" xfId="7154" xr:uid="{C1A18FAA-CC5E-476B-ABB0-8CD717C6B139}"/>
    <cellStyle name="Currency 5 7" xfId="6026" xr:uid="{AC6AD927-7032-4716-8037-BE9132DCCAAD}"/>
    <cellStyle name="Currency 5 7 2" xfId="7066" xr:uid="{F0CF6BD5-051D-4418-AFC9-6F29FEA49844}"/>
    <cellStyle name="Currency 5 7 3" xfId="7207" xr:uid="{8776E8F8-305D-4FF4-B659-F4132EA1E632}"/>
    <cellStyle name="Currency 5 8" xfId="6347" xr:uid="{938D2B27-7C89-4013-ACE4-B4C465240DF4}"/>
    <cellStyle name="Currency 5 8 2" xfId="6132" xr:uid="{E4573539-42E6-4DCD-B545-6EA144A7427F}"/>
    <cellStyle name="Currency 5 8 3" xfId="7171" xr:uid="{0E867AD2-DF85-4E49-8E6F-E99AB75D2850}"/>
    <cellStyle name="Currency 5 9" xfId="6113" xr:uid="{834B89FC-9EDD-4FED-959C-CA93D21217E9}"/>
    <cellStyle name="Currency 6" xfId="33" xr:uid="{FD8980CF-C3BF-47E4-AC7B-4CFB1811B3A9}"/>
    <cellStyle name="Currency 6 2" xfId="3691" xr:uid="{964D16E2-5DB1-473D-8C75-272A96E4E890}"/>
    <cellStyle name="Currency 6 2 2" xfId="4514" xr:uid="{56DC4BE6-3C60-4567-B85B-9D6C7B7C32E4}"/>
    <cellStyle name="Currency 6 2 2 2" xfId="5886" xr:uid="{D44921C0-7539-4769-A010-747AF2488E5A}"/>
    <cellStyle name="Currency 6 2 3" xfId="5715" xr:uid="{0EA26EA9-FFF0-47A0-91FE-90923B02419C}"/>
    <cellStyle name="Currency 6 3" xfId="4301" xr:uid="{A089EF9D-155D-4240-8463-83D07C1B1139}"/>
    <cellStyle name="Currency 6 3 2" xfId="4717" xr:uid="{3EB64FD5-CF4F-4000-8FB1-41B7AC78F9F2}"/>
    <cellStyle name="Currency 6 3 2 2" xfId="5940" xr:uid="{A70803D2-153E-434B-8209-F17E546925EB}"/>
    <cellStyle name="Currency 6 3 3" xfId="4905" xr:uid="{938B4A19-182A-4BD8-8C5F-660C1A735691}"/>
    <cellStyle name="Currency 6 3 3 2" xfId="5500" xr:uid="{99F3EB97-7B15-4D9E-8000-0BF5ED50DB64}"/>
    <cellStyle name="Currency 6 3 3 3" xfId="4947" xr:uid="{D4BBB8E3-92BD-4563-8063-D97CFD321482}"/>
    <cellStyle name="Currency 6 3 3 4" xfId="5774" xr:uid="{675530DE-0C67-48F3-A025-3EB87AB75ECF}"/>
    <cellStyle name="Currency 6 3 4" xfId="4882" xr:uid="{21BC30F9-6A85-4CFC-A888-B426A39B05D8}"/>
    <cellStyle name="Currency 6 4" xfId="4432" xr:uid="{D30D4D9D-9885-4076-AD3F-E5723D5CD274}"/>
    <cellStyle name="Currency 6 4 2" xfId="5831" xr:uid="{F87517A9-8A68-40F6-B72B-536C0DB229E6}"/>
    <cellStyle name="Currency 6 5" xfId="5662" xr:uid="{A4B76302-7F8C-476B-BC0A-5ECC12F7A3B4}"/>
    <cellStyle name="Currency 6 6" xfId="5979" xr:uid="{1D6C3D66-CC42-4AE5-B9B1-D2397325EE2D}"/>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2 2 2" xfId="5887" xr:uid="{EE9DA60C-B39F-4492-925C-4C7F0D39236E}"/>
    <cellStyle name="Currency 7 2 2 3" xfId="5716" xr:uid="{70CDF525-6592-41DF-A956-5B057FEAE026}"/>
    <cellStyle name="Currency 7 2 3" xfId="4434" xr:uid="{43A8205F-CE7B-4975-8AD0-738A56E98613}"/>
    <cellStyle name="Currency 7 2 3 2" xfId="5620" xr:uid="{ABCB7B61-5BE1-49BA-8BD8-2175E0B7BD99}"/>
    <cellStyle name="Currency 7 2 3 2 2" xfId="5942" xr:uid="{4FB27F17-DA9E-42FE-88D7-BB7A6858C4C9}"/>
    <cellStyle name="Currency 7 2 3 3" xfId="5776" xr:uid="{2781D702-BC15-4696-8EEC-0EB2D7158241}"/>
    <cellStyle name="Currency 7 2 4" xfId="5577" xr:uid="{07AE914D-F6F2-4F2D-8F95-0983C761F3D2}"/>
    <cellStyle name="Currency 7 2 4 2" xfId="5833" xr:uid="{681FF041-5BCA-4966-B986-E09B3BC38C65}"/>
    <cellStyle name="Currency 7 2 5" xfId="5664" xr:uid="{B6651960-CB9F-49DF-8CDA-DF019378BE1F}"/>
    <cellStyle name="Currency 7 3" xfId="3693" xr:uid="{47A6C2E9-87B1-4FE5-A900-2C7D3A917307}"/>
    <cellStyle name="Currency 7 3 2" xfId="4516" xr:uid="{7E077BF9-637B-48DA-BE5E-533E6E41051B}"/>
    <cellStyle name="Currency 7 3 2 2" xfId="5888" xr:uid="{86A1FA12-8892-415D-8159-095BB410D7C0}"/>
    <cellStyle name="Currency 7 3 3" xfId="5717" xr:uid="{0EB6E4AE-8FC2-4AD2-B1A0-D458FAD6CA41}"/>
    <cellStyle name="Currency 7 4" xfId="4433" xr:uid="{E39A3BB3-D230-4127-9F99-2BCD81933FB7}"/>
    <cellStyle name="Currency 7 4 2" xfId="5619" xr:uid="{471C6467-0470-4A38-A1F7-54458063C0AA}"/>
    <cellStyle name="Currency 7 4 2 2" xfId="5941" xr:uid="{69B616F9-5B51-426B-87B6-261644524809}"/>
    <cellStyle name="Currency 7 4 3" xfId="5775" xr:uid="{678F2901-532A-47A3-8107-3FD541823202}"/>
    <cellStyle name="Currency 7 5" xfId="4779" xr:uid="{10DBB183-AA17-4AB6-8685-8C46487F8350}"/>
    <cellStyle name="Currency 7 5 2" xfId="5832" xr:uid="{2F5A6A96-4328-4DD6-AF6C-80F74D4D0184}"/>
    <cellStyle name="Currency 7 6" xfId="5663" xr:uid="{16328699-0266-486D-B23D-B93BE683F504}"/>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2 2 2" xfId="5889" xr:uid="{E873B549-DC82-458A-92DE-8A899E802E86}"/>
    <cellStyle name="Currency 8 2 2 3" xfId="5718" xr:uid="{24E6EDE3-D079-4768-8447-8DB7E01DB641}"/>
    <cellStyle name="Currency 8 2 3" xfId="4436" xr:uid="{14CC5EDA-8B3C-4DFE-879A-D4BEF1F1F233}"/>
    <cellStyle name="Currency 8 2 3 2" xfId="5622" xr:uid="{D2A4416C-E33A-4A3E-A622-CBE7737C2EA3}"/>
    <cellStyle name="Currency 8 2 3 2 2" xfId="5944" xr:uid="{8002C1DB-6C9C-4727-8C0E-90A34A451E0B}"/>
    <cellStyle name="Currency 8 2 3 3" xfId="5778" xr:uid="{601C4C38-C5AA-43AA-A66F-AD5D212D2F3B}"/>
    <cellStyle name="Currency 8 2 4" xfId="5578" xr:uid="{BE3241A2-1316-45C0-9827-3A4E2F7053BE}"/>
    <cellStyle name="Currency 8 2 4 2" xfId="5835" xr:uid="{BED748AF-1ECD-4BEE-A95F-3C18979152FB}"/>
    <cellStyle name="Currency 8 2 5" xfId="5666" xr:uid="{C393B886-0FBF-40FF-BC3A-B36D954FC05E}"/>
    <cellStyle name="Currency 8 3" xfId="38" xr:uid="{D2D84D4B-D1EF-495C-B341-57FA5DE48AA1}"/>
    <cellStyle name="Currency 8 3 2" xfId="3695" xr:uid="{9B578A08-8070-4306-A18C-4DC58576DD82}"/>
    <cellStyle name="Currency 8 3 2 2" xfId="4518" xr:uid="{4052BDC1-33F5-43D0-A623-6A0ABCEDA841}"/>
    <cellStyle name="Currency 8 3 2 2 2" xfId="5890" xr:uid="{D650A62E-831D-41CB-B20E-9ACF60EE353F}"/>
    <cellStyle name="Currency 8 3 2 3" xfId="5719" xr:uid="{4D9996B4-A7D2-4F75-A42E-7F5D9A78E237}"/>
    <cellStyle name="Currency 8 3 3" xfId="4437" xr:uid="{CB03DDF2-944C-4BC0-9AD9-C48256CEB0D8}"/>
    <cellStyle name="Currency 8 3 3 2" xfId="5623" xr:uid="{F7C86347-4D2D-472E-8EF8-81309B4F442D}"/>
    <cellStyle name="Currency 8 3 3 2 2" xfId="5945" xr:uid="{C94E5165-56B8-42D2-B53D-B885068A9F05}"/>
    <cellStyle name="Currency 8 3 3 3" xfId="5779" xr:uid="{C993C758-1456-41F7-A066-0AEB2A679E11}"/>
    <cellStyle name="Currency 8 3 4" xfId="5579" xr:uid="{0ACB3138-94D6-4F7C-8E87-F48904270682}"/>
    <cellStyle name="Currency 8 3 4 2" xfId="5836" xr:uid="{A03D7BC6-15AD-4B7A-B277-BDCE1E71301A}"/>
    <cellStyle name="Currency 8 3 5" xfId="5667" xr:uid="{D5158949-4228-4BB9-9D1E-DB87B78679B1}"/>
    <cellStyle name="Currency 8 4" xfId="39" xr:uid="{E7BF237C-8850-4A2D-B76A-12945DCC0483}"/>
    <cellStyle name="Currency 8 4 2" xfId="3696" xr:uid="{EB230474-A348-4A78-B48E-96D5123476DD}"/>
    <cellStyle name="Currency 8 4 2 2" xfId="4519" xr:uid="{08CC3865-26DC-4C9D-BF55-AE65950FF861}"/>
    <cellStyle name="Currency 8 4 2 2 2" xfId="5891" xr:uid="{0AD5ED80-4263-4D62-8C3F-EAE865F46DC6}"/>
    <cellStyle name="Currency 8 4 2 3" xfId="5720" xr:uid="{8115612C-862B-4856-B19D-66E26C0944EA}"/>
    <cellStyle name="Currency 8 4 3" xfId="4438" xr:uid="{2EA82AA6-79CE-41A9-BC4D-A75E7E47A3B3}"/>
    <cellStyle name="Currency 8 4 3 2" xfId="5624" xr:uid="{05D464BF-2C6A-4FD0-B91C-CF04EE87C369}"/>
    <cellStyle name="Currency 8 4 3 2 2" xfId="5946" xr:uid="{3DF55316-5687-4F51-B68C-94FF6431F178}"/>
    <cellStyle name="Currency 8 4 3 3" xfId="5780" xr:uid="{0939EFA8-E689-4633-9D0E-605636708600}"/>
    <cellStyle name="Currency 8 4 4" xfId="5580" xr:uid="{E18B7E31-3D1B-4B8B-AE93-6AB34608BFFC}"/>
    <cellStyle name="Currency 8 4 4 2" xfId="5837" xr:uid="{3B6E438F-AF0D-4D71-BA46-F66E1B1F6661}"/>
    <cellStyle name="Currency 8 4 5" xfId="5668" xr:uid="{19B32F3E-B784-4C05-A220-76B260D40921}"/>
    <cellStyle name="Currency 8 5" xfId="3697" xr:uid="{B047E04A-7E32-4BB8-98F0-813C23225C09}"/>
    <cellStyle name="Currency 8 5 2" xfId="4520" xr:uid="{BC4660F9-79DD-4849-A0C9-FB8516A7C2E3}"/>
    <cellStyle name="Currency 8 5 2 2" xfId="5892" xr:uid="{01440462-AF69-4405-AA03-B8DA59955029}"/>
    <cellStyle name="Currency 8 5 3" xfId="5721" xr:uid="{5D8BA598-6DE7-41EA-AEFF-3BBE9DA4D2B1}"/>
    <cellStyle name="Currency 8 6" xfId="4435" xr:uid="{C8992224-157C-432B-BB8A-DF656021096A}"/>
    <cellStyle name="Currency 8 6 2" xfId="5621" xr:uid="{81907946-FA7A-4C70-A85A-97E5C260A5B4}"/>
    <cellStyle name="Currency 8 6 2 2" xfId="5943" xr:uid="{87EBA796-41AD-4B3E-9CD9-DC529217068D}"/>
    <cellStyle name="Currency 8 6 3" xfId="5777" xr:uid="{7A7AC3D3-073E-4B14-9C76-68A50C81D976}"/>
    <cellStyle name="Currency 8 7" xfId="4780" xr:uid="{2AB341CC-E2B9-4508-8E06-2A763D232296}"/>
    <cellStyle name="Currency 8 7 2" xfId="5834" xr:uid="{B29AF167-7FCF-4610-BCF6-08341285C37F}"/>
    <cellStyle name="Currency 8 8" xfId="5665" xr:uid="{A7DF7994-CDB5-4D81-A1B5-891B0F6ED08B}"/>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2 2 2" xfId="5893" xr:uid="{9B9847BF-1CDE-4FD4-8611-14C3E0D4ADF2}"/>
    <cellStyle name="Currency 9 2 2 3" xfId="5722" xr:uid="{608AB1D2-F511-4585-9D1B-91BB12BB71F4}"/>
    <cellStyle name="Currency 9 2 3" xfId="4440" xr:uid="{3E452463-4C88-40D1-BD6D-4EA6AA49E683}"/>
    <cellStyle name="Currency 9 2 3 2" xfId="5625" xr:uid="{535C7E5E-33D2-4725-90F8-B287C62E6694}"/>
    <cellStyle name="Currency 9 2 3 2 2" xfId="5948" xr:uid="{A648BBC5-CE2D-4E0E-A165-45DC39758733}"/>
    <cellStyle name="Currency 9 2 3 3" xfId="5782" xr:uid="{8EFF5594-627C-4441-BEC6-4AAE7F9458F9}"/>
    <cellStyle name="Currency 9 2 4" xfId="5581" xr:uid="{F2D91A7E-923D-48C3-87E3-F555D5DD61C2}"/>
    <cellStyle name="Currency 9 2 4 2" xfId="5839" xr:uid="{D7970B66-33D3-449A-9399-9659E32DB56D}"/>
    <cellStyle name="Currency 9 2 5" xfId="5670" xr:uid="{99564064-595F-4BB4-885F-EF89014382D9}"/>
    <cellStyle name="Currency 9 3" xfId="42" xr:uid="{BBFD98E8-CC08-4D30-9D61-B1520254E37C}"/>
    <cellStyle name="Currency 9 3 2" xfId="3699" xr:uid="{12005BE3-B101-4784-892E-4A4ABE3D7AC5}"/>
    <cellStyle name="Currency 9 3 2 2" xfId="4522" xr:uid="{C126ED98-589D-4362-8D65-1ADF8E01D2CF}"/>
    <cellStyle name="Currency 9 3 2 2 2" xfId="5894" xr:uid="{1F3157E8-424D-4B5C-9A31-CB0FDFC8D019}"/>
    <cellStyle name="Currency 9 3 2 3" xfId="5723" xr:uid="{8858F820-F7E6-46EC-8E10-E58BA8F4DA07}"/>
    <cellStyle name="Currency 9 3 3" xfId="4441" xr:uid="{7059ADCB-BE1D-4EE6-9F74-C7A71F8F0AE1}"/>
    <cellStyle name="Currency 9 3 3 2" xfId="5626" xr:uid="{DD4BE6F6-9C7A-4051-8FFA-70CDAA084E39}"/>
    <cellStyle name="Currency 9 3 3 2 2" xfId="5949" xr:uid="{759300E2-757F-46EE-A9B2-A1B44F5FFA11}"/>
    <cellStyle name="Currency 9 3 3 3" xfId="5783" xr:uid="{63CDAC80-E86D-4470-A1BA-DED1A31106A1}"/>
    <cellStyle name="Currency 9 3 4" xfId="5582" xr:uid="{0058AFB2-5A0F-4318-B0A2-D385F9F009C3}"/>
    <cellStyle name="Currency 9 3 4 2" xfId="5840" xr:uid="{E6040B2F-E671-4D68-8E36-9869309B4298}"/>
    <cellStyle name="Currency 9 3 5" xfId="5671" xr:uid="{2B7A6BE1-614B-4B18-9DBB-EB602D2777BD}"/>
    <cellStyle name="Currency 9 4" xfId="3700" xr:uid="{8DFA127D-0E75-4A2F-9BEE-2DF765487E9D}"/>
    <cellStyle name="Currency 9 4 2" xfId="4523" xr:uid="{1BFE7F66-9724-4A5B-9717-1B2BC0DEC953}"/>
    <cellStyle name="Currency 9 4 2 2" xfId="5895" xr:uid="{401C5CEE-3912-4234-BA6C-F8EAB104D30C}"/>
    <cellStyle name="Currency 9 4 3" xfId="5724" xr:uid="{C7ADEF1D-2182-49EC-AB7E-91DF5F8A04F8}"/>
    <cellStyle name="Currency 9 5" xfId="4302" xr:uid="{4E442E77-35A1-456C-827C-2D3D42F765BA}"/>
    <cellStyle name="Currency 9 5 2" xfId="4718" xr:uid="{38AA213C-464D-4F13-B1B8-B302390020C5}"/>
    <cellStyle name="Currency 9 5 2 2" xfId="5947" xr:uid="{1F3A6568-EE03-4E75-83AE-88958198A3D2}"/>
    <cellStyle name="Currency 9 5 3" xfId="4906" xr:uid="{1D0B5ABF-0F88-4D4C-9101-2318EF85C927}"/>
    <cellStyle name="Currency 9 5 3 2" xfId="5781" xr:uid="{E4B5A526-65C1-4725-BB07-A677183BD131}"/>
    <cellStyle name="Currency 9 5 4" xfId="4883" xr:uid="{588D7932-9008-43B3-9F14-DCE6B85B282A}"/>
    <cellStyle name="Currency 9 6" xfId="4439" xr:uid="{8342876A-405C-4CEC-8691-EE7DFE839E1E}"/>
    <cellStyle name="Currency 9 6 2" xfId="5838" xr:uid="{214238D7-01CE-4DC7-BC85-813CCD3AF88F}"/>
    <cellStyle name="Currency 9 7" xfId="5669" xr:uid="{89696718-35C4-4930-8AE4-7464E928EE8F}"/>
    <cellStyle name="Currency 9 8" xfId="5980" xr:uid="{D3A58DB1-0A51-4DB2-BC02-356BF7237AB5}"/>
    <cellStyle name="Hyperlink 2" xfId="6" xr:uid="{6CFFD761-E1C4-4FFC-9C82-FDD569F38491}"/>
    <cellStyle name="Hyperlink 2 2" xfId="5541" xr:uid="{9D9DF567-4C15-41D4-9C17-0FD581429F12}"/>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36" xr:uid="{0A00C18E-866C-4583-AB40-F0F9EC023026}"/>
    <cellStyle name="Hyperlink 5" xfId="7004" xr:uid="{8388B211-DBDA-4D56-A772-12BB81C6940F}"/>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58" xr:uid="{9A118292-187A-4F30-B582-270E9F9C5847}"/>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2 3 2" xfId="6392" xr:uid="{016CD8AC-3F04-4AAC-8A7C-AFE200F47AF9}"/>
    <cellStyle name="Normal 10 2 2 2 2 2 2 4" xfId="6393" xr:uid="{F0939F46-EB41-4D4D-B564-DE016D28825F}"/>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2 4 2" xfId="6394" xr:uid="{E2E60764-A38F-4AAB-BF12-F9B64CE0CB80}"/>
    <cellStyle name="Normal 10 2 2 2 2 2 5" xfId="6395" xr:uid="{0B336A0E-9F5D-4E77-9ECD-58A6C5D62E9D}"/>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3 2" xfId="6396" xr:uid="{7AAF0963-0A54-439B-B3D6-DEF2423F19FC}"/>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5 2" xfId="6397" xr:uid="{100E8A94-B9DB-4C61-A310-85F77E877D2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2 3 2" xfId="6398" xr:uid="{00AA3D9D-CE6B-4E4B-B298-D846EB4743A8}"/>
    <cellStyle name="Normal 10 2 2 2 3 2 2 4" xfId="6399" xr:uid="{C4E95DF7-31E1-45AF-9A5B-84A77EBF6F97}"/>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2 4 2" xfId="6400" xr:uid="{5BBCB121-F41D-4FF8-A585-C5D3F4A70AF7}"/>
    <cellStyle name="Normal 10 2 2 2 3 2 5" xfId="6401" xr:uid="{6E631478-88BC-4285-8003-1432D18ABCBF}"/>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3 3 2" xfId="6402" xr:uid="{EC6DD8B5-2578-462D-B935-806A9E07317A}"/>
    <cellStyle name="Normal 10 2 2 2 3 3 4" xfId="6403" xr:uid="{1585BF50-48F3-42AA-A841-275F9D4F3612}"/>
    <cellStyle name="Normal 10 2 2 2 3 4" xfId="132" xr:uid="{ED8E937D-3E62-4F80-942A-F1DCBA07958F}"/>
    <cellStyle name="Normal 10 2 2 2 3 4 2" xfId="3755" xr:uid="{8A4EBF2E-EE84-438C-9B38-DE3A52CA91BC}"/>
    <cellStyle name="Normal 10 2 2 2 3 5" xfId="133" xr:uid="{452FAB6C-153B-467B-8BF9-B41D6707BD8E}"/>
    <cellStyle name="Normal 10 2 2 2 3 5 2" xfId="6404" xr:uid="{CB3EFA36-3934-4AD9-AD4E-0156E0E71E1C}"/>
    <cellStyle name="Normal 10 2 2 2 3 6" xfId="6405" xr:uid="{A76B35D4-D2DD-4ED2-9FD6-AD74B67F48B2}"/>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2 3 2" xfId="6406" xr:uid="{DE0B683C-C9D9-4DD7-894B-600882611440}"/>
    <cellStyle name="Normal 10 2 2 2 4 2 4" xfId="6407" xr:uid="{DD963895-8985-4340-A70A-B669DBE4815E}"/>
    <cellStyle name="Normal 10 2 2 2 4 3" xfId="136" xr:uid="{6F89C29F-9D8C-4D9C-8688-A85A132B5F5D}"/>
    <cellStyle name="Normal 10 2 2 2 4 3 2" xfId="3759" xr:uid="{D9240A2A-EEE4-4980-88A0-DE0256454323}"/>
    <cellStyle name="Normal 10 2 2 2 4 4" xfId="137" xr:uid="{8353CDA3-426D-4E15-8892-45D9BC9FC6EA}"/>
    <cellStyle name="Normal 10 2 2 2 4 4 2" xfId="6408" xr:uid="{AF9E8C98-7F57-4D38-AB3F-C6969BEE6278}"/>
    <cellStyle name="Normal 10 2 2 2 4 5" xfId="6409" xr:uid="{13F89825-EBDE-4EF5-9F01-C3A5140F1320}"/>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3 2" xfId="6410" xr:uid="{57C64355-BC98-45F3-88DF-83453D3F196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7 2" xfId="6411" xr:uid="{74F3BFB4-0C2B-4F5D-A4A2-06392725E9DC}"/>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2 3 2" xfId="6412" xr:uid="{7F25F193-F081-4B00-BE17-22E9BA4581A9}"/>
    <cellStyle name="Normal 10 2 2 3 2 2 4" xfId="6413" xr:uid="{BB0798B5-D496-44A4-BE80-5F0BEF2A93D6}"/>
    <cellStyle name="Normal 10 2 2 3 2 3" xfId="148" xr:uid="{4DB64224-7FAE-455D-8C06-2B6E639C3470}"/>
    <cellStyle name="Normal 10 2 2 3 2 3 2" xfId="3765" xr:uid="{C0D3A702-C2B8-464B-89C6-4F74C3534B7F}"/>
    <cellStyle name="Normal 10 2 2 3 2 4" xfId="149" xr:uid="{6335E6DC-8273-4B3B-817A-81FC2C7988E9}"/>
    <cellStyle name="Normal 10 2 2 3 2 4 2" xfId="6414" xr:uid="{6077F7BE-B6E4-4E25-A710-D1BEF8885FB2}"/>
    <cellStyle name="Normal 10 2 2 3 2 5" xfId="6415" xr:uid="{FEEDDFFA-4718-4110-B147-925457C8B7EC}"/>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3 2" xfId="6416" xr:uid="{D258FDE7-2009-449B-8DB1-AAE323D82A6E}"/>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5 2" xfId="6417" xr:uid="{23C78CE9-7457-402C-A786-4D03630CECA6}"/>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2 3 2" xfId="6418" xr:uid="{5CB0E35E-EAB4-473C-AF13-5A6314797484}"/>
    <cellStyle name="Normal 10 2 2 4 2 2 4" xfId="6419" xr:uid="{04894F5A-E48A-4447-86C6-7B628EA7794A}"/>
    <cellStyle name="Normal 10 2 2 4 2 3" xfId="160" xr:uid="{7DB9C013-AC2E-40C7-A7FF-749195D53EE6}"/>
    <cellStyle name="Normal 10 2 2 4 2 3 2" xfId="3771" xr:uid="{5504DFF2-9F13-461C-A2D1-968AF2D896CE}"/>
    <cellStyle name="Normal 10 2 2 4 2 4" xfId="161" xr:uid="{71D57FE6-DE8E-4937-A50B-8B7B062C001C}"/>
    <cellStyle name="Normal 10 2 2 4 2 4 2" xfId="6420" xr:uid="{8F94CC22-0C15-41C9-BBF0-EA1D61335989}"/>
    <cellStyle name="Normal 10 2 2 4 2 5" xfId="6421" xr:uid="{08D3888F-74DD-40C1-B5DD-C13B0B5585BA}"/>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3 3 2" xfId="6422" xr:uid="{A230770B-17A9-49D1-90EF-0F669021E13B}"/>
    <cellStyle name="Normal 10 2 2 4 3 4" xfId="6423" xr:uid="{ACA1FBC6-E071-4D35-841D-C2DC97B201CC}"/>
    <cellStyle name="Normal 10 2 2 4 4" xfId="163" xr:uid="{B12AE0E2-5CEA-48B6-A008-1EE967F46A6E}"/>
    <cellStyle name="Normal 10 2 2 4 4 2" xfId="3775" xr:uid="{3552E7DF-0149-4DF3-B285-CB8EFA631036}"/>
    <cellStyle name="Normal 10 2 2 4 5" xfId="164" xr:uid="{41B0C72C-9CAB-4678-BCCD-37F4F567A742}"/>
    <cellStyle name="Normal 10 2 2 4 5 2" xfId="6424" xr:uid="{178F8303-3F6E-4F1A-9E4A-5E18196E44C9}"/>
    <cellStyle name="Normal 10 2 2 4 6" xfId="6425" xr:uid="{136F25D1-6505-4D9C-AB40-720D00E16B83}"/>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2 3 2" xfId="6426" xr:uid="{25FC77CE-24CA-4ADB-B763-003ADF1953E3}"/>
    <cellStyle name="Normal 10 2 2 5 2 4" xfId="6427" xr:uid="{8FD812ED-F033-4C3C-9566-0684A205ADBA}"/>
    <cellStyle name="Normal 10 2 2 5 3" xfId="167" xr:uid="{CCC8CDC8-C7E8-49CF-92A8-048C45A0627E}"/>
    <cellStyle name="Normal 10 2 2 5 3 2" xfId="3779" xr:uid="{C36A403B-B4F9-43DB-86F5-8C58386EDF6D}"/>
    <cellStyle name="Normal 10 2 2 5 4" xfId="168" xr:uid="{A38C1447-E773-4987-B2D7-967A202FD151}"/>
    <cellStyle name="Normal 10 2 2 5 4 2" xfId="6428" xr:uid="{119B6C0C-8E42-4398-8015-F9E325A00D9A}"/>
    <cellStyle name="Normal 10 2 2 5 5" xfId="6429" xr:uid="{678837B1-241A-40E4-84E0-385D6A1DFD59}"/>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3 2" xfId="6430" xr:uid="{99EDA155-59C9-408B-AEA5-4CCA63285915}"/>
    <cellStyle name="Normal 10 2 2 6 4" xfId="172" xr:uid="{18C7E7FB-C419-42F6-BAE2-8DA1E97357B6}"/>
    <cellStyle name="Normal 10 2 2 6 4 2" xfId="4793" xr:uid="{D181D307-ED2D-4E12-8BF4-C57E2099D01B}"/>
    <cellStyle name="Normal 10 2 2 6 4 3" xfId="4859" xr:uid="{1F5BF402-FDEC-45D0-80BE-FE408A160708}"/>
    <cellStyle name="Normal 10 2 2 6 4 4" xfId="4831" xr:uid="{56551A6F-3356-46FD-8101-86A4A4B68061}"/>
    <cellStyle name="Normal 10 2 2 7" xfId="173" xr:uid="{B52CE95B-BB62-4844-B474-BF643DE87589}"/>
    <cellStyle name="Normal 10 2 2 7 2" xfId="3781" xr:uid="{F74F83B3-324F-4BBF-BE97-73F8050920B3}"/>
    <cellStyle name="Normal 10 2 2 8" xfId="174" xr:uid="{92C209CE-D337-45F9-BD87-2CE6B8D41A25}"/>
    <cellStyle name="Normal 10 2 2 8 2" xfId="6431" xr:uid="{DCE3FB2C-6A7C-4A70-8399-922714F24288}"/>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2 3 2" xfId="6432" xr:uid="{17799695-23AB-4295-937A-816C8AD46DC9}"/>
    <cellStyle name="Normal 10 2 3 2 2 2 4" xfId="6433" xr:uid="{2F2AEF5E-B23A-49AC-9415-4FC1DB39CE1E}"/>
    <cellStyle name="Normal 10 2 3 2 2 3" xfId="180" xr:uid="{5C4F3C16-4DCE-43FB-95FE-FCD2C66F8608}"/>
    <cellStyle name="Normal 10 2 3 2 2 3 2" xfId="3785" xr:uid="{7848EF83-4D07-474B-9747-EB8BFDB21F0A}"/>
    <cellStyle name="Normal 10 2 3 2 2 4" xfId="181" xr:uid="{B924E656-BCF0-4D67-B830-DFA27B9AA0C8}"/>
    <cellStyle name="Normal 10 2 3 2 2 4 2" xfId="6434" xr:uid="{2190AAEA-E791-4E21-B28F-554C82C8D494}"/>
    <cellStyle name="Normal 10 2 3 2 2 5" xfId="6435" xr:uid="{4D308D08-58C9-4F1C-865C-CBCD7BBB62C4}"/>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3 2" xfId="6436" xr:uid="{B98739FF-F227-4CF9-90DB-95082DD133DC}"/>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5 2" xfId="6437" xr:uid="{A9C84E23-B0BE-40F9-94B6-2F896C3EB70E}"/>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2 3 2" xfId="6438" xr:uid="{BE44F202-FF01-4666-8D57-DD5F98DB9993}"/>
    <cellStyle name="Normal 10 2 3 3 2 2 4" xfId="6439" xr:uid="{0C6527D4-0BC3-486E-90AF-B8FCA4F72F62}"/>
    <cellStyle name="Normal 10 2 3 3 2 3" xfId="192" xr:uid="{9F2D814C-38F5-434C-8EB3-1A96E4A149C5}"/>
    <cellStyle name="Normal 10 2 3 3 2 3 2" xfId="3791" xr:uid="{607D63B7-1B48-4D37-B75B-33EF0EB0E8C9}"/>
    <cellStyle name="Normal 10 2 3 3 2 4" xfId="193" xr:uid="{2C403D5F-62DE-4708-B072-97F934D0BDE1}"/>
    <cellStyle name="Normal 10 2 3 3 2 4 2" xfId="6440" xr:uid="{D6D0CBD1-8410-4DF9-9F70-00290DF3889B}"/>
    <cellStyle name="Normal 10 2 3 3 2 5" xfId="6441" xr:uid="{64140BDD-899F-4321-B42C-FDD223109CFF}"/>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3 3 2" xfId="6442" xr:uid="{561FFB0E-225C-4E59-AC0E-C3CE236984B4}"/>
    <cellStyle name="Normal 10 2 3 3 3 4" xfId="6443" xr:uid="{97D365FE-CAA3-4157-9E22-EE84E83F4458}"/>
    <cellStyle name="Normal 10 2 3 3 4" xfId="195" xr:uid="{AFE47292-34A8-4D39-8555-466231C24AD0}"/>
    <cellStyle name="Normal 10 2 3 3 4 2" xfId="3795" xr:uid="{FF25AC98-1CFA-490B-B40B-CBEA10D71CF0}"/>
    <cellStyle name="Normal 10 2 3 3 5" xfId="196" xr:uid="{D896248F-898A-4708-9338-63AFC8E7BC8B}"/>
    <cellStyle name="Normal 10 2 3 3 5 2" xfId="6444" xr:uid="{75532882-D236-41E7-B3B2-2155F0FB860B}"/>
    <cellStyle name="Normal 10 2 3 3 6" xfId="6445" xr:uid="{9FE2006D-F856-4E10-8F01-EFA228D4981C}"/>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2 3 2" xfId="6446" xr:uid="{6B526A38-05EB-4E0B-BC4A-BE9566EDF65E}"/>
    <cellStyle name="Normal 10 2 3 4 2 4" xfId="6447" xr:uid="{F89A3769-53DD-41E3-9DE6-B1482013606A}"/>
    <cellStyle name="Normal 10 2 3 4 3" xfId="199" xr:uid="{B8E44C02-AC15-41BA-A2A0-9CF1D55E51B5}"/>
    <cellStyle name="Normal 10 2 3 4 3 2" xfId="3799" xr:uid="{2B168699-96D3-44FF-A199-DC2CB3FFF229}"/>
    <cellStyle name="Normal 10 2 3 4 4" xfId="200" xr:uid="{B12D40D9-18EB-4054-ACB3-43F3B3FBAA34}"/>
    <cellStyle name="Normal 10 2 3 4 4 2" xfId="6448" xr:uid="{01BC2952-2326-4E2C-B191-B60DCE30588B}"/>
    <cellStyle name="Normal 10 2 3 4 5" xfId="6449" xr:uid="{C31FB798-1D38-4541-B3EA-41D3E95A96F5}"/>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3 2" xfId="6450" xr:uid="{B01AC119-2A62-481F-B95B-F5EF8688A48A}"/>
    <cellStyle name="Normal 10 2 3 5 4" xfId="204" xr:uid="{115A767C-9A34-46E5-98A0-BE6EB0F03DB9}"/>
    <cellStyle name="Normal 10 2 3 5 4 2" xfId="4794" xr:uid="{267FB842-F916-46F7-A326-418C3CBE7125}"/>
    <cellStyle name="Normal 10 2 3 5 4 3" xfId="4860" xr:uid="{9929D178-66C7-4B07-A6B5-E26FABBAF624}"/>
    <cellStyle name="Normal 10 2 3 5 4 4" xfId="4832" xr:uid="{A401E258-BB24-4CE2-8AA4-E176FD40FC87}"/>
    <cellStyle name="Normal 10 2 3 6" xfId="205" xr:uid="{D52A16B8-6A3E-4722-8404-BAFCE645BC74}"/>
    <cellStyle name="Normal 10 2 3 6 2" xfId="3801" xr:uid="{6C97C9F2-4F95-40B2-A742-D9AEF9E678C6}"/>
    <cellStyle name="Normal 10 2 3 7" xfId="206" xr:uid="{49B341AD-D88F-4C4E-B3EE-7B6E573CFF35}"/>
    <cellStyle name="Normal 10 2 3 7 2" xfId="6451" xr:uid="{3FBBC9D0-AB53-46C9-9B78-7F221CA1655B}"/>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3 2" xfId="6452" xr:uid="{95017827-46BE-4239-B68B-79B4B7D54CD6}"/>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4 2" xfId="6453" xr:uid="{244DCF88-EE9A-4D1A-B035-21B3C2E9E3D9}"/>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3 2" xfId="6454" xr:uid="{EEA2C798-7F1A-4E5F-ABF5-B339F1A513AF}"/>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5 2" xfId="6455" xr:uid="{27EBCC03-7384-44FD-B92F-26A68C071B0A}"/>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2 3 2" xfId="6456" xr:uid="{E70B9E18-0AE3-4D8F-BC1F-B6ECF5828980}"/>
    <cellStyle name="Normal 10 2 5 2 2 4" xfId="6457" xr:uid="{A8891138-D94E-4E99-887F-10234456D783}"/>
    <cellStyle name="Normal 10 2 5 2 3" xfId="231" xr:uid="{14F5FB6A-A0FD-4116-8853-E40308519950}"/>
    <cellStyle name="Normal 10 2 5 2 3 2" xfId="3808" xr:uid="{4D1A0876-C300-485A-B069-4450D8C74BCB}"/>
    <cellStyle name="Normal 10 2 5 2 4" xfId="232" xr:uid="{C02991F1-D2F2-4875-899B-4D232EEE7056}"/>
    <cellStyle name="Normal 10 2 5 2 4 2" xfId="6458" xr:uid="{457EB4A7-04CF-491E-9B9B-42324849FD2A}"/>
    <cellStyle name="Normal 10 2 5 2 5" xfId="6459" xr:uid="{3E68A137-3537-4183-84A6-111709213CEE}"/>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3 2" xfId="6460" xr:uid="{64F44FFA-E660-4E60-8216-6D1FDDC0118A}"/>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5 2" xfId="6461" xr:uid="{58FC82B7-DEEC-45AD-969A-8653E7C3497A}"/>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3 2" xfId="6462" xr:uid="{A3A3DFD8-E80E-4225-88FE-A5FC2DECB2F2}"/>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4 2" xfId="6463" xr:uid="{C6547F13-292E-4494-B236-0F84AAF42A7F}"/>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3 2" xfId="6464" xr:uid="{6B95E4E5-80CE-4119-A1DD-5E872B8F072E}"/>
    <cellStyle name="Normal 10 2 7 4" xfId="251" xr:uid="{244B3479-B852-48E5-BAEA-8E9A5DDE09B2}"/>
    <cellStyle name="Normal 10 2 7 4 2" xfId="4792" xr:uid="{75FBA616-44C1-47A5-8934-0EEFABA92D77}"/>
    <cellStyle name="Normal 10 2 7 4 3" xfId="4861" xr:uid="{8B4D9B63-88D1-450E-BB08-562A26E07D8E}"/>
    <cellStyle name="Normal 10 2 7 4 4" xfId="4830" xr:uid="{DE2D94C3-6EB0-4CB1-8B53-287070826344}"/>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2 9 2" xfId="6465" xr:uid="{8350E000-DA8D-497E-BD9A-1C3FA6900D73}"/>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3 2" xfId="6466" xr:uid="{7BFE2979-E413-4A1D-A4DC-40BD8034FEB9}"/>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4 2" xfId="6467" xr:uid="{D86C8CBC-1267-41EE-AF5B-AE56EADC8B54}"/>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3 2" xfId="6468" xr:uid="{4B37C688-7728-4FD6-9E64-84BA0930AD6C}"/>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2 3 2" xfId="6469" xr:uid="{6AD59AD2-2282-4578-BBBC-E0DA167466D2}"/>
    <cellStyle name="Normal 10 3 2 3 2 2 4" xfId="6470" xr:uid="{40DF6B0E-A7C8-450A-A05B-35D84243FA5C}"/>
    <cellStyle name="Normal 10 3 2 3 2 3" xfId="296" xr:uid="{40554BA7-AF50-4556-A1FE-D47AFE2DCC5F}"/>
    <cellStyle name="Normal 10 3 2 3 2 3 2" xfId="3818" xr:uid="{4582C0B0-2C96-4E75-AC51-259C90B1EFB1}"/>
    <cellStyle name="Normal 10 3 2 3 2 4" xfId="297" xr:uid="{B1BC58F8-2BEC-456D-8EC3-2E3477DEDB7B}"/>
    <cellStyle name="Normal 10 3 2 3 2 4 2" xfId="6471" xr:uid="{F82AC514-D94B-48E9-91CD-4F0C0553FBCE}"/>
    <cellStyle name="Normal 10 3 2 3 2 5" xfId="6472" xr:uid="{6E0D22A7-DA51-4B6A-8C5D-0D553DB53B53}"/>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3 2" xfId="6473" xr:uid="{8240C619-2567-4BE7-9826-609F5AADB056}"/>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5 2" xfId="6474" xr:uid="{DB1B0BA3-8B56-4280-A312-E2A3597D2084}"/>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3 2" xfId="6475" xr:uid="{055CE6B3-614D-46A9-BC9B-4C6B0745D428}"/>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4 2" xfId="6476" xr:uid="{F4C1D2BE-5DE3-4EA2-91B0-7FDFEA979A7E}"/>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3 2" xfId="6477" xr:uid="{CC797250-ADDF-4C69-AEA2-96DC9BDB7A58}"/>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7 2" xfId="6478" xr:uid="{270ECFF1-E70E-4BE8-ACF4-D5CAD6399A67}"/>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19" xr:uid="{D0F5AE45-74CD-4557-B6FB-AD90F74195AC}"/>
    <cellStyle name="Normal 10 3 3 2 2 2 3" xfId="4720" xr:uid="{07E380FE-A21B-4299-AE40-65E0AF78B405}"/>
    <cellStyle name="Normal 10 3 3 2 2 3" xfId="328" xr:uid="{03EA47A2-FCA6-493E-8BCB-8143C776488D}"/>
    <cellStyle name="Normal 10 3 3 2 2 3 2" xfId="4721" xr:uid="{548386A7-4B54-49E3-84D3-30F09CC5735A}"/>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22" xr:uid="{F5994A6D-3478-428B-B0B5-D31867734E7B}"/>
    <cellStyle name="Normal 10 3 3 2 3 3" xfId="332" xr:uid="{D00F50AA-2D22-479F-841A-732B2602B7B6}"/>
    <cellStyle name="Normal 10 3 3 2 3 4" xfId="333" xr:uid="{DDAC8524-9DF5-45EF-B58D-F5F1A11AFA11}"/>
    <cellStyle name="Normal 10 3 3 2 4" xfId="334" xr:uid="{C44FBFFC-B70A-4609-B44F-1CFC8D4B5B07}"/>
    <cellStyle name="Normal 10 3 3 2 4 2" xfId="4723" xr:uid="{CA4EC890-C6C8-4711-BC6E-07AE9B16D986}"/>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24" xr:uid="{93C3D833-BF0E-4425-95A4-5BFB1B03034E}"/>
    <cellStyle name="Normal 10 3 3 3 2 3" xfId="340" xr:uid="{5C740DB4-2057-481A-9B02-84B921D6682D}"/>
    <cellStyle name="Normal 10 3 3 3 2 4" xfId="341" xr:uid="{9E9CCBC7-0D20-4E2E-B9E8-C7EF3F33E539}"/>
    <cellStyle name="Normal 10 3 3 3 3" xfId="342" xr:uid="{10139165-B065-49FD-8A87-C847280E77E7}"/>
    <cellStyle name="Normal 10 3 3 3 3 2" xfId="4725" xr:uid="{6BFD86A2-FF81-4C8C-8D6E-72D21097156D}"/>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26" xr:uid="{04F90298-BAE8-45E4-B377-CB0058E44AA3}"/>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3 2" xfId="6479" xr:uid="{45A52AE5-E20B-4476-A571-D86C3C2A6676}"/>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4 2" xfId="6480" xr:uid="{963C16C6-B5E4-4DA0-A3BE-0AC2D05EE17B}"/>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3 2" xfId="6481" xr:uid="{850991B4-2462-44B5-A879-9DD5F6B7F9AE}"/>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5 2" xfId="6482" xr:uid="{60E0CCDA-3401-4F92-A067-18605701638A}"/>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3 2" xfId="6483" xr:uid="{05ADC300-4F67-4ADE-B1CC-4CF5A046D96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4 2" xfId="6484" xr:uid="{23B4CA06-76BE-47BA-B44F-3FDE8FD509ED}"/>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3 2" xfId="6485" xr:uid="{8B421019-810F-4DAF-A5C6-BCB825048A57}"/>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3 2" xfId="6486" xr:uid="{06FDAD84-F8E9-4113-9817-9FA6BCF1E9E6}"/>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4 2" xfId="6487" xr:uid="{A9A35824-BB85-4E9B-A334-87BE464A762B}"/>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3 2" xfId="6488" xr:uid="{9B9B5C0E-9D0E-4BD9-A3A6-813202BFC62C}"/>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3 2" xfId="6489" xr:uid="{B5671FB0-4618-4C6B-85EE-EDE3A6DA73F4}"/>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3 2" xfId="6490" xr:uid="{A5C3AEAE-B337-488A-BBAB-6389DC8A33BC}"/>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4 2" xfId="6491" xr:uid="{F3EBCA85-6A58-45FC-A743-92F701E2480C}"/>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3 2" xfId="6492" xr:uid="{7FF6A34D-CDBC-4691-83C4-2876204CF3C0}"/>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3 2" xfId="6493" xr:uid="{0FAFAEB5-7782-4F8B-A2A9-D87692F091C0}"/>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62" xr:uid="{A6194BBF-8B3A-4171-A576-336B8BB2B7F2}"/>
    <cellStyle name="Normal 10 9 2 3" xfId="684" xr:uid="{F00A981C-2F89-43D5-B0AC-124D53E9F409}"/>
    <cellStyle name="Normal 10 9 2 4" xfId="685" xr:uid="{323219B9-0348-4CD9-B5B7-1CA64671F737}"/>
    <cellStyle name="Normal 10 9 3" xfId="686" xr:uid="{C8CE44CE-5630-4281-A2AF-ED7F1811D4D5}"/>
    <cellStyle name="Normal 10 9 3 2" xfId="5521" xr:uid="{324471A6-D36D-4764-999D-43B64B4EC198}"/>
    <cellStyle name="Normal 10 9 4" xfId="687" xr:uid="{B2FEB87C-CA84-46E0-B15C-D3D05C2A3E26}"/>
    <cellStyle name="Normal 10 9 4 2" xfId="4791" xr:uid="{394F4510-3A42-4F16-935C-E72B0363D759}"/>
    <cellStyle name="Normal 10 9 4 3" xfId="4863" xr:uid="{D0150211-DB1A-4E1C-AC30-DBD3B1D68FF9}"/>
    <cellStyle name="Normal 10 9 4 4" xfId="4829" xr:uid="{0934A8A7-A715-4DD8-BE41-84B173B94EFF}"/>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2 2 2" xfId="5896" xr:uid="{C7BEDC1F-3E22-4135-9166-08FB7FC43F8F}"/>
    <cellStyle name="Normal 11 2 3" xfId="5725" xr:uid="{C99F300F-4334-4F29-BA69-10A61AB90CF2}"/>
    <cellStyle name="Normal 11 3" xfId="4310" xr:uid="{B5D3E26A-8A11-48F4-96DC-43640226F100}"/>
    <cellStyle name="Normal 11 3 2" xfId="4781" xr:uid="{111E7357-1475-41F8-A4CE-523EDAE0D52D}"/>
    <cellStyle name="Normal 11 3 2 2" xfId="5950" xr:uid="{571114F0-53F5-444E-80E8-F986199072A2}"/>
    <cellStyle name="Normal 11 3 3" xfId="4907" xr:uid="{ACC18D36-49E9-466F-A7FA-813BE7A26908}"/>
    <cellStyle name="Normal 11 3 3 2" xfId="5784" xr:uid="{492F3218-D8F6-4CA5-A24B-F11F438A122E}"/>
    <cellStyle name="Normal 11 3 4" xfId="4884" xr:uid="{63947F9C-6D36-4286-AB37-6F8036343936}"/>
    <cellStyle name="Normal 11 4" xfId="4442" xr:uid="{BC72633D-8186-4EDF-95C4-277AEC8DA01A}"/>
    <cellStyle name="Normal 11 4 2" xfId="5841" xr:uid="{6DC3CFBA-55B0-4657-A683-BEAB7957AD7E}"/>
    <cellStyle name="Normal 11 5" xfId="5672" xr:uid="{6BAC4860-D75B-4BCA-9203-D24C60E788A7}"/>
    <cellStyle name="Normal 11 6" xfId="5981" xr:uid="{6C1F715E-434A-4190-971E-1B0C910D4BCB}"/>
    <cellStyle name="Normal 12" xfId="45" xr:uid="{48C9F2E7-9DDE-4374-BA7E-E535A21495AD}"/>
    <cellStyle name="Normal 12 2" xfId="3702" xr:uid="{DFAE2086-B1ED-4EDB-940B-68E2C0E9DFA2}"/>
    <cellStyle name="Normal 12 2 2" xfId="4525" xr:uid="{ABC13EC4-764B-408E-8C1E-48435DBF8EEC}"/>
    <cellStyle name="Normal 12 2 2 2" xfId="5897" xr:uid="{890569BA-2FE1-4CF3-AFE1-32522A407587}"/>
    <cellStyle name="Normal 12 2 3" xfId="5726" xr:uid="{3C6215DA-B505-4C16-BB96-3309BA968142}"/>
    <cellStyle name="Normal 12 3" xfId="4443" xr:uid="{2B3B0DF8-3808-4CFF-AEED-F63C2485D70A}"/>
    <cellStyle name="Normal 12 3 2" xfId="5627" xr:uid="{914A269E-9CAE-4502-8E3D-DF04FB7F4EA1}"/>
    <cellStyle name="Normal 12 3 2 2" xfId="5951" xr:uid="{D237D848-4A8A-4BA1-9AE9-D35048AC38A1}"/>
    <cellStyle name="Normal 12 3 3" xfId="5785" xr:uid="{F1720790-143A-4084-8079-E94E6316B109}"/>
    <cellStyle name="Normal 12 4" xfId="5583" xr:uid="{BAB7ACD1-014A-4C77-995B-6D28678622EB}"/>
    <cellStyle name="Normal 12 4 2" xfId="5842" xr:uid="{94B33808-31FD-4A79-997A-F9450B7053F1}"/>
    <cellStyle name="Normal 12 5" xfId="5673" xr:uid="{0A5C8E80-6912-4970-9B66-088FD5D322FD}"/>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2 2 2" xfId="5898" xr:uid="{63D35F1B-0679-4AD8-A476-E47E0FE53F8D}"/>
    <cellStyle name="Normal 13 2 2 3" xfId="5727" xr:uid="{A98D330C-A32E-4AC2-B04D-D0E7E9A3E0D9}"/>
    <cellStyle name="Normal 13 2 3" xfId="4312" xr:uid="{29E24792-B870-4BAB-AACC-387D187345C5}"/>
    <cellStyle name="Normal 13 2 3 2" xfId="4782" xr:uid="{63C25405-4184-4FD3-B409-2AC8E8351CC7}"/>
    <cellStyle name="Normal 13 2 3 2 2" xfId="5953" xr:uid="{351C4FCE-002F-40DC-B860-E5DD0CB9111E}"/>
    <cellStyle name="Normal 13 2 3 3" xfId="4908" xr:uid="{18487C04-2CB1-4C88-917E-7AC5F9DE6FA8}"/>
    <cellStyle name="Normal 13 2 3 3 2" xfId="5787" xr:uid="{7EE7AD3E-8BEE-47C1-A7F6-C2322524C870}"/>
    <cellStyle name="Normal 13 2 3 4" xfId="4885" xr:uid="{D6CD67C2-6E45-4D10-860B-8AB4603C3223}"/>
    <cellStyle name="Normal 13 2 4" xfId="4445" xr:uid="{A89159F4-6D5E-457A-92C7-7D705FEB18AA}"/>
    <cellStyle name="Normal 13 2 4 2" xfId="5844" xr:uid="{40E931A6-4D23-4764-95B2-3C3613D336C7}"/>
    <cellStyle name="Normal 13 2 5" xfId="5674" xr:uid="{29784AB5-C32B-40A3-9584-FAA067358DFD}"/>
    <cellStyle name="Normal 13 2 6" xfId="5983" xr:uid="{0949E61F-C462-4BE5-AC97-A2AC6E749506}"/>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3 2 2" xfId="7024" xr:uid="{B4025F9C-95B8-4E3B-9245-DB3D1673C4DA}"/>
    <cellStyle name="Normal 13 3 3 2 3" xfId="5728" xr:uid="{BF65F530-8F06-43CE-86DA-DA3D308711DD}"/>
    <cellStyle name="Normal 13 3 4" xfId="4527" xr:uid="{7662AEC8-C2A2-49EF-800D-202584B51C8D}"/>
    <cellStyle name="Normal 13 3 4 2" xfId="7010" xr:uid="{8C66479A-3285-40E9-93FE-25426DA7421B}"/>
    <cellStyle name="Normal 13 3 4 2 2" xfId="7325" xr:uid="{EFC56FBD-8521-4486-9032-AD021484A098}"/>
    <cellStyle name="Normal 13 3 4 2 3" xfId="4682" xr:uid="{2702031B-6BC4-4C1A-9AB9-C35BF31A36D9}"/>
    <cellStyle name="Normal 13 3 4 3" xfId="4795" xr:uid="{9EFAFEBA-2A9E-4F1A-8F9C-65B66426066C}"/>
    <cellStyle name="Normal 13 3 5" xfId="4909" xr:uid="{7CCC0D5A-C004-42C2-8D61-EB4F366DE503}"/>
    <cellStyle name="Normal 13 4" xfId="4314" xr:uid="{6A2827A9-E7BC-44A7-A0AC-AA3D073C4C30}"/>
    <cellStyle name="Normal 13 4 2" xfId="4586" xr:uid="{1E89832B-EEA0-4B8D-B444-7667B722E3F3}"/>
    <cellStyle name="Normal 13 4 2 2" xfId="5952" xr:uid="{D17ADEC0-2D38-4B6A-9418-C4B4F5C0A9C8}"/>
    <cellStyle name="Normal 13 4 3" xfId="5786" xr:uid="{8417F2F2-8180-4E4D-8883-20C66CCD4727}"/>
    <cellStyle name="Normal 13 5" xfId="4311" xr:uid="{40015389-0DA6-43A9-BC12-C2AD1D616BF2}"/>
    <cellStyle name="Normal 13 5 2" xfId="4584" xr:uid="{61258138-A01D-4776-8593-5F0F8D0616BD}"/>
    <cellStyle name="Normal 13 5 2 2" xfId="7023" xr:uid="{47200300-B63F-44C0-B6D3-F2B9F50FBCCB}"/>
    <cellStyle name="Normal 13 5 2 3" xfId="5843" xr:uid="{ACB951A6-E948-407B-9BD3-DA855E179874}"/>
    <cellStyle name="Normal 13 5 3" xfId="5584" xr:uid="{9018219D-4927-4BAB-88A2-A044327ACE98}"/>
    <cellStyle name="Normal 13 6" xfId="4444" xr:uid="{AEE1CC4C-9A54-4C41-B7F2-E8626AE06C7D}"/>
    <cellStyle name="Normal 13 7" xfId="7040" xr:uid="{15493761-5810-48BA-BDD8-3B3CD3422246}"/>
    <cellStyle name="Normal 13 8" xfId="5982" xr:uid="{28D1B494-D789-414B-B2F6-06D95C380D92}"/>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2 2 2" xfId="5956" xr:uid="{6DB09F56-4E3F-45C4-A802-C0B6103A59B4}"/>
    <cellStyle name="Normal 14 2 2 2 3" xfId="5790" xr:uid="{13AE256F-908E-40BE-AEC8-4A6F0447A83E}"/>
    <cellStyle name="Normal 14 2 2 3" xfId="4467" xr:uid="{B00DBD81-7466-4E7C-8FAC-B9D7982310BA}"/>
    <cellStyle name="Normal 14 2 2 3 2" xfId="5900" xr:uid="{31F19CFE-D6BE-42E8-8AC8-A43EFC17AF82}"/>
    <cellStyle name="Normal 14 2 2 4" xfId="5730" xr:uid="{279BB3AB-3374-4287-A830-9038F12BAA91}"/>
    <cellStyle name="Normal 14 2 3" xfId="3706" xr:uid="{2CE012AB-F423-49CD-A30D-E4EA4410DD20}"/>
    <cellStyle name="Normal 14 2 3 2" xfId="4529" xr:uid="{C51363F6-95D9-44C6-B8F9-CECA0DBD1DF2}"/>
    <cellStyle name="Normal 14 2 3 2 2" xfId="5955" xr:uid="{2D276A74-DDFF-43A5-BB14-02948A23EE2E}"/>
    <cellStyle name="Normal 14 2 3 3" xfId="5789" xr:uid="{8BC37A4C-6585-46AD-B8AD-AADD4F02AD31}"/>
    <cellStyle name="Normal 14 2 4" xfId="4466" xr:uid="{71CF4BAA-0E61-4C22-ABD4-8360C4154F6A}"/>
    <cellStyle name="Normal 14 2 4 2" xfId="5899" xr:uid="{D4667F43-7610-4A2C-8B37-4FB061F9C6D2}"/>
    <cellStyle name="Normal 14 2 5" xfId="5729" xr:uid="{49DE65E4-19AC-429B-A6D8-17A24C6017F0}"/>
    <cellStyle name="Normal 14 3" xfId="3707" xr:uid="{4D805EFC-B791-45DA-81A4-981C63F318FD}"/>
    <cellStyle name="Normal 14 3 2" xfId="4530" xr:uid="{39EEDDB4-0A77-454E-BC7B-43AC21FA9EC1}"/>
    <cellStyle name="Normal 14 3 2 2" xfId="5901" xr:uid="{1CD9F305-F757-4C8D-9923-1989D091F566}"/>
    <cellStyle name="Normal 14 3 3" xfId="5731" xr:uid="{2E18E4F0-63F7-4F70-9266-2D30261F5A13}"/>
    <cellStyle name="Normal 14 4" xfId="4315" xr:uid="{22CC8DC9-E4BA-40AD-AA0A-DD1CFCBF3FA9}"/>
    <cellStyle name="Normal 14 4 2" xfId="4587" xr:uid="{942FB245-520A-49E7-9F07-6946529D6C87}"/>
    <cellStyle name="Normal 14 4 2 2" xfId="5954" xr:uid="{153A5129-B52A-4F58-894A-A298D10747F1}"/>
    <cellStyle name="Normal 14 4 2 2 2" xfId="7025" xr:uid="{00F5D00E-1D45-4F67-92C2-FCA79893D96B}"/>
    <cellStyle name="Normal 14 4 2 3" xfId="4783" xr:uid="{2B6E8A20-465F-4A5E-84CA-22C0394D7DFC}"/>
    <cellStyle name="Normal 14 4 3" xfId="4910" xr:uid="{D68662F4-E1B8-4DDA-8B09-85A2CB623EF6}"/>
    <cellStyle name="Normal 14 4 3 2" xfId="5788" xr:uid="{EA8973FE-6A99-45AE-AD20-A1E04CF0981B}"/>
    <cellStyle name="Normal 14 4 4" xfId="4886" xr:uid="{C6D1B222-0CB0-4783-9591-CA04CF88D6D7}"/>
    <cellStyle name="Normal 14 5" xfId="4446" xr:uid="{093D3597-2686-4C48-BE29-1751C348D426}"/>
    <cellStyle name="Normal 14 5 2" xfId="5845" xr:uid="{EF344E72-E7A4-46E8-843B-D3B332593BE5}"/>
    <cellStyle name="Normal 14 6" xfId="5675" xr:uid="{96CEA9A0-FF56-4871-BA41-6CF5D2AEB2D1}"/>
    <cellStyle name="Normal 14 7" xfId="5984" xr:uid="{F33B6DA1-17E5-473E-98EA-335AD34446B3}"/>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2 2 2" xfId="5902" xr:uid="{EABBAABB-9578-4DFC-B8E7-62C352787571}"/>
    <cellStyle name="Normal 15 2 2 3" xfId="5732" xr:uid="{5D1CD41E-255B-4A48-9CA2-46F7685548B9}"/>
    <cellStyle name="Normal 15 2 3" xfId="4448" xr:uid="{F140C1EE-0D9E-44C4-85B9-91E1EBDA61DA}"/>
    <cellStyle name="Normal 15 2 3 2" xfId="5628" xr:uid="{AFD7B940-A7A7-45BD-8399-B021881E9046}"/>
    <cellStyle name="Normal 15 2 3 2 2" xfId="5958" xr:uid="{632BF75C-F9D8-4012-AA35-FC2B77A471DB}"/>
    <cellStyle name="Normal 15 2 3 3" xfId="5792" xr:uid="{F463C97D-3CCF-482A-92A8-BAF73878ACD1}"/>
    <cellStyle name="Normal 15 2 4" xfId="5585" xr:uid="{130BEED6-CA8D-47E0-9170-2BEB523F16AF}"/>
    <cellStyle name="Normal 15 2 4 2" xfId="5847" xr:uid="{4E84E1F7-DEEC-48B7-9632-44C22E934698}"/>
    <cellStyle name="Normal 15 2 5" xfId="5677" xr:uid="{39EA8356-426A-4C68-909A-D6C69D255E91}"/>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3 2 2" xfId="7027" xr:uid="{FC0F5DD1-329F-40B5-9EB8-820AE38E397F}"/>
    <cellStyle name="Normal 15 3 3 2 3" xfId="5733" xr:uid="{B4A5E7F4-B622-48EC-9BD0-8340D8D8273B}"/>
    <cellStyle name="Normal 15 3 4" xfId="4532" xr:uid="{1FFD4604-B83C-4113-9CAE-DC70A97C61C3}"/>
    <cellStyle name="Normal 15 3 4 2" xfId="7011" xr:uid="{55C90BE7-FE63-4909-9F74-CA356208ACF8}"/>
    <cellStyle name="Normal 15 3 4 2 2" xfId="7313" xr:uid="{F574B0D7-5BAB-4CEE-A2D3-03C301A22556}"/>
    <cellStyle name="Normal 15 3 4 2 3" xfId="7320" xr:uid="{95A10173-D665-4ACF-A40F-5260BA4FFA00}"/>
    <cellStyle name="Normal 15 3 4 3" xfId="4796" xr:uid="{1D6BC757-0078-49A7-9012-0C44E8843788}"/>
    <cellStyle name="Normal 15 3 5" xfId="4912" xr:uid="{E7E584B2-D0C7-4621-9F2B-906E2427548F}"/>
    <cellStyle name="Normal 15 4" xfId="4317" xr:uid="{8D39809D-26D4-4C6B-9648-4D8B4EE914CC}"/>
    <cellStyle name="Normal 15 4 2" xfId="4589" xr:uid="{64FD5A7D-8B84-4992-9D1F-34D88340CC06}"/>
    <cellStyle name="Normal 15 4 2 2" xfId="5957" xr:uid="{9125BEEF-CBA0-4E5A-ADEB-E4F7C0C2EE59}"/>
    <cellStyle name="Normal 15 4 2 2 2" xfId="7026" xr:uid="{2203763C-10C7-4E52-9E2E-8C79FCD91B35}"/>
    <cellStyle name="Normal 15 4 2 3" xfId="4784" xr:uid="{DF242307-0834-4381-934F-92BEABE49689}"/>
    <cellStyle name="Normal 15 4 3" xfId="4911" xr:uid="{63FD4D12-895D-421F-BB1C-4168D7A4D3B1}"/>
    <cellStyle name="Normal 15 4 3 2" xfId="5791" xr:uid="{AAA686F3-21D5-4B96-9808-DFDA2D9C1985}"/>
    <cellStyle name="Normal 15 4 4" xfId="4887" xr:uid="{193CDF63-00A9-4AF7-9764-0337D01CEACC}"/>
    <cellStyle name="Normal 15 5" xfId="4447" xr:uid="{032FCA0F-BF5D-4CD6-A763-94C7B522BABA}"/>
    <cellStyle name="Normal 15 5 2" xfId="5846" xr:uid="{186DB388-35C5-4C86-8E65-5A8579910586}"/>
    <cellStyle name="Normal 15 6" xfId="5676" xr:uid="{DD286529-FDE2-4BC2-9F94-483DF8D521C5}"/>
    <cellStyle name="Normal 15 7" xfId="5985" xr:uid="{F5DC8B9D-9415-4C2D-810E-01FA474E1CDB}"/>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3 2 2" xfId="7028" xr:uid="{54225FB7-16A4-4A58-B128-C5F2A3AB43A9}"/>
    <cellStyle name="Normal 16 2 3 2 3" xfId="5734" xr:uid="{D078822E-E633-4C71-9F81-28D61977047C}"/>
    <cellStyle name="Normal 16 2 4" xfId="4533" xr:uid="{C49293F7-9761-482F-B610-001BBAB7B387}"/>
    <cellStyle name="Normal 16 2 4 2" xfId="7012" xr:uid="{99E36C51-634A-41CD-8D5A-1CACFCA302F4}"/>
    <cellStyle name="Normal 16 2 4 2 2" xfId="7323" xr:uid="{82383CA1-5FCF-46D6-B72B-2C50DDEC980D}"/>
    <cellStyle name="Normal 16 2 4 2 3" xfId="7306" xr:uid="{EE53E442-4CFF-4BA7-BD69-6665D493A7A5}"/>
    <cellStyle name="Normal 16 2 4 3" xfId="4797" xr:uid="{A08EED54-15D8-4814-BBF6-2BB81BCB2411}"/>
    <cellStyle name="Normal 16 2 5" xfId="4913" xr:uid="{08C0ADF7-273F-4B74-97B3-D3CC0F123E4B}"/>
    <cellStyle name="Normal 16 3" xfId="4449" xr:uid="{4CB36D0B-8688-4DFD-B491-8442610D823D}"/>
    <cellStyle name="Normal 16 3 2" xfId="5629" xr:uid="{DC07783E-7A3E-4BD3-ACCF-3B167B7AA027}"/>
    <cellStyle name="Normal 16 3 2 2" xfId="5959" xr:uid="{E7A3768D-4C85-47EC-B084-E4FEBAC1A22F}"/>
    <cellStyle name="Normal 16 3 3" xfId="5793" xr:uid="{A816B084-34C2-446F-944C-EC761E336B8B}"/>
    <cellStyle name="Normal 16 4" xfId="5586" xr:uid="{1B6D589E-E729-4396-8C21-C3164029E7D7}"/>
    <cellStyle name="Normal 16 4 2" xfId="5848" xr:uid="{9BD91828-C138-4D82-A8C6-46216F02FA2A}"/>
    <cellStyle name="Normal 16 5" xfId="5678" xr:uid="{5856D74C-D05C-49F8-B3BB-0EAF0FE8C981}"/>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3 2 2" xfId="7030" xr:uid="{A8CAD56C-1377-4AC0-ACB8-3B714F5CEB35}"/>
    <cellStyle name="Normal 17 2 3 2 3" xfId="5735" xr:uid="{FC9CA31A-5AF9-47C5-BED8-DDE3D1F30ED9}"/>
    <cellStyle name="Normal 17 2 4" xfId="4534" xr:uid="{1C5CCAC4-DD79-4693-AE15-9A77F9A4C8CB}"/>
    <cellStyle name="Normal 17 2 4 2" xfId="7013" xr:uid="{2F0D34EE-8E70-450B-BA06-4912BC648723}"/>
    <cellStyle name="Normal 17 2 4 2 2" xfId="7309" xr:uid="{D0FD7C25-7965-4466-B584-D8E941B32D53}"/>
    <cellStyle name="Normal 17 2 4 2 3" xfId="7318" xr:uid="{FD264B08-626A-4B65-99E0-58C2FD832DEB}"/>
    <cellStyle name="Normal 17 2 4 3" xfId="4798" xr:uid="{16F985A9-0804-4ACF-8C9F-CC8CBCB0CBC6}"/>
    <cellStyle name="Normal 17 2 5" xfId="4914" xr:uid="{8FE06C9A-0CC9-456D-BC1D-9614DB1AB0BC}"/>
    <cellStyle name="Normal 17 3" xfId="4322" xr:uid="{511C3EE4-C462-4F43-8EAD-4616B036BFD3}"/>
    <cellStyle name="Normal 17 3 2" xfId="4594" xr:uid="{DED91463-D0BF-46CF-B240-C41046859863}"/>
    <cellStyle name="Normal 17 3 2 2" xfId="5960" xr:uid="{779C7A4F-24D6-4464-B9C6-5941D773C91E}"/>
    <cellStyle name="Normal 17 3 3" xfId="5794" xr:uid="{26848544-CAEC-47FD-A8D0-48E4522D588D}"/>
    <cellStyle name="Normal 17 4" xfId="4320" xr:uid="{9A1A05DD-220F-4845-A2CD-AEE36CA0B66A}"/>
    <cellStyle name="Normal 17 4 2" xfId="4592" xr:uid="{40AF7321-23AA-4F5A-8EC7-C9867DC21B17}"/>
    <cellStyle name="Normal 17 4 2 2" xfId="7029" xr:uid="{FC4DB22B-C32C-45BA-9D40-A6F3A7EC8B13}"/>
    <cellStyle name="Normal 17 4 2 3" xfId="5849" xr:uid="{B280C441-0C97-4453-A521-1DCDCCFDA894}"/>
    <cellStyle name="Normal 17 4 3" xfId="5587" xr:uid="{91861361-2A26-4671-9B9B-ABEDC0D5F8D9}"/>
    <cellStyle name="Normal 17 5" xfId="4450" xr:uid="{99E08D4A-AC1E-4B71-965E-36DCBA3C149C}"/>
    <cellStyle name="Normal 17 6" xfId="7041" xr:uid="{4EA4A8EA-4124-4930-8E72-7F481DDC1D1D}"/>
    <cellStyle name="Normal 17 7" xfId="5986" xr:uid="{143657AF-B17A-4573-9624-CBE5E99D5CA4}"/>
    <cellStyle name="Normal 18" xfId="53" xr:uid="{4DFC706B-89E2-4AAF-9671-880E067AC306}"/>
    <cellStyle name="Normal 18 2" xfId="3712" xr:uid="{84D18823-EB9E-409C-B4F9-CD06C7A3780E}"/>
    <cellStyle name="Normal 18 2 2" xfId="4535" xr:uid="{8923F1E9-987A-4BD7-985F-68E652773A84}"/>
    <cellStyle name="Normal 18 2 2 2" xfId="5903" xr:uid="{DB3A327B-A3D1-4887-AA9F-4F76ED1DA0E2}"/>
    <cellStyle name="Normal 18 2 3" xfId="5736" xr:uid="{76F572B0-FFB4-48E6-A6D0-DA46ED801CB5}"/>
    <cellStyle name="Normal 18 3" xfId="4323" xr:uid="{6A089E40-0DCD-418C-98E9-CE5E7CD39836}"/>
    <cellStyle name="Normal 18 3 2" xfId="4785" xr:uid="{6A025306-016B-4F1E-A709-DD844CE354CF}"/>
    <cellStyle name="Normal 18 3 2 2" xfId="5961" xr:uid="{6B520B28-C7B4-4D15-8659-49A2C904328B}"/>
    <cellStyle name="Normal 18 3 3" xfId="4915" xr:uid="{29717F9C-1A64-4096-AEE4-F6D45968C30A}"/>
    <cellStyle name="Normal 18 3 3 2" xfId="5795" xr:uid="{07DE291A-2FED-4DB1-927E-C708370A188B}"/>
    <cellStyle name="Normal 18 3 4" xfId="4888" xr:uid="{C2641985-F31B-48D3-AA99-C7C010ACAEDC}"/>
    <cellStyle name="Normal 18 4" xfId="4451" xr:uid="{8A5BACAF-1C14-4F2E-B2A4-5627B8791DA0}"/>
    <cellStyle name="Normal 18 4 2" xfId="5850" xr:uid="{4E6AF3A3-310D-4CDD-B6F5-9E7A9A7517F1}"/>
    <cellStyle name="Normal 18 5" xfId="5679" xr:uid="{B7A3FA58-13E4-4DBC-903E-6473BD708042}"/>
    <cellStyle name="Normal 18 6" xfId="5987" xr:uid="{DB8595DE-5419-458F-B4A9-655D8EBD9F87}"/>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2 2 2" xfId="5904" xr:uid="{A8BE0F8B-730B-4849-BBA1-2D5A49227D34}"/>
    <cellStyle name="Normal 19 2 2 3" xfId="5737" xr:uid="{3F8A60D0-1979-4BDD-BF3E-DA61B4CA8570}"/>
    <cellStyle name="Normal 19 2 3" xfId="4453" xr:uid="{E17C21E5-4C68-4B01-95E7-647E815D1D4E}"/>
    <cellStyle name="Normal 19 2 3 2" xfId="5631" xr:uid="{F95B6D36-35EF-4D11-8C34-3694795F2875}"/>
    <cellStyle name="Normal 19 2 3 2 2" xfId="5963" xr:uid="{DF011306-097B-466D-9976-4DA7C223B6DC}"/>
    <cellStyle name="Normal 19 2 3 3" xfId="5797" xr:uid="{7681587D-39FE-4389-85CF-8EE8097C19F0}"/>
    <cellStyle name="Normal 19 2 4" xfId="5589" xr:uid="{D299896A-081C-4AAE-8109-36209449BB3C}"/>
    <cellStyle name="Normal 19 2 4 2" xfId="5852" xr:uid="{777C312E-A54B-42CE-B15C-560DFA473A5D}"/>
    <cellStyle name="Normal 19 2 5" xfId="5681" xr:uid="{EC1BB880-9B1D-4285-962A-6066553282FF}"/>
    <cellStyle name="Normal 19 3" xfId="3714" xr:uid="{9F8F8698-F5D0-4FA3-B4EC-94026A84F688}"/>
    <cellStyle name="Normal 19 3 2" xfId="4537" xr:uid="{0E60B9B6-847B-4658-8ACD-4C18248F6F8E}"/>
    <cellStyle name="Normal 19 3 2 2" xfId="5905" xr:uid="{4AED0471-E699-468B-8EC9-99758BB95373}"/>
    <cellStyle name="Normal 19 3 3" xfId="5738" xr:uid="{2B8DB27F-CCFD-4B3E-BC2E-5E1296BF24D2}"/>
    <cellStyle name="Normal 19 4" xfId="4452" xr:uid="{3DEE693B-B173-41CA-9078-4C6B5BB00ED9}"/>
    <cellStyle name="Normal 19 4 2" xfId="5630" xr:uid="{92D0F411-0821-44FB-8953-C4E0A4F6C670}"/>
    <cellStyle name="Normal 19 4 2 2" xfId="5962" xr:uid="{BA2CE2C1-3097-4918-A9AD-AD0F54DCFE18}"/>
    <cellStyle name="Normal 19 4 3" xfId="5796" xr:uid="{5E2C907B-0AFE-44F5-BC76-8C17598C2D2C}"/>
    <cellStyle name="Normal 19 5" xfId="5588" xr:uid="{57A882A0-8434-42A7-96C5-E04B3585D9A8}"/>
    <cellStyle name="Normal 19 5 2" xfId="5851" xr:uid="{37B81ED2-F442-4034-AD73-5B65CFB336CF}"/>
    <cellStyle name="Normal 19 6" xfId="5680" xr:uid="{619ED521-3C3D-449C-B0DC-0C2D9B9BEE3C}"/>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2 2 2" xfId="5906" xr:uid="{39097EC1-9F54-4C35-825F-2079FAA956D3}"/>
    <cellStyle name="Normal 2 2 2 2 3" xfId="5739" xr:uid="{95E90F28-8691-47EE-A119-EE12AE51C0C6}"/>
    <cellStyle name="Normal 2 2 2 3" xfId="4455" xr:uid="{BEB04018-2A74-48F1-9DDB-79D3E8CFDE30}"/>
    <cellStyle name="Normal 2 2 2 3 2" xfId="5632" xr:uid="{7EDE3E7F-CBFD-4FA7-9D35-8804811B9C2A}"/>
    <cellStyle name="Normal 2 2 2 3 2 2" xfId="5965" xr:uid="{9A9DF27C-1F9A-4DB9-A3BC-6AE45B3A9D4B}"/>
    <cellStyle name="Normal 2 2 2 3 3" xfId="5799" xr:uid="{04E6606B-DC44-42AC-A803-053B17D40EED}"/>
    <cellStyle name="Normal 2 2 2 4" xfId="5591" xr:uid="{6D61E4E2-D2F4-45FF-B8BD-8EFAB9A243BB}"/>
    <cellStyle name="Normal 2 2 2 4 2" xfId="5854" xr:uid="{6F082DC9-03FD-49BC-BBDE-C674D865D076}"/>
    <cellStyle name="Normal 2 2 2 5" xfId="5682" xr:uid="{51EB858B-318E-4EB9-9306-FF923B342444}"/>
    <cellStyle name="Normal 2 2 3" xfId="3716" xr:uid="{651E2867-3AD3-4665-B13E-6DF7662EBC88}"/>
    <cellStyle name="Normal 2 2 3 2" xfId="4539" xr:uid="{2C8E7C1C-EE8F-4E7B-9694-D99683118FA7}"/>
    <cellStyle name="Normal 2 2 3 2 2" xfId="4814" xr:uid="{ED05DC95-B604-4D72-B1EF-68A6B6EBA658}"/>
    <cellStyle name="Normal 2 2 3 2 2 2" xfId="4847" xr:uid="{CB086273-9C83-4247-B25D-74A309B6E7E3}"/>
    <cellStyle name="Normal 2 2 3 2 2 3" xfId="5529" xr:uid="{2E0AE5A6-E51C-4817-AC10-75C7D8D2C060}"/>
    <cellStyle name="Normal 2 2 3 2 2 4" xfId="5546" xr:uid="{2AC3096A-9E3E-4B20-A5DD-9B6BD30A75B1}"/>
    <cellStyle name="Normal 2 2 3 2 3" xfId="4933" xr:uid="{1BEEB81F-82E0-4A03-B773-CA54347E18D9}"/>
    <cellStyle name="Normal 2 2 3 2 4" xfId="5488" xr:uid="{6B362916-A049-4E47-B92F-670570C08B01}"/>
    <cellStyle name="Normal 2 2 3 2 5" xfId="4680" xr:uid="{E175126F-5E42-498A-A1AB-9AF44CC12942}"/>
    <cellStyle name="Normal 2 2 3 3" xfId="4712" xr:uid="{F06F9C9E-4C50-45CE-BEAA-144BA42C5AE7}"/>
    <cellStyle name="Normal 2 2 3 3 2" xfId="5740" xr:uid="{59F41D40-38EC-4D60-85CD-6B34783F0AAB}"/>
    <cellStyle name="Normal 2 2 3 4" xfId="4889" xr:uid="{088030E7-937B-471A-9B28-EC3327AAADAC}"/>
    <cellStyle name="Normal 2 2 3 5" xfId="4878" xr:uid="{2759BC22-89CA-47CD-B537-0797766355F9}"/>
    <cellStyle name="Normal 2 2 4" xfId="4324" xr:uid="{8879226F-2111-4565-AF46-876A7BE55D44}"/>
    <cellStyle name="Normal 2 2 4 2" xfId="4595" xr:uid="{2D91A38E-CD3B-44CD-BF6E-21C05E055A25}"/>
    <cellStyle name="Normal 2 2 4 2 2" xfId="5964" xr:uid="{AA72D75A-19B6-4549-AC96-F3177ACCEC55}"/>
    <cellStyle name="Normal 2 2 4 2 2 2" xfId="7031" xr:uid="{744BDC1A-4641-4827-81BC-A0055DEA8D1E}"/>
    <cellStyle name="Normal 2 2 4 2 3" xfId="4786" xr:uid="{61CF2811-7C45-4782-941A-8C113E675CE4}"/>
    <cellStyle name="Normal 2 2 4 3" xfId="4916" xr:uid="{AC7CA921-1D14-43A5-A4F4-495742677824}"/>
    <cellStyle name="Normal 2 2 4 3 2" xfId="5798" xr:uid="{E947FDED-1C27-4B44-86FB-425754371C80}"/>
    <cellStyle name="Normal 2 2 4 4" xfId="4890" xr:uid="{3727DDFD-9C31-49F1-B5E0-2D1BB4202072}"/>
    <cellStyle name="Normal 2 2 5" xfId="4454" xr:uid="{598C08F5-11D4-4448-A08A-BF99F7CDF576}"/>
    <cellStyle name="Normal 2 2 5 2" xfId="5853" xr:uid="{2B37C569-CD9A-4B56-86BF-E14982D3B3E0}"/>
    <cellStyle name="Normal 2 2 5 2 2" xfId="4672" xr:uid="{44171AAF-0728-40FD-A3F1-F92BC9FA9AEE}"/>
    <cellStyle name="Normal 2 2 5 2 3" xfId="7321" xr:uid="{F3C46194-B168-4ED4-8906-5EB674B5530F}"/>
    <cellStyle name="Normal 2 2 5 3" xfId="5590" xr:uid="{138FA65E-E3D3-496B-8396-FA8BEEA92B24}"/>
    <cellStyle name="Normal 2 2 5 4" xfId="4846" xr:uid="{176091CB-4D62-4A2F-B28C-05D4CB8D3AF3}"/>
    <cellStyle name="Normal 2 2 6" xfId="4936" xr:uid="{B434738D-C575-4A1A-938C-DEA0AFD141A8}"/>
    <cellStyle name="Normal 2 2 7" xfId="5988" xr:uid="{6726B878-8EA1-4E89-9E70-1E06795FDADD}"/>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2 2 2" xfId="5907" xr:uid="{30E23F54-E2C6-4877-A562-C79D13F0306C}"/>
    <cellStyle name="Normal 2 3 2 2 3" xfId="5741" xr:uid="{D3835B4E-03A4-4004-BE93-35A3BD90CEEA}"/>
    <cellStyle name="Normal 2 3 2 3" xfId="4326" xr:uid="{56672647-F51D-4E70-BAC2-C4754AD4990E}"/>
    <cellStyle name="Normal 2 3 2 3 2" xfId="4596" xr:uid="{2F06FFCC-8E3F-4F7F-9D23-D8FD2298DE6E}"/>
    <cellStyle name="Normal 2 3 2 3 2 2" xfId="5967" xr:uid="{E098ED28-32E8-4525-8C81-68677293E9C7}"/>
    <cellStyle name="Normal 2 3 2 3 2 2 2" xfId="7032" xr:uid="{260441C1-5BD8-4E7B-9A64-4FF9E671E247}"/>
    <cellStyle name="Normal 2 3 2 3 2 3" xfId="4788" xr:uid="{8E914F5C-60BC-488F-898B-D6819F800EA5}"/>
    <cellStyle name="Normal 2 3 2 3 3" xfId="4918" xr:uid="{848401CD-DF6E-42AD-9712-C6009B9F7974}"/>
    <cellStyle name="Normal 2 3 2 3 3 2" xfId="5801" xr:uid="{0FCBDF38-5C59-49AF-A67B-85C2EF1162FA}"/>
    <cellStyle name="Normal 2 3 2 3 4" xfId="4891" xr:uid="{7D633AA6-F6FB-4B60-A2E0-68CD91861DAE}"/>
    <cellStyle name="Normal 2 3 2 4" xfId="4457" xr:uid="{8031A41A-87CE-4BED-97D5-5AB443231F25}"/>
    <cellStyle name="Normal 2 3 2 4 2" xfId="5856" xr:uid="{249373C1-FE03-4C87-AAFF-A6AA0703EA1D}"/>
    <cellStyle name="Normal 2 3 2 5" xfId="5684" xr:uid="{E9908946-7641-4B86-AF19-4485A478F7A5}"/>
    <cellStyle name="Normal 2 3 2 6" xfId="5990" xr:uid="{82A21751-DA02-4665-883B-05067DB2E4FC}"/>
    <cellStyle name="Normal 2 3 3" xfId="60" xr:uid="{0329DA15-9100-42D2-AC58-CF89BA42E37C}"/>
    <cellStyle name="Normal 2 3 4" xfId="61" xr:uid="{A673A61D-B139-4B22-A4F7-10EA91FE0A39}"/>
    <cellStyle name="Normal 2 3 4 10" xfId="7104" xr:uid="{FCCE22BD-6A28-482D-8E64-61713408D655}"/>
    <cellStyle name="Normal 2 3 4 2" xfId="6218" xr:uid="{B90360E5-2A86-4702-A3BD-2F804A3F6CEB}"/>
    <cellStyle name="Normal 2 3 4 2 2" xfId="6306" xr:uid="{0580CDF2-5C2B-4438-8532-EDD218330E1A}"/>
    <cellStyle name="Normal 2 3 4 2 2 2" xfId="6253" xr:uid="{93659EF7-94E5-49FE-A418-F8DF81313C63}"/>
    <cellStyle name="Normal 2 3 4 2 2 2 2" xfId="6277" xr:uid="{F858CC04-E07C-4B5A-9E1D-85DC015072C2}"/>
    <cellStyle name="Normal 2 3 4 2 2 2 2 2" xfId="6337" xr:uid="{C802B49B-7193-433C-9F84-D7EF03A1EBC1}"/>
    <cellStyle name="Normal 2 3 4 2 2 2 2 3" xfId="7268" xr:uid="{87D02CF9-B6A1-4E1B-8E7D-740BD9A973BA}"/>
    <cellStyle name="Normal 2 3 4 2 2 2 3" xfId="7057" xr:uid="{D70B40E0-6E65-48D0-AD9B-993905C829F4}"/>
    <cellStyle name="Normal 2 3 4 2 2 2 4" xfId="7149" xr:uid="{E422E2D3-FD9B-41BD-9789-6914CC037151}"/>
    <cellStyle name="Normal 2 3 4 2 2 3" xfId="6069" xr:uid="{BADA9A61-EDD3-4E57-83FD-664973855A6E}"/>
    <cellStyle name="Normal 2 3 4 2 2 3 2" xfId="6391" xr:uid="{E852D30F-A936-4311-9B3E-08947BB047D6}"/>
    <cellStyle name="Normal 2 3 4 2 2 3 3" xfId="7200" xr:uid="{867E5E1B-7CAA-414C-9272-7FB54A85EFF5}"/>
    <cellStyle name="Normal 2 3 4 2 2 4" xfId="6056" xr:uid="{FC3ABFAB-4DA7-4CAE-8F0E-17D02FF51519}"/>
    <cellStyle name="Normal 2 3 4 2 2 5" xfId="6269" xr:uid="{A01A919D-E9B0-49B5-96AB-975A467311E4}"/>
    <cellStyle name="Normal 2 3 4 2 2 6" xfId="7122" xr:uid="{CF2CAC04-0447-44AB-B763-98938903DF29}"/>
    <cellStyle name="Normal 2 3 4 2 3" xfId="6304" xr:uid="{93AD2FB2-3150-43EA-B855-EA37E5ED2FD6}"/>
    <cellStyle name="Normal 2 3 4 2 3 2" xfId="6022" xr:uid="{D5353C86-6BE6-4168-8112-7FD65E1655F9}"/>
    <cellStyle name="Normal 2 3 4 2 3 2 2" xfId="6059" xr:uid="{92C20827-70F9-472C-B7CD-F46D495D1FDE}"/>
    <cellStyle name="Normal 2 3 4 2 3 2 3" xfId="7251" xr:uid="{96D955CA-2925-42EF-A9D7-2B2188FD8E1C}"/>
    <cellStyle name="Normal 2 3 4 2 3 3" xfId="6317" xr:uid="{AD053E76-3BDF-4967-9DAA-A6412C68D631}"/>
    <cellStyle name="Normal 2 3 4 2 3 4" xfId="7136" xr:uid="{FA85638A-188F-49DA-AB99-C79E1712CBC0}"/>
    <cellStyle name="Normal 2 3 4 2 4" xfId="6365" xr:uid="{90B09B7F-214F-4D96-8E5B-221AB479CB45}"/>
    <cellStyle name="Normal 2 3 4 2 4 2" xfId="6285" xr:uid="{2D1EABBF-8561-4EED-8EFB-9111754FD6CA}"/>
    <cellStyle name="Normal 2 3 4 2 4 2 2" xfId="6124" xr:uid="{9E9F4CAF-68C1-40DC-B21A-C84BA6A869EB}"/>
    <cellStyle name="Normal 2 3 4 2 4 2 3" xfId="7236" xr:uid="{9E900393-7A57-44B7-BB7E-D77D47C44B80}"/>
    <cellStyle name="Normal 2 3 4 2 4 3" xfId="7091" xr:uid="{C8C5EFE4-1C8D-4F3C-A086-5BC0F55EA833}"/>
    <cellStyle name="Normal 2 3 4 2 4 4" xfId="7163" xr:uid="{23347B2A-C664-497C-B9C1-FED2285F6ED9}"/>
    <cellStyle name="Normal 2 3 4 2 5" xfId="6180" xr:uid="{986153F0-8BE9-43AD-8948-9D3C6E63B2FD}"/>
    <cellStyle name="Normal 2 3 4 2 5 2" xfId="6326" xr:uid="{0B8C57F7-5AAE-45D6-A6B6-6910C519D16F}"/>
    <cellStyle name="Normal 2 3 4 2 5 3" xfId="7218" xr:uid="{6154F4EF-22AB-4C3A-9A62-58944751E8EE}"/>
    <cellStyle name="Normal 2 3 4 2 6" xfId="6072" xr:uid="{99F85505-5FD1-4AA1-BA38-72D3A2753590}"/>
    <cellStyle name="Normal 2 3 4 2 6 2" xfId="5998" xr:uid="{9B0E9B99-6432-4530-80C9-849548B59C71}"/>
    <cellStyle name="Normal 2 3 4 2 6 3" xfId="7182" xr:uid="{00BB6F2D-AC01-43DC-94D4-1DD7427961D3}"/>
    <cellStyle name="Normal 2 3 4 2 7" xfId="6017" xr:uid="{D841FD7A-E0FC-47CA-AD4B-E266C48CD697}"/>
    <cellStyle name="Normal 2 3 4 2 8" xfId="6152" xr:uid="{F85B1AD1-9FD8-47BB-8549-A2D75CD66B93}"/>
    <cellStyle name="Normal 2 3 4 2 9" xfId="7110" xr:uid="{7DE02531-3770-452D-A17D-CEF9BE1A368A}"/>
    <cellStyle name="Normal 2 3 4 3" xfId="7084" xr:uid="{3ECA0A47-7C0E-49F5-ABB0-947DAF7095FD}"/>
    <cellStyle name="Normal 2 3 4 3 2" xfId="6201" xr:uid="{57FEEDC3-C052-4941-9B1C-F8C1DDFD4690}"/>
    <cellStyle name="Normal 2 3 4 3 2 2" xfId="6165" xr:uid="{EF61296D-CA15-4CD1-832C-7F9B8D8E80BF}"/>
    <cellStyle name="Normal 2 3 4 3 2 2 2" xfId="6224" xr:uid="{6B7A3767-D7AF-4494-AA18-61DDA5B75E42}"/>
    <cellStyle name="Normal 2 3 4 3 2 2 3" xfId="7261" xr:uid="{55AE73E1-4ECE-425D-98C9-594F2790BE86}"/>
    <cellStyle name="Normal 2 3 4 3 2 3" xfId="6351" xr:uid="{9DD278E8-8D39-4EAA-9D4E-EC39007157F0}"/>
    <cellStyle name="Normal 2 3 4 3 2 4" xfId="7143" xr:uid="{AAB50E03-1A69-4FDE-956D-A0588B33BDC5}"/>
    <cellStyle name="Normal 2 3 4 3 3" xfId="6027" xr:uid="{1F7B8EE9-63CD-4A4E-9770-312302805E0D}"/>
    <cellStyle name="Normal 2 3 4 3 3 2" xfId="6003" xr:uid="{21C83E6F-120E-4FEC-AB71-344AC36041FA}"/>
    <cellStyle name="Normal 2 3 4 3 3 3" xfId="7192" xr:uid="{6C459EAC-A27C-455A-BAF1-107418BD9185}"/>
    <cellStyle name="Normal 2 3 4 3 4" xfId="7099" xr:uid="{E8DC0800-C55B-464C-96AD-B9BD3C386326}"/>
    <cellStyle name="Normal 2 3 4 3 5" xfId="6247" xr:uid="{27DB0DDB-1908-46A1-A631-4EB79BF51E22}"/>
    <cellStyle name="Normal 2 3 4 3 6" xfId="7117" xr:uid="{6990C23A-C9CF-472E-9B70-6FD06B48780F}"/>
    <cellStyle name="Normal 2 3 4 4" xfId="6000" xr:uid="{728BC3EF-CA93-418D-98B1-2E11158969F9}"/>
    <cellStyle name="Normal 2 3 4 4 2" xfId="6172" xr:uid="{51DE3282-DE94-410A-8F69-8E3E53D47DA8}"/>
    <cellStyle name="Normal 2 3 4 4 2 2" xfId="6120" xr:uid="{DB4A3678-D79A-4C37-BD49-3D08F187B203}"/>
    <cellStyle name="Normal 2 3 4 4 2 3" xfId="7243" xr:uid="{D38E5050-C3DE-4E0E-914A-B052EE7C3886}"/>
    <cellStyle name="Normal 2 3 4 4 3" xfId="6144" xr:uid="{475C90A8-0515-4863-A324-6DF243E4E96B}"/>
    <cellStyle name="Normal 2 3 4 4 4" xfId="7129" xr:uid="{4F9FA398-5874-4F9D-8802-0027C7A5D0F4}"/>
    <cellStyle name="Normal 2 3 4 5" xfId="6195" xr:uid="{D67E4189-2E54-4BF0-A0AE-664B089BE88D}"/>
    <cellStyle name="Normal 2 3 4 5 2" xfId="6345" xr:uid="{B2F1AD65-047B-45B6-A906-F08FD3D85C32}"/>
    <cellStyle name="Normal 2 3 4 5 2 2" xfId="6105" xr:uid="{7914A5A2-96CE-4F5F-9A29-CF87B3DB7509}"/>
    <cellStyle name="Normal 2 3 4 5 2 3" xfId="7227" xr:uid="{F567DD7F-8483-4CC3-8A41-6CD87DE44C61}"/>
    <cellStyle name="Normal 2 3 4 5 3" xfId="6019" xr:uid="{543A02DC-E3B9-4D7B-A7DE-8C23AFA30772}"/>
    <cellStyle name="Normal 2 3 4 5 4" xfId="7155" xr:uid="{CBE2C276-9F47-4F1D-BE69-496803B87544}"/>
    <cellStyle name="Normal 2 3 4 6" xfId="6294" xr:uid="{4D7C1835-1490-4189-9811-6127B0DE7A8E}"/>
    <cellStyle name="Normal 2 3 4 6 2" xfId="6129" xr:uid="{BE38F0CA-7AF1-41BB-A37E-6963D0F9AC7B}"/>
    <cellStyle name="Normal 2 3 4 6 3" xfId="7208" xr:uid="{A8062A49-188D-4EA2-95DE-B26411E25F26}"/>
    <cellStyle name="Normal 2 3 4 7" xfId="6189" xr:uid="{706835D6-CCAD-452B-AD82-226EC85AD1FC}"/>
    <cellStyle name="Normal 2 3 4 7 2" xfId="6215" xr:uid="{950F166F-DD93-46EA-B90C-A6197C5D5274}"/>
    <cellStyle name="Normal 2 3 4 7 3" xfId="7172" xr:uid="{E243AE68-7FAC-4CCC-A887-DBAB62656361}"/>
    <cellStyle name="Normal 2 3 4 8" xfId="6006" xr:uid="{1A4AFA6C-4E10-406D-9BA2-4C3AF39BD629}"/>
    <cellStyle name="Normal 2 3 4 9" xfId="6157" xr:uid="{D78A2C05-F006-4B6F-8832-772DB6BBC152}"/>
    <cellStyle name="Normal 2 3 5" xfId="3718" xr:uid="{1DFA6A32-8049-4B08-9CF8-504B7CD63081}"/>
    <cellStyle name="Normal 2 3 5 2" xfId="4541" xr:uid="{514B67E5-F79A-4D16-879F-1CBC15339BE5}"/>
    <cellStyle name="Normal 2 3 5 2 2" xfId="5908" xr:uid="{AE6572A8-07D3-4409-8DE3-7D184FCFCEE4}"/>
    <cellStyle name="Normal 2 3 5 3" xfId="5742" xr:uid="{194CD56F-AD5A-4059-A828-24074DA8EFD7}"/>
    <cellStyle name="Normal 2 3 6" xfId="4325" xr:uid="{6F2093C5-8B64-44CE-9DAC-94D781F505EB}"/>
    <cellStyle name="Normal 2 3 6 2" xfId="4787" xr:uid="{A1C73A6F-A8F5-45EC-A2A8-B685BA6C5701}"/>
    <cellStyle name="Normal 2 3 6 2 2" xfId="5966" xr:uid="{0AF1ACFD-F881-494D-8D79-32AFBA7129F2}"/>
    <cellStyle name="Normal 2 3 6 3" xfId="4917" xr:uid="{2FF90DE2-1436-4DC5-ACAC-13F70D8A56F6}"/>
    <cellStyle name="Normal 2 3 6 3 2" xfId="5800" xr:uid="{0C04864B-343C-4C5D-8B72-30DAF7641586}"/>
    <cellStyle name="Normal 2 3 6 4" xfId="4892" xr:uid="{05C39BE6-747D-44ED-9E4E-E2D318B1EFA4}"/>
    <cellStyle name="Normal 2 3 7" xfId="4456" xr:uid="{9F7AE942-3571-406F-A248-D179D2FC0332}"/>
    <cellStyle name="Normal 2 3 7 2" xfId="5855" xr:uid="{910DF8F9-6449-4C44-9CAB-6AD8ABBB1247}"/>
    <cellStyle name="Normal 2 3 8" xfId="5683" xr:uid="{141F5869-13C3-46B5-8B61-C4CD612DC72F}"/>
    <cellStyle name="Normal 2 3 9" xfId="5989" xr:uid="{B97873F2-CED3-4396-B427-3F4F12B67FC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2 2" xfId="5909" xr:uid="{A0E6933E-2750-4BF2-94F3-36810497A571}"/>
    <cellStyle name="Normal 2 4 3 3" xfId="4856" xr:uid="{DAFBBACF-48A3-4344-B7E0-D0A1063559F5}"/>
    <cellStyle name="Normal 2 4 3 3 2" xfId="5743" xr:uid="{E7779EA6-91FB-4D4E-90F1-641EC1540DFF}"/>
    <cellStyle name="Normal 2 4 4" xfId="4458" xr:uid="{68194DA7-C351-4737-A6E2-1FA81ADAED31}"/>
    <cellStyle name="Normal 2 4 4 2" xfId="5633" xr:uid="{18B8AF44-DF53-4AD7-B4CB-A428B7243B98}"/>
    <cellStyle name="Normal 2 4 4 2 2" xfId="5968" xr:uid="{56658DB5-2B5E-4D26-AB01-54A278775A38}"/>
    <cellStyle name="Normal 2 4 4 3" xfId="5802" xr:uid="{5E1B7B9F-862D-430D-BED5-66FAFB3146B5}"/>
    <cellStyle name="Normal 2 4 5" xfId="4937" xr:uid="{F163E9D4-7BFA-477C-A142-CA31A0030CEE}"/>
    <cellStyle name="Normal 2 4 5 2" xfId="5857" xr:uid="{09D45646-17C1-4D89-80E1-9C36B9F8084B}"/>
    <cellStyle name="Normal 2 4 6" xfId="4935" xr:uid="{4B51A88E-235D-4C28-A69E-9530A84BC8B5}"/>
    <cellStyle name="Normal 2 4 6 2" xfId="5685" xr:uid="{FE348D74-9DE6-486B-A55B-E6523DAF37E5}"/>
    <cellStyle name="Normal 2 4 7" xfId="5991" xr:uid="{A574B694-1732-43B5-A2D6-159C71106EA9}"/>
    <cellStyle name="Normal 2 5" xfId="3720" xr:uid="{84802378-391E-4E7D-A58C-96F5ABC97C04}"/>
    <cellStyle name="Normal 2 5 2" xfId="3735" xr:uid="{D890AF2F-23FF-4B9C-886C-14F6EE8EB2B4}"/>
    <cellStyle name="Normal 2 5 2 2" xfId="4558" xr:uid="{24D9E3FF-4EA8-4475-A455-6C0E503504F6}"/>
    <cellStyle name="Normal 2 5 2 2 2" xfId="5917" xr:uid="{B5FE5FE6-080B-4C3A-A058-31C74E0A5F40}"/>
    <cellStyle name="Normal 2 5 2 2 2 2" xfId="4673" xr:uid="{6796E32D-E2CA-439F-9957-C61E4785A502}"/>
    <cellStyle name="Normal 2 5 2 2 2 3" xfId="4678" xr:uid="{DCC207A9-44FF-4905-AB17-D2C3FB2D649A}"/>
    <cellStyle name="Normal 2 5 2 2 3" xfId="5599" xr:uid="{E33D110B-483F-46D3-9810-0BEB954D35D1}"/>
    <cellStyle name="Normal 2 5 2 2 4" xfId="4706" xr:uid="{B862A4CD-F7BB-436D-8761-DC43B94AAF6D}"/>
    <cellStyle name="Normal 2 5 2 3" xfId="5751" xr:uid="{F0F2E1B7-E138-453B-BF18-C619699011DA}"/>
    <cellStyle name="Normal 2 5 3" xfId="4543" xr:uid="{4AF2022B-5ED7-4D45-893D-83AF6474317F}"/>
    <cellStyle name="Normal 2 5 3 2" xfId="4815" xr:uid="{DE754725-2F28-434C-B7B8-92B9FDB31A7A}"/>
    <cellStyle name="Normal 2 5 3 2 2" xfId="5910" xr:uid="{827FD691-3D70-4B26-8C40-45517E4664D9}"/>
    <cellStyle name="Normal 2 5 3 3" xfId="4929" xr:uid="{0DEF101A-51C4-4C8B-B564-000BE17121AB}"/>
    <cellStyle name="Normal 2 5 3 4" xfId="5485" xr:uid="{E8B4D228-2C41-40C5-8B9A-FE066E2AC13D}"/>
    <cellStyle name="Normal 2 5 3 4 2" xfId="5534" xr:uid="{CC598DB2-7401-446F-A53B-D1772779BE5D}"/>
    <cellStyle name="Normal 2 5 4" xfId="4848" xr:uid="{8EA5AC13-25D4-4DAD-B2BE-8340F4D17474}"/>
    <cellStyle name="Normal 2 5 5" xfId="4844" xr:uid="{D19DB309-8546-4D76-9283-E6057EC0521D}"/>
    <cellStyle name="Normal 2 5 6" xfId="4843" xr:uid="{3CFB78C0-B5E0-462D-80E7-DF2D5DB22650}"/>
    <cellStyle name="Normal 2 5 7" xfId="4932" xr:uid="{78E3B926-F251-4B05-90EA-905A63429A08}"/>
    <cellStyle name="Normal 2 5 8" xfId="4902" xr:uid="{28318F70-EB3B-4726-B108-C950FEE7C58C}"/>
    <cellStyle name="Normal 2 6" xfId="3736" xr:uid="{062F5EAA-23BD-48A8-8B68-75D1E89C1A45}"/>
    <cellStyle name="Normal 2 6 2" xfId="4559" xr:uid="{E258376E-FD3C-449C-AEEB-382F70BAADD5}"/>
    <cellStyle name="Normal 2 6 2 2" xfId="7020" xr:uid="{67832CD6-8D3B-40E9-B94C-9474F9707AD9}"/>
    <cellStyle name="Normal 2 6 2 2 2" xfId="7314" xr:uid="{24A332E9-F180-48E2-A7EB-81FBC9D1B849}"/>
    <cellStyle name="Normal 2 6 2 2 3" xfId="4679" xr:uid="{6C52CF87-4646-46FD-9419-4A88F39B1640}"/>
    <cellStyle name="Normal 2 6 2 3" xfId="4702" xr:uid="{C6DEA6C9-7895-4670-BD89-CC8EC8F29169}"/>
    <cellStyle name="Normal 2 6 3" xfId="4705" xr:uid="{9BE094C7-FE9A-49A6-B836-E66780D42E58}"/>
    <cellStyle name="Normal 2 6 3 2" xfId="5517" xr:uid="{E9A9FEAC-2A8A-43D3-81E6-DB46C9C11F52}"/>
    <cellStyle name="Normal 2 6 4" xfId="4849" xr:uid="{11501D59-3BED-4F04-8E87-3B9F30B67778}"/>
    <cellStyle name="Normal 2 6 5" xfId="4841" xr:uid="{9C5F8BA1-2045-4843-966E-5CCCEC386B19}"/>
    <cellStyle name="Normal 2 6 5 2" xfId="4893" xr:uid="{9056A15A-1793-4077-A4F7-ED9FECFFB9A3}"/>
    <cellStyle name="Normal 2 6 6" xfId="4827" xr:uid="{B8F69504-E0BE-4826-BE79-CC4571B498BB}"/>
    <cellStyle name="Normal 2 6 7" xfId="5504" xr:uid="{F3D636EF-30B8-4D80-A4D9-95286CDE73AC}"/>
    <cellStyle name="Normal 2 6 8" xfId="5513" xr:uid="{A39970BC-CA51-4BDE-BA86-312F5DCF7D90}"/>
    <cellStyle name="Normal 2 6 9" xfId="4701" xr:uid="{4C3232F0-2586-4F85-97C7-0D91BFF36111}"/>
    <cellStyle name="Normal 2 7" xfId="4406" xr:uid="{8D366A65-FEDC-4227-BE49-6A36FE242731}"/>
    <cellStyle name="Normal 2 7 2" xfId="4727" xr:uid="{2DB00951-3A30-4810-9311-D2F0375B5879}"/>
    <cellStyle name="Normal 2 7 3" xfId="4850" xr:uid="{585AD445-40E4-454F-9D3D-22B0EA18D850}"/>
    <cellStyle name="Normal 2 7 4" xfId="5486" xr:uid="{6B278D89-62D7-4DC6-A49E-C1B7E82D4797}"/>
    <cellStyle name="Normal 2 7 5" xfId="4703" xr:uid="{AB37D287-1050-4F37-83EE-83CC1855DBFB}"/>
    <cellStyle name="Normal 2 8" xfId="4776" xr:uid="{FAC1A9E8-EAE3-4FE0-A54C-A0C60343885F}"/>
    <cellStyle name="Normal 2 9" xfId="4845" xr:uid="{1786BBD4-4420-4B8D-AD3C-453ED21F7A5E}"/>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7015" xr:uid="{E6D56684-8A9B-42C9-BBF6-522CD5C2134B}"/>
    <cellStyle name="Normal 20 2 2 4 2 2" xfId="4669" xr:uid="{08E0F9AF-8060-4678-99E6-35ECCF53D159}"/>
    <cellStyle name="Normal 20 2 2 4 2 3" xfId="7296" xr:uid="{347AF38C-B14A-42E4-A8DC-858DC4224ADD}"/>
    <cellStyle name="Normal 20 2 2 4 3" xfId="4811" xr:uid="{00E21F55-7CD8-48E0-93DD-C831716C97A4}"/>
    <cellStyle name="Normal 20 2 2 5" xfId="4927" xr:uid="{503B3E20-253E-4877-BA9A-3F537DB46E68}"/>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7014" xr:uid="{8F288359-FF3A-4ABD-8CAA-AD3FE037A062}"/>
    <cellStyle name="Normal 20 2 5 2 2" xfId="4681" xr:uid="{9DC38AC7-4A89-45B8-A4C2-4A55C80C397F}"/>
    <cellStyle name="Normal 20 2 5 2 3" xfId="7300" xr:uid="{9B620EE4-0330-46FF-A675-B19407B3C0A9}"/>
    <cellStyle name="Normal 20 2 5 3" xfId="4810" xr:uid="{593DAD4C-BA06-4070-9CF1-36B291AA974A}"/>
    <cellStyle name="Normal 20 2 6" xfId="4926" xr:uid="{1D93CADE-ED6B-4A2E-A7A9-CA4758FD3E03}"/>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7033" xr:uid="{F4F73BB6-C33A-4D6F-ADC7-D01CDC0D69A3}"/>
    <cellStyle name="Normal 20 4 2 2 2" xfId="7307" xr:uid="{4DC1C559-466D-46B2-BCA1-04F1A9C412F4}"/>
    <cellStyle name="Normal 20 4 2 2 3" xfId="7336" xr:uid="{2C0D38C8-2078-4D82-A136-3F5D7B10D58B}"/>
    <cellStyle name="Normal 20 4 2 3" xfId="4789" xr:uid="{3A9D501C-94F3-45FD-B72F-17993674B27A}"/>
    <cellStyle name="Normal 20 4 3" xfId="4919" xr:uid="{269AABBB-B43E-459B-AB44-730825176F34}"/>
    <cellStyle name="Normal 20 4 4" xfId="4894" xr:uid="{68FFCB11-F151-4790-B4A6-09A4F50828A3}"/>
    <cellStyle name="Normal 20 5" xfId="4468" xr:uid="{8FB8BD1E-8933-4262-8885-0601B296D845}"/>
    <cellStyle name="Normal 20 5 2" xfId="5510" xr:uid="{0FFCF6E7-B639-4A1E-BCB7-FF7E60C0A05D}"/>
    <cellStyle name="Normal 20 6" xfId="4816" xr:uid="{CD66FF02-C847-470D-9195-F71C03C292A8}"/>
    <cellStyle name="Normal 20 7" xfId="4879" xr:uid="{D51ED227-97D1-4881-8C38-401286F42672}"/>
    <cellStyle name="Normal 20 8" xfId="4900" xr:uid="{B432FCAF-EFC7-47E6-80C7-A8EFB92D6DD1}"/>
    <cellStyle name="Normal 20 9" xfId="4899" xr:uid="{E4B1137B-7D8B-4D58-BD29-8C7FFE772804}"/>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29" xr:uid="{C680344D-3B5F-4691-BD3F-D7274543608E}"/>
    <cellStyle name="Normal 21 3 2 2" xfId="5538" xr:uid="{E792D268-41FA-4164-A548-56A74C8B904D}"/>
    <cellStyle name="Normal 21 3 3" xfId="4728" xr:uid="{345C4052-8041-4451-A921-15E03F12CC8E}"/>
    <cellStyle name="Normal 21 4" xfId="4469" xr:uid="{BBBF06E8-86E3-4B41-B53F-687957D82874}"/>
    <cellStyle name="Normal 21 4 2" xfId="5539" xr:uid="{2E07FC7C-4A20-4E54-9E29-BF0786EC4F2C}"/>
    <cellStyle name="Normal 21 4 2 2" xfId="7279" xr:uid="{CF900FD4-AE87-4149-A49D-95800C952958}"/>
    <cellStyle name="Normal 21 4 2 3" xfId="5744" xr:uid="{67EDEF78-43B6-42C2-824E-72EE84FA8EF2}"/>
    <cellStyle name="Normal 21 4 2 4" xfId="7302" xr:uid="{15C191AA-7402-4467-8ECE-259D76A85A61}"/>
    <cellStyle name="Normal 21 4 2 5" xfId="7305" xr:uid="{182E7FD3-EBB4-47B2-8AC7-4406790C43C0}"/>
    <cellStyle name="Normal 21 4 3" xfId="4799" xr:uid="{AA88F211-3287-4B80-B6D8-EEA1CCBC2859}"/>
    <cellStyle name="Normal 21 5" xfId="4920" xr:uid="{9771C362-B0D1-4847-8AD9-FBE7E8E0E76C}"/>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30" xr:uid="{92B214C7-E511-4266-BCB1-51707D58FA6C}"/>
    <cellStyle name="Normal 22 3 3" xfId="4487" xr:uid="{A8140693-B090-44C0-A1DB-C305F5FCCC2C}"/>
    <cellStyle name="Normal 22 3 4" xfId="4874" xr:uid="{12C2DBB7-BC2C-466E-8EB1-864DEB16B1B2}"/>
    <cellStyle name="Normal 22 4" xfId="3668" xr:uid="{1FC7FC2B-4DAF-48EB-BD08-6EBC158583EB}"/>
    <cellStyle name="Normal 22 4 10" xfId="5537" xr:uid="{AF645E0C-3548-4460-A43D-ECA77170CFD2}"/>
    <cellStyle name="Normal 22 4 2" xfId="4405" xr:uid="{29278525-6367-4F7C-9D44-4BDEEBD4F5C4}"/>
    <cellStyle name="Normal 22 4 2 2" xfId="4666" xr:uid="{844159EB-C46A-435A-898F-110D41F3E0D1}"/>
    <cellStyle name="Normal 22 4 3" xfId="4491" xr:uid="{69C8DFED-4374-4A7D-8053-6DCB12ED3AE9}"/>
    <cellStyle name="Normal 22 4 3 2" xfId="4819" xr:uid="{861AF73A-73FF-4F2E-BB74-6C76473838ED}"/>
    <cellStyle name="Normal 22 4 3 2 2" xfId="5550" xr:uid="{45C734DC-2D66-4782-A1AE-BD6A138A5B57}"/>
    <cellStyle name="Normal 22 4 3 2 3" xfId="7293" xr:uid="{AB5588D5-F038-4A4A-90FF-7C379D7B133D}"/>
    <cellStyle name="Normal 22 4 3 3" xfId="4931" xr:uid="{095C4919-3ADC-4380-80C4-302219C7EDEC}"/>
    <cellStyle name="Normal 22 4 3 4" xfId="5520" xr:uid="{39A7216C-C06E-465C-8757-4B782EEBE234}"/>
    <cellStyle name="Normal 22 4 3 5" xfId="5516" xr:uid="{DC770121-5FF5-4912-8542-CD23E78A29F3}"/>
    <cellStyle name="Normal 22 4 3 6" xfId="4800" xr:uid="{46B0624A-F0DF-4706-B414-B86D9058591B}"/>
    <cellStyle name="Normal 22 4 4" xfId="4875" xr:uid="{3E311293-3330-47F4-BD50-CFC7485FC124}"/>
    <cellStyle name="Normal 22 4 4 2" xfId="7039" xr:uid="{FA73080B-28A2-4268-A38D-9A6A23F33953}"/>
    <cellStyle name="Normal 22 4 5" xfId="4833" xr:uid="{F035012D-1F65-4159-A8D4-3102BDA85F57}"/>
    <cellStyle name="Normal 22 4 5 2" xfId="5549" xr:uid="{59E74D0F-DB31-4F65-9264-41C00C9E2E97}"/>
    <cellStyle name="Normal 22 4 6" xfId="4824" xr:uid="{F792FC99-5AF7-4110-92F5-94BA3656EF0B}"/>
    <cellStyle name="Normal 22 4 7" xfId="4823" xr:uid="{B2155BD2-DC62-4177-AE0D-8514CE45AA75}"/>
    <cellStyle name="Normal 22 4 8" xfId="4822" xr:uid="{F36EA716-E70F-43F2-B01D-DE9D6A85441C}"/>
    <cellStyle name="Normal 22 4 9" xfId="4821" xr:uid="{448FF288-662C-4C85-9872-5657771AB803}"/>
    <cellStyle name="Normal 22 5" xfId="4472" xr:uid="{97F37249-F920-4DF6-BF87-0C9CCDCCDF2D}"/>
    <cellStyle name="Normal 22 5 2" xfId="7007" xr:uid="{5FD93A6B-226E-4C1F-BF95-A0D656C33EEC}"/>
    <cellStyle name="Normal 22 5 2 2" xfId="7332" xr:uid="{854A630F-9843-4EF8-81AA-12574E6C7E1E}"/>
    <cellStyle name="Normal 22 5 2 3" xfId="7311" xr:uid="{29EA87B5-91E8-4122-B63A-351D68C6E3A0}"/>
    <cellStyle name="Normal 22 5 3" xfId="4921" xr:uid="{0B247A50-0B46-4DAC-9747-45932B732081}"/>
    <cellStyle name="Normal 23" xfId="3725" xr:uid="{9CADF199-FD71-42A6-A0AD-CF53D35591C5}"/>
    <cellStyle name="Normal 23 10" xfId="6036" xr:uid="{90B4F6E3-83D5-4E23-A95C-4918030BF43E}"/>
    <cellStyle name="Normal 23 2" xfId="4286" xr:uid="{911C8281-BE03-40F5-AA15-425AF4345D92}"/>
    <cellStyle name="Normal 23 2 2" xfId="4331" xr:uid="{3CB31DB2-AEEE-490D-86F1-E7594A3950EA}"/>
    <cellStyle name="Normal 23 2 2 2" xfId="4599" xr:uid="{EEFDAE7E-BD3F-4D3E-8A10-8153D57A6812}"/>
    <cellStyle name="Normal 23 2 2 2 2" xfId="7034" xr:uid="{8ACE4B1F-551A-4017-9D65-14B6440166EF}"/>
    <cellStyle name="Normal 23 2 2 2 2 2" xfId="6013" xr:uid="{ED4F9DE9-52FF-4485-8B0B-714F234F9E52}"/>
    <cellStyle name="Normal 23 2 2 2 2 3" xfId="6163" xr:uid="{59E5B79F-437E-4A42-997F-A0F129053AC5}"/>
    <cellStyle name="Normal 23 2 2 2 2 4" xfId="7310" xr:uid="{35DBFE5A-4D78-4224-9385-D614AFFE3067}"/>
    <cellStyle name="Normal 23 2 2 2 2 5" xfId="7299" xr:uid="{EBF02368-EE90-43C5-99DC-8731B9D0833F}"/>
    <cellStyle name="Normal 23 2 2 2 3" xfId="6138" xr:uid="{47448CCF-1ED9-4A88-945B-953BF9149122}"/>
    <cellStyle name="Normal 23 2 2 2 4" xfId="6301" xr:uid="{929A4F4F-0336-4EBD-AEB4-08BB6B0374B8}"/>
    <cellStyle name="Normal 23 2 2 2 5" xfId="4934" xr:uid="{D18B5FAE-C8C3-46CA-A6A3-A9DE10235173}"/>
    <cellStyle name="Normal 23 2 2 3" xfId="4876" xr:uid="{AFA0CAC7-5D67-48DA-9EB1-F998EDCB3855}"/>
    <cellStyle name="Normal 23 2 2 3 2" xfId="6060" xr:uid="{637085A3-58A7-4B5E-8C96-D2BA0F68028F}"/>
    <cellStyle name="Normal 23 2 2 3 3" xfId="6344" xr:uid="{D1BD5E24-EE3F-4FBB-B602-7F18022F8D9B}"/>
    <cellStyle name="Normal 23 2 2 4" xfId="4851" xr:uid="{B3B66F7F-9B80-4D81-A4FA-AB501A5DF51E}"/>
    <cellStyle name="Normal 23 2 2 4 2" xfId="6387" xr:uid="{FA96D984-1D32-4AAF-BFD1-FE90CCD2528F}"/>
    <cellStyle name="Normal 23 2 2 5" xfId="6364" xr:uid="{91A7E0FE-7BFA-4B9F-97F0-D736B08D8D63}"/>
    <cellStyle name="Normal 23 2 2 6" xfId="6308" xr:uid="{DB60EFC3-E61A-47A2-8EEC-689D4A0B9914}"/>
    <cellStyle name="Normal 23 2 3" xfId="4572" xr:uid="{EA02A35C-556D-4352-B529-8B4731D40F41}"/>
    <cellStyle name="Normal 23 2 3 2" xfId="7022" xr:uid="{35916AC7-83B9-44F5-9825-82D001A47185}"/>
    <cellStyle name="Normal 23 2 3 2 2" xfId="6119" xr:uid="{EB26E9B4-404C-417E-A8FE-9314BE4F89D7}"/>
    <cellStyle name="Normal 23 2 3 2 3" xfId="6250" xr:uid="{842E9FBF-57E7-42C6-904A-48AA3520DB9F}"/>
    <cellStyle name="Normal 23 2 3 2 4" xfId="7308" xr:uid="{BCC12B16-2B4C-4AF6-92F8-005873CDEFCA}"/>
    <cellStyle name="Normal 23 2 3 2 5" xfId="7327" xr:uid="{92598E40-388C-4130-A44E-13E0F2E1066F}"/>
    <cellStyle name="Normal 23 2 3 3" xfId="6143" xr:uid="{00766652-163B-4095-AB48-E08206D2F442}"/>
    <cellStyle name="Normal 23 2 3 4" xfId="6033" xr:uid="{F3FB4840-C4D6-4949-B665-48F4FE2ED342}"/>
    <cellStyle name="Normal 23 2 3 5" xfId="4834" xr:uid="{8700843D-00AA-4856-96CE-EF849C4AC0B9}"/>
    <cellStyle name="Normal 23 2 4" xfId="4895" xr:uid="{B62B6DB0-121A-4629-A915-979F88ADBB7B}"/>
    <cellStyle name="Normal 23 2 4 2" xfId="6176" xr:uid="{B8354B2F-3747-4DD4-8AE1-14C5467570D1}"/>
    <cellStyle name="Normal 23 2 4 2 2" xfId="6005" xr:uid="{A2E8983A-82AF-4EC4-82FE-00952FF26ECE}"/>
    <cellStyle name="Normal 23 2 4 2 3" xfId="7231" xr:uid="{7FE0C107-29C2-4542-8A18-7DAEAA06ABD3}"/>
    <cellStyle name="Normal 23 2 4 3" xfId="6352" xr:uid="{5B68E5DB-ADAC-4E63-BC7A-89B7F26E1E7F}"/>
    <cellStyle name="Normal 23 2 4 4" xfId="6193" xr:uid="{F7F16876-7F52-4B46-B4C2-5E8BEFDC3D21}"/>
    <cellStyle name="Normal 23 2 5" xfId="7052" xr:uid="{8FBDA401-BDF0-4F31-849A-FA9D5369DF47}"/>
    <cellStyle name="Normal 23 2 5 2" xfId="6336" xr:uid="{429EC03B-B15B-42AE-9E89-5526FA896179}"/>
    <cellStyle name="Normal 23 2 5 3" xfId="7213" xr:uid="{BDD41049-8D14-44CE-9727-7350F17A8D2E}"/>
    <cellStyle name="Normal 23 2 6" xfId="6187" xr:uid="{B06C54CF-830C-4C5C-9D22-B1E4FA6947F7}"/>
    <cellStyle name="Normal 23 2 6 2" xfId="6335" xr:uid="{804B0B4D-6285-457D-AF81-60FCF72136AC}"/>
    <cellStyle name="Normal 23 2 6 3" xfId="7177" xr:uid="{68D7E309-707E-4A66-9E40-A6ED91A23064}"/>
    <cellStyle name="Normal 23 2 7" xfId="6112" xr:uid="{AA1EAF9D-DF39-4BC8-8802-435F8D55AF34}"/>
    <cellStyle name="Normal 23 2 8" xfId="6246" xr:uid="{931D5AD3-3338-48F5-AB09-C998C1869B1A}"/>
    <cellStyle name="Normal 23 2 9" xfId="6377" xr:uid="{261A6B6D-2266-46EF-8A2A-1D3F460D7135}"/>
    <cellStyle name="Normal 23 3" xfId="4401" xr:uid="{D222C76B-F79C-48DB-805C-DBA0E32A1DAA}"/>
    <cellStyle name="Normal 23 3 2" xfId="4662" xr:uid="{1F8DD5EF-4477-4D25-9FC2-6B0BC552D532}"/>
    <cellStyle name="Normal 23 3 2 2" xfId="6281" xr:uid="{8BF1F63A-7D1F-4380-B10A-75798738E34B}"/>
    <cellStyle name="Normal 23 3 2 2 2" xfId="6248" xr:uid="{CA3CF99D-C6D3-4E5A-8C5D-7192BC62C6DE}"/>
    <cellStyle name="Normal 23 3 2 2 3" xfId="7256" xr:uid="{CA8A5FB5-A054-4FB8-969D-B35D1CED75CB}"/>
    <cellStyle name="Normal 23 3 2 3" xfId="7056" xr:uid="{C4560A27-A691-4219-ADDF-CE4F6D739B80}"/>
    <cellStyle name="Normal 23 3 2 4" xfId="6302" xr:uid="{43C05714-E6BE-45C4-9925-74296F621076}"/>
    <cellStyle name="Normal 23 3 3" xfId="6230" xr:uid="{8CFD6C0E-3EC5-46A8-A950-D4BA20645672}"/>
    <cellStyle name="Normal 23 3 3 2" xfId="7061" xr:uid="{4B62CE15-1AA6-4F73-91D8-4E2506C778C4}"/>
    <cellStyle name="Normal 23 3 3 3" xfId="7187" xr:uid="{0F007643-A474-49B4-BD39-4EF0A50C290E}"/>
    <cellStyle name="Normal 23 3 4" xfId="7079" xr:uid="{A7D4D152-AF14-458B-A0F3-F6398B4218D1}"/>
    <cellStyle name="Normal 23 3 5" xfId="6273" xr:uid="{FCD29393-EEA8-4C08-8031-287E75D3570B}"/>
    <cellStyle name="Normal 23 3 6" xfId="6217" xr:uid="{62771BF8-3770-4687-9F8D-FB4079F3C41A}"/>
    <cellStyle name="Normal 23 4" xfId="4330" xr:uid="{EC653A9C-01D9-4599-BE84-ECACE732AEF0}"/>
    <cellStyle name="Normal 23 4 2" xfId="4598" xr:uid="{E7080B34-8627-4F9C-8810-CB56F47A1E92}"/>
    <cellStyle name="Normal 23 4 2 2" xfId="6122" xr:uid="{7488394D-6086-4C46-95B4-55B949C0604D}"/>
    <cellStyle name="Normal 23 4 2 3" xfId="6357" xr:uid="{AC3337BD-AB01-4E6F-A4FA-618B9528AF71}"/>
    <cellStyle name="Normal 23 4 3" xfId="6146" xr:uid="{F1772343-F66A-4ECE-A066-CC6FE219BD8B}"/>
    <cellStyle name="Normal 23 4 4" xfId="6242" xr:uid="{701A160A-6CC5-4680-BFD1-C24527E07A00}"/>
    <cellStyle name="Normal 23 5" xfId="4548" xr:uid="{DE292723-E7C0-482C-8BF4-0E884C29EEFE}"/>
    <cellStyle name="Normal 23 5 2" xfId="7016" xr:uid="{B4F14E66-D1D8-4105-8D6A-F8DAF7E6026B}"/>
    <cellStyle name="Normal 23 5 2 2" xfId="6103" xr:uid="{EA7374BB-0D56-49E8-AA8C-9432EF7013DD}"/>
    <cellStyle name="Normal 23 5 2 3" xfId="6371" xr:uid="{F37268F4-0E86-438D-8A26-03CE6FE27BAF}"/>
    <cellStyle name="Normal 23 5 2 4" xfId="7333" xr:uid="{165636A8-B4F0-4B77-B873-16C2C0F021D4}"/>
    <cellStyle name="Normal 23 5 2 5" xfId="4670" xr:uid="{03117420-707C-40AF-82DD-7FE4C7DF689B}"/>
    <cellStyle name="Normal 23 5 3" xfId="6137" xr:uid="{9F53DA1F-D79B-4D7F-9C46-C67EC26FBBF4}"/>
    <cellStyle name="Normal 23 5 4" xfId="6300" xr:uid="{13748BEB-2C7A-491B-8C74-6D3340C3A462}"/>
    <cellStyle name="Normal 23 5 5" xfId="4801" xr:uid="{FBE58140-992F-46E9-AF4B-AE6019E5EC27}"/>
    <cellStyle name="Normal 23 6" xfId="4922" xr:uid="{7960D986-84CC-4B4F-9DEA-7A10FD9257A7}"/>
    <cellStyle name="Normal 23 6 2" xfId="6354" xr:uid="{03ACA080-1E2A-4B62-AE54-F049238F85D7}"/>
    <cellStyle name="Normal 23 6 3" xfId="6183" xr:uid="{A3D53266-B2C4-4713-ACED-06F3EFD5E9B9}"/>
    <cellStyle name="Normal 23 7" xfId="6359" xr:uid="{2D1581B0-E222-43D2-85A2-AB99625368E9}"/>
    <cellStyle name="Normal 23 7 2" xfId="7060" xr:uid="{A5FFE033-3973-4D8D-B027-6029512B063F}"/>
    <cellStyle name="Normal 23 7 3" xfId="7167" xr:uid="{B86D70EC-D038-4F22-B15F-1196449013D6}"/>
    <cellStyle name="Normal 23 8" xfId="7075" xr:uid="{6C231D81-44F6-40B3-9CC0-F18EF4109839}"/>
    <cellStyle name="Normal 23 9" xfId="6160" xr:uid="{953CE0E6-284B-498B-A5E7-31CECC872D92}"/>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7018" xr:uid="{F808D92E-70CE-4A8D-BC6D-44A847C31C58}"/>
    <cellStyle name="Normal 24 2 4 2 2" xfId="7324" xr:uid="{763E9FD9-DCE5-41EC-A298-7CB21C0000C4}"/>
    <cellStyle name="Normal 24 2 4 2 3" xfId="4668" xr:uid="{F504A09A-BED8-460E-B8BC-9D3AA4D70969}"/>
    <cellStyle name="Normal 24 2 4 3" xfId="4803" xr:uid="{99D0450F-4ECA-45BF-B9D0-B1C3F97D6FBD}"/>
    <cellStyle name="Normal 24 2 5" xfId="4924" xr:uid="{F37074F7-DD20-4127-8E4B-D0704725D893}"/>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7017" xr:uid="{6EF81F91-E039-41D6-97D0-67986190AC28}"/>
    <cellStyle name="Normal 24 5 2 2" xfId="7317" xr:uid="{2A116425-4E16-42E5-90FD-8486BA95AAF4}"/>
    <cellStyle name="Normal 24 5 2 3" xfId="7316" xr:uid="{589622CF-3C19-43A7-A08C-142B30BEA658}"/>
    <cellStyle name="Normal 24 5 3" xfId="4802" xr:uid="{57854E16-6ED9-4FA8-88DA-09B47A1C0194}"/>
    <cellStyle name="Normal 24 6" xfId="4923" xr:uid="{ED733C11-4CD1-4DA6-9B1B-22CEECBFD920}"/>
    <cellStyle name="Normal 25" xfId="3734" xr:uid="{4DC32136-E3DE-4333-9D9F-93F2B41423E8}"/>
    <cellStyle name="Normal 25 2" xfId="4335" xr:uid="{2D6DD8E9-B890-4627-86F8-63BBD25D9822}"/>
    <cellStyle name="Normal 25 2 2" xfId="4603" xr:uid="{177230DA-3154-42C8-B86E-BA064F0FBAA9}"/>
    <cellStyle name="Normal 25 2 2 2" xfId="7035" xr:uid="{E3FD6DFD-1274-4D16-AB7B-21D6081F5BFB}"/>
    <cellStyle name="Normal 25 2 2 2 2" xfId="7337" xr:uid="{B8643092-0417-43D6-99B7-CFC0E523496D}"/>
    <cellStyle name="Normal 25 2 2 2 3" xfId="7304" xr:uid="{27078891-0BF7-4B8B-9501-C835C7FB7812}"/>
    <cellStyle name="Normal 25 2 2 3" xfId="5519" xr:uid="{7B16A808-51E1-4393-A5C7-F93845FCE6A0}"/>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7019" xr:uid="{FAD93D72-B564-408F-BA26-E0B4BC7A0050}"/>
    <cellStyle name="Normal 25 5 2 2" xfId="7335" xr:uid="{8F7C183F-FA65-4B3D-8407-B7AE797585BD}"/>
    <cellStyle name="Normal 25 5 2 3" xfId="7312" xr:uid="{D88C6E92-C797-42C3-A2C8-375BCB593B70}"/>
    <cellStyle name="Normal 25 5 3" xfId="4804" xr:uid="{FEE43FB9-9250-414B-84D9-72FC9D2AF881}"/>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7036" xr:uid="{0EBB6A05-57D7-4D64-B03B-BB7CDF29ABBA}"/>
    <cellStyle name="Normal 26 3 2 2 2" xfId="7331" xr:uid="{9D3C099C-4AE6-4692-A643-E1F73AF04464}"/>
    <cellStyle name="Normal 26 3 2 2 3" xfId="4671" xr:uid="{687CCC24-5B5F-4684-A751-FE99115C3FFE}"/>
    <cellStyle name="Normal 26 3 2 3" xfId="4713" xr:uid="{A835C291-7D56-4AD1-BB72-5CB5654082FC}"/>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28" xr:uid="{A6466C60-4477-408A-A290-C8DF21C33A43}"/>
    <cellStyle name="Normal 27 5" xfId="5502" xr:uid="{28D7F5CB-7785-48F4-84A4-6277B2DA671D}"/>
    <cellStyle name="Normal 27 5 2" xfId="5553" xr:uid="{D8EA95BF-3C18-44DE-996F-2A93FD5E8718}"/>
    <cellStyle name="Normal 27 6" xfId="4818" xr:uid="{A29C9DEC-E639-4EEF-93B3-601DBF8107C3}"/>
    <cellStyle name="Normal 27 7" xfId="5514" xr:uid="{6FB86752-A692-4AB3-8D5A-22E77FF6CBF9}"/>
    <cellStyle name="Normal 27 8" xfId="4708" xr:uid="{93D0B493-C0A1-4B5B-A03F-448734C619F7}"/>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10" xfId="6028" xr:uid="{573870C5-1DFF-4FC3-AD53-C2B28DF10D4E}"/>
    <cellStyle name="Normal 3 10 2" xfId="6223" xr:uid="{356C95EC-021D-4E4F-80D8-0E21B4581611}"/>
    <cellStyle name="Normal 3 10 3" xfId="7173" xr:uid="{2A7906CA-212D-4859-ACD0-14ABBCA0F0DB}"/>
    <cellStyle name="Normal 3 11" xfId="5994" xr:uid="{528B0828-5FD1-4912-8C28-9C2C2F8C77E0}"/>
    <cellStyle name="Normal 3 12" xfId="6054" xr:uid="{25B6E0D8-C6CE-441D-8EEA-7D25708FD0AA}"/>
    <cellStyle name="Normal 3 13" xfId="7105" xr:uid="{7DFEB522-38CA-4BEF-80FF-000E8F9504F1}"/>
    <cellStyle name="Normal 3 14" xfId="5976" xr:uid="{5B302E38-EFA4-4489-A880-B6752B6BCEFC}"/>
    <cellStyle name="Normal 3 15" xfId="7272" xr:uid="{89548E20-2322-4B74-B290-AE6027738B92}"/>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2 2 2" xfId="5911" xr:uid="{D380C649-84E1-47F0-8777-BEA07ED78288}"/>
    <cellStyle name="Normal 3 2 2 2 3" xfId="5745" xr:uid="{EA1E4B87-E787-486A-A85C-C84FA5D1033F}"/>
    <cellStyle name="Normal 3 2 2 3" xfId="4460" xr:uid="{E63046CE-0487-4C50-B8F0-E8DC6C0421E7}"/>
    <cellStyle name="Normal 3 2 2 3 2" xfId="5635" xr:uid="{E0E07A68-CAE5-4B52-8D3F-0D5DEDDC2761}"/>
    <cellStyle name="Normal 3 2 2 3 2 2" xfId="5971" xr:uid="{7637A68F-1F46-49F7-9C8C-06E3DC9AFA31}"/>
    <cellStyle name="Normal 3 2 2 3 3" xfId="5804" xr:uid="{72A7D4ED-E11C-4CD1-8EB0-ED9E7A9ACEC6}"/>
    <cellStyle name="Normal 3 2 2 4" xfId="5593" xr:uid="{D5A41D0C-FAA7-4F52-8A80-43AC0D15D46D}"/>
    <cellStyle name="Normal 3 2 2 4 2" xfId="5859" xr:uid="{0F153603-1391-43E9-AFE5-698CD611A273}"/>
    <cellStyle name="Normal 3 2 2 5" xfId="5688" xr:uid="{32D888CF-CCAB-4BBD-B150-CE11311F4E66}"/>
    <cellStyle name="Normal 3 2 3" xfId="66" xr:uid="{B050BF23-C342-4566-907F-8F90BC74B94F}"/>
    <cellStyle name="Normal 3 2 3 10" xfId="7106" xr:uid="{05211FBF-D687-4563-85E1-4F0180E0DAA5}"/>
    <cellStyle name="Normal 3 2 3 2" xfId="6310" xr:uid="{FA54150B-9632-438D-8038-7F87B4435C78}"/>
    <cellStyle name="Normal 3 2 3 2 2" xfId="6315" xr:uid="{F2272F84-A77A-4BB4-A318-4F702C1B1688}"/>
    <cellStyle name="Normal 3 2 3 2 2 2" xfId="6236" xr:uid="{0F24659E-DF88-403E-B11D-D86BAABCE105}"/>
    <cellStyle name="Normal 3 2 3 2 2 2 2" xfId="6162" xr:uid="{A192D923-0599-4700-AFD0-E5299575F3FC}"/>
    <cellStyle name="Normal 3 2 3 2 2 2 2 2" xfId="6058" xr:uid="{7CA4DA63-431D-404F-A141-9A00C97E4383}"/>
    <cellStyle name="Normal 3 2 3 2 2 2 2 3" xfId="7270" xr:uid="{B1ABBE25-D6F9-4179-B428-7F361876442C}"/>
    <cellStyle name="Normal 3 2 3 2 2 2 3" xfId="6256" xr:uid="{EA4D3E51-6BC4-4836-9A56-12F7C4081641}"/>
    <cellStyle name="Normal 3 2 3 2 2 2 4" xfId="7150" xr:uid="{1A7E6A80-1C33-4854-BF49-F52E68ACC3E1}"/>
    <cellStyle name="Normal 3 2 3 2 2 3" xfId="6295" xr:uid="{D5C33DD5-7AB2-4542-AC11-016CA1AAD0C2}"/>
    <cellStyle name="Normal 3 2 3 2 2 3 2" xfId="6025" xr:uid="{FAFC636B-D911-4676-9156-CB1F3473CF39}"/>
    <cellStyle name="Normal 3 2 3 2 2 3 3" xfId="7202" xr:uid="{BD59609A-32A6-47A1-820D-72BB2BC62CC6}"/>
    <cellStyle name="Normal 3 2 3 2 2 4" xfId="6107" xr:uid="{73FC443C-2139-49C0-9CDE-CB0C130CA2EC}"/>
    <cellStyle name="Normal 3 2 3 2 2 5" xfId="6268" xr:uid="{81AA0E86-2351-419B-9168-74E28BB9E3B2}"/>
    <cellStyle name="Normal 3 2 3 2 2 6" xfId="7124" xr:uid="{8F2D2F2B-B5FD-4C98-BB62-3645142169AA}"/>
    <cellStyle name="Normal 3 2 3 2 3" xfId="6303" xr:uid="{F12D7A1A-645D-4DE4-8963-054033D9F250}"/>
    <cellStyle name="Normal 3 2 3 2 3 2" xfId="5996" xr:uid="{F6BE7E3B-0686-4D7F-8A89-3BE8F7182907}"/>
    <cellStyle name="Normal 3 2 3 2 3 2 2" xfId="6117" xr:uid="{6B927EEA-D721-42A4-BA91-C91517766288}"/>
    <cellStyle name="Normal 3 2 3 2 3 2 3" xfId="7253" xr:uid="{7CC00EA6-8A7C-485D-9AE2-4920CBCA5A72}"/>
    <cellStyle name="Normal 3 2 3 2 3 3" xfId="6331" xr:uid="{E06BE9EC-C10C-49D2-B177-BD9B0CA787C1}"/>
    <cellStyle name="Normal 3 2 3 2 3 4" xfId="7137" xr:uid="{F34C3AE5-C337-467B-AA4A-C04F7D9B745F}"/>
    <cellStyle name="Normal 3 2 3 2 4" xfId="6192" xr:uid="{9A4C2E61-4822-4387-84E0-1D416FA29414}"/>
    <cellStyle name="Normal 3 2 3 2 4 2" xfId="6283" xr:uid="{97081BF2-811E-4AAA-969A-10DE5E07BDBF}"/>
    <cellStyle name="Normal 3 2 3 2 4 2 2" xfId="6123" xr:uid="{CD063584-6A88-46E4-929A-FC3502D5445D}"/>
    <cellStyle name="Normal 3 2 3 2 4 2 3" xfId="7238" xr:uid="{C342A79F-B1B9-4C50-AC60-7DCFA4DFBBBD}"/>
    <cellStyle name="Normal 3 2 3 2 4 3" xfId="6133" xr:uid="{C99CA293-4FDD-4E4F-A8D4-E06CB97424DC}"/>
    <cellStyle name="Normal 3 2 3 2 4 4" xfId="7165" xr:uid="{0D7F6F89-3919-40D4-8507-3EB3059E794A}"/>
    <cellStyle name="Normal 3 2 3 2 5" xfId="6095" xr:uid="{1FF07379-4A7A-4751-BFB2-E6481CBA9546}"/>
    <cellStyle name="Normal 3 2 3 2 5 2" xfId="7097" xr:uid="{065FADAD-2CA1-404B-BDCB-D7F8B9502F04}"/>
    <cellStyle name="Normal 3 2 3 2 5 3" xfId="7220" xr:uid="{5A0C61B4-772E-4BAB-B591-72B51B93F6EA}"/>
    <cellStyle name="Normal 3 2 3 2 6" xfId="6296" xr:uid="{8AB3F70D-0C03-4E36-95A1-DFAA47A821FE}"/>
    <cellStyle name="Normal 3 2 3 2 6 2" xfId="6376" xr:uid="{FFF734D2-2A67-4DD2-8BC2-476D18A154E0}"/>
    <cellStyle name="Normal 3 2 3 2 6 3" xfId="7184" xr:uid="{785FB7D9-B54F-4375-84A5-577A38C39833}"/>
    <cellStyle name="Normal 3 2 3 2 7" xfId="6212" xr:uid="{9F1FDEE7-17D1-4639-80BF-DD7EE3F033F1}"/>
    <cellStyle name="Normal 3 2 3 2 8" xfId="6151" xr:uid="{DA3CCEA5-E2C1-4585-8DBC-13FF99ED5279}"/>
    <cellStyle name="Normal 3 2 3 2 9" xfId="7112" xr:uid="{BBA2B664-625C-4B30-AF5E-F04E8A50985A}"/>
    <cellStyle name="Normal 3 2 3 3" xfId="7085" xr:uid="{4D06F034-FC97-44A3-9171-320A0C1A339A}"/>
    <cellStyle name="Normal 3 2 3 3 2" xfId="7087" xr:uid="{E19BB09B-E3E1-4651-9D94-2165F1F74455}"/>
    <cellStyle name="Normal 3 2 3 3 2 2" xfId="6164" xr:uid="{433CF329-A38F-42C0-9E51-4E0FDA079938}"/>
    <cellStyle name="Normal 3 2 3 3 2 2 2" xfId="6102" xr:uid="{CABBDFA0-68EC-4A7E-A747-810B426D3384}"/>
    <cellStyle name="Normal 3 2 3 3 2 2 3" xfId="7262" xr:uid="{C855E795-D867-452D-88AE-0C01A86BFC19}"/>
    <cellStyle name="Normal 3 2 3 3 2 3" xfId="7093" xr:uid="{738371FC-07E1-41C7-BA76-01EF7156B543}"/>
    <cellStyle name="Normal 3 2 3 3 2 4" xfId="7144" xr:uid="{ECC1FC61-A30B-4555-9F6C-628005149E50}"/>
    <cellStyle name="Normal 3 2 3 3 3" xfId="6358" xr:uid="{C332C7EA-25E4-40F4-8FD2-4B601D317884}"/>
    <cellStyle name="Normal 3 2 3 3 3 2" xfId="6257" xr:uid="{394150E0-2462-41A4-A41E-45A21A7C367C}"/>
    <cellStyle name="Normal 3 2 3 3 3 3" xfId="7194" xr:uid="{E1EC50AA-A676-4B70-8FF3-20EAF83D6750}"/>
    <cellStyle name="Normal 3 2 3 3 4" xfId="6314" xr:uid="{0A17AE25-691B-4749-8A36-64BA5981AB31}"/>
    <cellStyle name="Normal 3 2 3 3 5" xfId="6211" xr:uid="{CC554464-A6F8-41D1-AE00-40DAC53AB933}"/>
    <cellStyle name="Normal 3 2 3 3 6" xfId="7118" xr:uid="{A4F52194-24D0-467B-B4B5-2FF26D11090D}"/>
    <cellStyle name="Normal 3 2 3 4" xfId="6204" xr:uid="{372625FC-20AD-468B-A487-3425AFE4FB02}"/>
    <cellStyle name="Normal 3 2 3 4 2" xfId="6239" xr:uid="{511D15AF-A51F-4856-8FF1-3F222C199DD0}"/>
    <cellStyle name="Normal 3 2 3 4 2 2" xfId="6221" xr:uid="{A0669C58-91ED-409C-AB51-78BE7E6B61FF}"/>
    <cellStyle name="Normal 3 2 3 4 2 3" xfId="7245" xr:uid="{0715277D-3EDD-4E72-BAE3-FF4662A72B6A}"/>
    <cellStyle name="Normal 3 2 3 4 3" xfId="6235" xr:uid="{E80D550C-1C58-471E-97F0-340C82891426}"/>
    <cellStyle name="Normal 3 2 3 4 4" xfId="7131" xr:uid="{1751CFAC-F244-4788-8397-BC04AE9A8294}"/>
    <cellStyle name="Normal 3 2 3 5" xfId="6030" xr:uid="{4F33E361-3395-4982-9AE9-181A1CF7962C}"/>
    <cellStyle name="Normal 3 2 3 5 2" xfId="7053" xr:uid="{A5BE593A-EDB3-4352-923F-0A3A9E4B8835}"/>
    <cellStyle name="Normal 3 2 3 5 2 2" xfId="6334" xr:uid="{BF142F6E-D37C-48BD-99FB-4439273693FF}"/>
    <cellStyle name="Normal 3 2 3 5 2 3" xfId="7229" xr:uid="{A631573E-C344-4C2B-B4F3-46DA0676A580}"/>
    <cellStyle name="Normal 3 2 3 5 3" xfId="6038" xr:uid="{C40016A8-C0EE-49D5-9ECC-FA645EF49F4A}"/>
    <cellStyle name="Normal 3 2 3 5 4" xfId="7157" xr:uid="{3FDFB4A1-F5CC-4A37-9AA6-E4CFE32977A6}"/>
    <cellStyle name="Normal 3 2 3 6" xfId="6052" xr:uid="{1F8858CA-9AD9-4474-8C3F-34A01A4186C4}"/>
    <cellStyle name="Normal 3 2 3 6 2" xfId="6327" xr:uid="{069FFB26-B502-4AEC-A3B4-7EF8704EC62E}"/>
    <cellStyle name="Normal 3 2 3 6 3" xfId="7210" xr:uid="{9FC492F9-B53E-4532-8205-281B036DC981}"/>
    <cellStyle name="Normal 3 2 3 7" xfId="6188" xr:uid="{ACFFB69C-BC4F-4283-B166-3A23371D1AD2}"/>
    <cellStyle name="Normal 3 2 3 7 2" xfId="6259" xr:uid="{1F760B96-972C-4E1F-8BD2-6222DF93988E}"/>
    <cellStyle name="Normal 3 2 3 7 3" xfId="7174" xr:uid="{DE353EEC-55D2-4552-903F-DFFF49D11FEF}"/>
    <cellStyle name="Normal 3 2 3 8" xfId="7077" xr:uid="{265DCAC8-DA36-4AE8-8972-48741418E118}"/>
    <cellStyle name="Normal 3 2 3 9" xfId="5995" xr:uid="{47410740-9AD0-4DF8-B947-098154DD5D90}"/>
    <cellStyle name="Normal 3 2 4" xfId="3729" xr:uid="{85503CB5-054F-4EBC-B4C3-D27951268BF4}"/>
    <cellStyle name="Normal 3 2 4 2" xfId="4552" xr:uid="{FF1ED459-3B5E-40CB-8A9F-3409D2A24F13}"/>
    <cellStyle name="Normal 3 2 4 2 2" xfId="5912" xr:uid="{FB1770BA-3045-461B-BE60-2FF51FEF8470}"/>
    <cellStyle name="Normal 3 2 4 3" xfId="5746" xr:uid="{0682D7BC-E18F-47FF-B50A-75422368C004}"/>
    <cellStyle name="Normal 3 2 5" xfId="4459" xr:uid="{D90ACFB3-7CB7-494C-83C9-91452924C355}"/>
    <cellStyle name="Normal 3 2 5 2" xfId="4777" xr:uid="{902BA63A-236A-4E9E-810B-46F1A9407A83}"/>
    <cellStyle name="Normal 3 2 5 2 2" xfId="5970" xr:uid="{479D9EEE-4E3C-4693-9A21-FBB5B547204F}"/>
    <cellStyle name="Normal 3 2 5 3" xfId="5487" xr:uid="{01466C87-E25E-41EA-83C1-BD0AD693B013}"/>
    <cellStyle name="Normal 3 2 5 3 2" xfId="5803" xr:uid="{16A3181E-6548-4AB7-9072-12696FB485CA}"/>
    <cellStyle name="Normal 3 2 5 4" xfId="4707" xr:uid="{9D242FAF-C3DE-496F-9B76-998619A62B11}"/>
    <cellStyle name="Normal 3 2 6" xfId="5592" xr:uid="{D481918C-7B08-40EA-BC1C-92AD9CDC979A}"/>
    <cellStyle name="Normal 3 2 6 2" xfId="5858" xr:uid="{9555E1AE-9316-4E3D-B7C4-3E219045864F}"/>
    <cellStyle name="Normal 3 2 7" xfId="5687" xr:uid="{BB3AC0EB-E697-4797-BA02-A3507FCE0673}"/>
    <cellStyle name="Normal 3 3" xfId="67" xr:uid="{F212AB52-3D65-47A5-A387-A0BA70A3985E}"/>
    <cellStyle name="Normal 3 3 2" xfId="3730" xr:uid="{23DE66E7-6516-4489-AF47-C11E0BF259F9}"/>
    <cellStyle name="Normal 3 3 2 2" xfId="4553" xr:uid="{A284B907-C49B-43EA-BF43-6DB5B529748A}"/>
    <cellStyle name="Normal 3 3 2 2 2" xfId="5913" xr:uid="{FBE3BC2E-5298-414F-8FE9-9A35E3964E40}"/>
    <cellStyle name="Normal 3 3 2 3" xfId="5747" xr:uid="{61F16791-2A2F-42C4-ABE8-69227C5BB391}"/>
    <cellStyle name="Normal 3 3 3" xfId="4461" xr:uid="{F6EF2354-1545-47B2-B903-682DFF986DD4}"/>
    <cellStyle name="Normal 3 3 3 2" xfId="5636" xr:uid="{396D4CC1-4B6B-4AD4-856A-4689588D9170}"/>
    <cellStyle name="Normal 3 3 3 2 2" xfId="5972" xr:uid="{4997E25B-E656-4041-A82D-633707F27FD3}"/>
    <cellStyle name="Normal 3 3 3 3" xfId="5805" xr:uid="{C3C6DF07-F4F1-4C8A-9017-1BBE7092F986}"/>
    <cellStyle name="Normal 3 3 4" xfId="5594" xr:uid="{10BF1AF0-F18B-4850-98F9-FA82B195E2CA}"/>
    <cellStyle name="Normal 3 3 4 2" xfId="5860" xr:uid="{B10A16BA-94EE-475F-A1AD-57110DFAE906}"/>
    <cellStyle name="Normal 3 3 5" xfId="5689" xr:uid="{2BA30B85-B301-42CF-A802-4C66489ACF1D}"/>
    <cellStyle name="Normal 3 4" xfId="3737" xr:uid="{4016C072-DF5D-406F-AAB5-7BBD78014FD5}"/>
    <cellStyle name="Normal 3 4 2" xfId="4288" xr:uid="{4C97A1A3-F876-4B8D-9048-1C2B5389D51F}"/>
    <cellStyle name="Normal 3 4 2 2" xfId="4853" xr:uid="{BC6FB8B6-9E23-4C4E-BC4C-D5661B35D8A5}"/>
    <cellStyle name="Normal 3 4 2 3" xfId="5598" xr:uid="{FB4D5C24-D941-4963-954B-C3D177C7DE32}"/>
    <cellStyle name="Normal 3 4 3" xfId="4560" xr:uid="{6FE9DBBC-F0C4-4131-937D-B504FC092390}"/>
    <cellStyle name="Normal 3 5" xfId="4287" xr:uid="{046AE01D-A4D4-47BC-A4B9-2FC83F7E5298}"/>
    <cellStyle name="Normal 3 5 2" xfId="4573" xr:uid="{2C41BE8F-B6A0-4666-A092-ED91F048346C}"/>
    <cellStyle name="Normal 3 5 2 2" xfId="5969" xr:uid="{8B571B5B-8110-4A88-A8D1-06C59C3DB3EC}"/>
    <cellStyle name="Normal 3 5 2 2 2" xfId="6021" xr:uid="{F5EF7E28-723B-4521-B921-B17A874D259F}"/>
    <cellStyle name="Normal 3 5 2 2 2 2" xfId="6322" xr:uid="{C3EA464C-2FFD-4C49-939B-CA5EE2FDB29B}"/>
    <cellStyle name="Normal 3 5 2 2 2 3" xfId="7269" xr:uid="{E800B85D-3977-46AE-BF8C-E124749441E2}"/>
    <cellStyle name="Normal 3 5 2 2 3" xfId="7058" xr:uid="{7F68ACAB-E519-4D34-808B-5AC4F3436B09}"/>
    <cellStyle name="Normal 3 5 2 2 4" xfId="6252" xr:uid="{91A0608B-B1EB-40BD-8C67-A94909259F4E}"/>
    <cellStyle name="Normal 3 5 2 2 5" xfId="4674" xr:uid="{DC7E67B5-C234-4325-AE40-7AE4D8AEDBE5}"/>
    <cellStyle name="Normal 3 5 2 3" xfId="5634" xr:uid="{60E39026-2E92-4307-93C7-337F035C2C1B}"/>
    <cellStyle name="Normal 3 5 2 3 2" xfId="6050" xr:uid="{F935AAE6-1AB3-43A2-B2B0-1496F6E2F18E}"/>
    <cellStyle name="Normal 3 5 2 3 3" xfId="7201" xr:uid="{4999AF50-02E3-49FB-8037-D8ADB81C5FCA}"/>
    <cellStyle name="Normal 3 5 2 3 4" xfId="6240" xr:uid="{618AEA4A-87F1-4404-B743-D134027E2C39}"/>
    <cellStyle name="Normal 3 5 2 4" xfId="6048" xr:uid="{AFCB60F4-E1F1-4E76-8572-6DFACEDEB323}"/>
    <cellStyle name="Normal 3 5 2 5" xfId="6039" xr:uid="{D9A784D7-AC11-4EE3-AEC8-D5BC6F957640}"/>
    <cellStyle name="Normal 3 5 2 6" xfId="7123" xr:uid="{BD5DC45A-B0D4-4F7E-A8C9-6572CB355E6E}"/>
    <cellStyle name="Normal 3 5 2 7" xfId="4854" xr:uid="{EA4C8878-62B6-4D48-A4EE-AFD1E38572AE}"/>
    <cellStyle name="Normal 3 5 3" xfId="4928" xr:uid="{40239583-ABFB-4871-8BB5-07BC20C2374D}"/>
    <cellStyle name="Normal 3 5 3 2" xfId="6167" xr:uid="{FDDEFCC8-5D95-4E9E-8F80-BFAA98EA066A}"/>
    <cellStyle name="Normal 3 5 3 2 2" xfId="7092" xr:uid="{B3D29F46-B11E-4574-88E0-A50FCCC337D4}"/>
    <cellStyle name="Normal 3 5 3 2 3" xfId="7252" xr:uid="{FAA2AD91-B517-4EA1-93FB-C42DFDD2C5BC}"/>
    <cellStyle name="Normal 3 5 3 3" xfId="6055" xr:uid="{6D6F1C7D-5CD4-45F7-BB4A-29B83F10E482}"/>
    <cellStyle name="Normal 3 5 3 4" xfId="7086" xr:uid="{35B820AB-C3A0-428B-A94A-99B3094BBEF2}"/>
    <cellStyle name="Normal 3 5 4" xfId="4896" xr:uid="{65293407-6D06-46D0-812D-709BABBC0A3C}"/>
    <cellStyle name="Normal 3 5 4 2" xfId="6284" xr:uid="{E8B27A8C-8F00-47D4-B017-5EDFA3A6A872}"/>
    <cellStyle name="Normal 3 5 4 2 2" xfId="6001" xr:uid="{C4CFFC0D-069A-41A6-BF1E-373306238C4D}"/>
    <cellStyle name="Normal 3 5 4 2 3" xfId="7237" xr:uid="{FC9ABAB8-1582-40B9-B8B5-2A4FCDF0E780}"/>
    <cellStyle name="Normal 3 5 4 3" xfId="6009" xr:uid="{00B42745-F6BF-4CE1-877B-DC8D9F224F0F}"/>
    <cellStyle name="Normal 3 5 4 4" xfId="7164" xr:uid="{9099174D-C7F7-4A3E-8C53-ACE88BC75DEF}"/>
    <cellStyle name="Normal 3 5 5" xfId="6051" xr:uid="{B46B0AD1-BEAD-4BFE-95F8-3CC822931763}"/>
    <cellStyle name="Normal 3 5 5 2" xfId="6316" xr:uid="{F89C0BD3-F0AD-433E-AFC4-3D1C22200A9E}"/>
    <cellStyle name="Normal 3 5 5 3" xfId="7219" xr:uid="{341DDF08-1087-4F64-A020-ED1C9F7A7796}"/>
    <cellStyle name="Normal 3 5 6" xfId="6245" xr:uid="{9F0190D3-2D20-47F6-AC63-E968ABAE7074}"/>
    <cellStyle name="Normal 3 5 6 2" xfId="6220" xr:uid="{2588CC15-19B5-4917-BF90-E6E9363415A8}"/>
    <cellStyle name="Normal 3 5 6 3" xfId="7183" xr:uid="{AA7E1640-ECAF-46E0-A3E6-11AFE1E12282}"/>
    <cellStyle name="Normal 3 5 7" xfId="6111" xr:uid="{D89F47F6-97CE-46FE-A2E3-28A988BDB53F}"/>
    <cellStyle name="Normal 3 5 8" xfId="6274" xr:uid="{95C2C1B3-9CA8-414E-9CD0-4960E3150D61}"/>
    <cellStyle name="Normal 3 5 9" xfId="7111" xr:uid="{1F9D57BB-C0BC-4835-AB94-15D80FA2BCC8}"/>
    <cellStyle name="Normal 3 6" xfId="83" xr:uid="{EC173372-2831-41ED-88C4-207DAEED39E8}"/>
    <cellStyle name="Normal 3 6 2" xfId="5518" xr:uid="{95C4D090-311B-41ED-916F-097D6F575FAF}"/>
    <cellStyle name="Normal 3 6 2 2" xfId="5515" xr:uid="{DFA37CEE-006F-49BB-8404-689E8DFA8FD3}"/>
    <cellStyle name="Normal 3 6 2 2 2" xfId="6233" xr:uid="{618413C5-4156-4FAB-9CD3-D39E627FCA31}"/>
    <cellStyle name="Normal 3 6 2 2 3" xfId="6229" xr:uid="{5BC1B040-1802-4772-A302-B2E45D6C22BE}"/>
    <cellStyle name="Normal 3 6 2 3" xfId="7094" xr:uid="{B143D5EE-2298-4F8A-B5EB-CB28BF5A2BDC}"/>
    <cellStyle name="Normal 3 6 2 4" xfId="6200" xr:uid="{9E3C153F-B4D2-4BF8-84DC-F3DE71426835}"/>
    <cellStyle name="Normal 3 6 3" xfId="6097" xr:uid="{0F74154B-E06D-448C-87E1-A789D09F5B81}"/>
    <cellStyle name="Normal 3 6 3 2" xfId="7062" xr:uid="{F92DC589-10C7-4B37-9FAF-53D616A36D7B}"/>
    <cellStyle name="Normal 3 6 3 3" xfId="7193" xr:uid="{6F452767-DD57-4B72-B38F-F3FF6DA094EA}"/>
    <cellStyle name="Normal 3 6 3 4" xfId="7284" xr:uid="{3C461798-3A6E-4BD8-A683-8978C201DF91}"/>
    <cellStyle name="Normal 3 6 3 5" xfId="4676" xr:uid="{737FD515-72A0-4A6B-BC2B-2FDEEE107789}"/>
    <cellStyle name="Normal 3 6 4" xfId="6370" xr:uid="{EC06D2DB-CEBA-4445-A720-F5B9FF75C167}"/>
    <cellStyle name="Normal 3 6 5" xfId="6150" xr:uid="{517619F7-9D75-41D0-84BB-9BE2D89ACB46}"/>
    <cellStyle name="Normal 3 6 6" xfId="6034" xr:uid="{375D98F8-9EE0-41E1-B967-8A14B4B13CEE}"/>
    <cellStyle name="Normal 3 6 7" xfId="4852" xr:uid="{8D2D223F-D4E9-4F08-8B6A-B9B9C6235ED7}"/>
    <cellStyle name="Normal 3 7" xfId="5686" xr:uid="{37453EE2-5E63-4E72-9F7C-DE38197E4780}"/>
    <cellStyle name="Normal 3 7 2" xfId="6065" xr:uid="{6F9D7D46-BF46-45B1-8FF2-D4E6237C1DF0}"/>
    <cellStyle name="Normal 3 7 2 2" xfId="6324" xr:uid="{5D2741B4-B965-493D-A644-9DA5A695B29F}"/>
    <cellStyle name="Normal 3 7 2 3" xfId="7244" xr:uid="{C051B85E-F51E-4741-8F28-0DAE7E0FAD39}"/>
    <cellStyle name="Normal 3 7 3" xfId="6265" xr:uid="{C41F69CF-AC4E-4BD1-BEEA-F3DFDC5A0365}"/>
    <cellStyle name="Normal 3 7 4" xfId="7130" xr:uid="{71B32294-E30D-43A0-ADA1-10236D0855FA}"/>
    <cellStyle name="Normal 3 7 5" xfId="6305" xr:uid="{BE38E79B-01E0-4269-A57C-7280A4920A87}"/>
    <cellStyle name="Normal 3 8" xfId="5558" xr:uid="{E8331DC1-5A75-4D1E-A42B-1B64AD357797}"/>
    <cellStyle name="Normal 3 8 2" xfId="6289" xr:uid="{D9411984-4945-44E4-AADB-EA2735F6F587}"/>
    <cellStyle name="Normal 3 8 2 2" xfId="6125" xr:uid="{910728BB-3629-4B5B-A32F-81CA016F2C61}"/>
    <cellStyle name="Normal 3 8 2 3" xfId="7228" xr:uid="{AC0B1F42-26D1-4E8E-BFB2-291843719C67}"/>
    <cellStyle name="Normal 3 8 3" xfId="6261" xr:uid="{9C66075D-48CE-4741-8EA4-6EC92BFAC3BA}"/>
    <cellStyle name="Normal 3 8 4" xfId="7156" xr:uid="{3DD98BF5-5FF5-4A6D-9A40-1E3DEC8CBF6D}"/>
    <cellStyle name="Normal 3 8 5" xfId="6194" xr:uid="{263726AF-3DB0-4ED1-9AC2-06B03DB0A58B}"/>
    <cellStyle name="Normal 3 9" xfId="6379" xr:uid="{07EAFF50-1FA9-46C0-8E3E-080100373607}"/>
    <cellStyle name="Normal 3 9 2" xfId="6043" xr:uid="{D321FC18-71D1-44D5-8295-76771AF4EEA8}"/>
    <cellStyle name="Normal 3 9 3" xfId="7209" xr:uid="{0FA92EC4-6B3A-4492-B7B4-FF3C26923397}"/>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10" xfId="6156" xr:uid="{71736537-6716-4A19-80F0-8BF71853E9EE}"/>
    <cellStyle name="Normal 4 11" xfId="7107" xr:uid="{9B814A63-8D83-4713-B716-7E231C8F4F51}"/>
    <cellStyle name="Normal 4 12" xfId="7292" xr:uid="{08DF2C71-1EBF-4FF3-B9AB-876433A4E1E6}"/>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31" xr:uid="{AE97215C-DAD5-4854-8237-3D2F7A54A8D6}"/>
    <cellStyle name="Normal 4 2 3 2 3" xfId="5531" xr:uid="{5E968E2E-0411-428C-8901-BE30C5BEB873}"/>
    <cellStyle name="Normal 4 2 3 2 3 2" xfId="5637" xr:uid="{9C2AE9B0-8359-4F19-8F09-FBC18DEF9D6F}"/>
    <cellStyle name="Normal 4 2 3 3" xfId="4566" xr:uid="{BE4FC7CD-F34D-4F1B-96B8-4C951C03170E}"/>
    <cellStyle name="Normal 4 2 3 3 2" xfId="4732" xr:uid="{417B61B4-2A98-44BA-A357-7D1734B79471}"/>
    <cellStyle name="Normal 4 2 3 4" xfId="4733" xr:uid="{9C3CF60E-7CF8-4B34-8528-6DCA23FD5BE1}"/>
    <cellStyle name="Normal 4 2 3 5" xfId="4734" xr:uid="{1283E815-E8C1-497D-9DB4-63D7F5C871B2}"/>
    <cellStyle name="Normal 4 2 4" xfId="4280" xr:uid="{933D2E8B-F35F-4CEC-8BF3-B267CDC6D1AD}"/>
    <cellStyle name="Normal 4 2 4 2" xfId="4367" xr:uid="{8D2D2F8C-A8F0-4EFC-9AF4-AB8A005BE5EB}"/>
    <cellStyle name="Normal 4 2 4 2 2" xfId="4633" xr:uid="{EB62EAC3-9A55-4060-94A3-A5C1D56AD26D}"/>
    <cellStyle name="Normal 4 2 4 2 2 2" xfId="7037" xr:uid="{CD176FC2-8CB0-421C-A472-4FC4707AA06C}"/>
    <cellStyle name="Normal 4 2 4 2 2 2 2" xfId="7315" xr:uid="{B4893700-2053-4E7E-8620-64E29F588195}"/>
    <cellStyle name="Normal 4 2 4 2 2 2 3" xfId="7329" xr:uid="{D989AA11-D7F6-46DC-95A2-429C52D5D64C}"/>
    <cellStyle name="Normal 4 2 4 2 2 3" xfId="4735" xr:uid="{E5507749-2B65-45E0-92DD-60B40155ADED}"/>
    <cellStyle name="Normal 4 2 4 2 3" xfId="4877" xr:uid="{5BF91540-B8F5-44D1-B047-101A471794E6}"/>
    <cellStyle name="Normal 4 2 4 2 4" xfId="4842" xr:uid="{CF65823A-C076-43A0-BBB3-4D41C1CCE5CB}"/>
    <cellStyle name="Normal 4 2 4 3" xfId="4567" xr:uid="{12E74042-91BB-4385-858A-F89982E395B7}"/>
    <cellStyle name="Normal 4 2 4 3 2" xfId="7021" xr:uid="{B8EE7CCC-ECD0-4F26-803E-1939F0883318}"/>
    <cellStyle name="Normal 4 2 4 3 2 2" xfId="7326" xr:uid="{342DDB7F-9AD3-4B74-A219-816ADEC4036E}"/>
    <cellStyle name="Normal 4 2 4 3 2 3" xfId="7330" xr:uid="{0BB8AEB4-73A2-4CFD-B978-BBD012156308}"/>
    <cellStyle name="Normal 4 2 4 3 3" xfId="4805" xr:uid="{D7E54A71-421E-4429-82B7-1790C1CB843B}"/>
    <cellStyle name="Normal 4 2 4 4" xfId="4897" xr:uid="{3A2A58CF-640A-40F4-A155-7347AA59CFA0}"/>
    <cellStyle name="Normal 4 2 5" xfId="3832" xr:uid="{70BC920B-D91C-400D-B6FA-644A94BE5DBD}"/>
    <cellStyle name="Normal 4 2 5 2" xfId="4564" xr:uid="{B037D5CF-1653-4807-8447-A25357AA0F7D}"/>
    <cellStyle name="Normal 4 2 6" xfId="4462" xr:uid="{5C296A04-7651-4B0E-ADBC-C7A7463CC579}"/>
    <cellStyle name="Normal 4 2 7" xfId="5526" xr:uid="{9C84FBD2-03EA-4831-B811-0A09AF360C55}"/>
    <cellStyle name="Normal 4 2 8" xfId="5992" xr:uid="{516C3A19-D976-4A0B-93EC-D398E51FE1DE}"/>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2 2 2" xfId="6390" xr:uid="{B2968F0E-D0FC-430E-9E3B-7F7C5AD0F662}"/>
    <cellStyle name="Normal 4 3 2 2 2 3" xfId="6063" xr:uid="{8FC7AC7C-EA28-4BAD-AFF8-58DE84C98D18}"/>
    <cellStyle name="Normal 4 3 2 2 3" xfId="6087" xr:uid="{7B22C20D-1650-46EF-AAAC-FED3EAE98D22}"/>
    <cellStyle name="Normal 4 3 2 2 4" xfId="6075" xr:uid="{8DAD6B2B-7531-45D0-8FB2-F109C41928FE}"/>
    <cellStyle name="Normal 4 3 2 3" xfId="3833" xr:uid="{367E9450-BCFD-4BAF-A1CD-E81F184B25F7}"/>
    <cellStyle name="Normal 4 3 2 3 2" xfId="4565" xr:uid="{0AC64866-36AA-4223-BA37-8045B0BB743C}"/>
    <cellStyle name="Normal 4 3 2 3 2 2" xfId="6363" xr:uid="{A382E352-170D-4626-AB1E-21D0500A080F}"/>
    <cellStyle name="Normal 4 3 2 3 3" xfId="7051" xr:uid="{68CE164C-FF42-499D-87DA-B4FFD7E9B5B5}"/>
    <cellStyle name="Normal 4 3 2 4" xfId="4471" xr:uid="{BA3B4064-45B1-4E4F-A722-AF57E8085EEC}"/>
    <cellStyle name="Normal 4 3 2 4 2" xfId="7050" xr:uid="{53C790C7-FC06-4F3C-9325-42A819F847AC}"/>
    <cellStyle name="Normal 4 3 2 5" xfId="7081" xr:uid="{E2DFDFA9-F44C-40CF-AC88-1F96AB6E6555}"/>
    <cellStyle name="Normal 4 3 2 6" xfId="7048" xr:uid="{A39CBB94-37C7-4EF1-AF41-A6406ABBDB2A}"/>
    <cellStyle name="Normal 4 3 3" xfId="698" xr:uid="{A6F6A988-88F5-433F-8444-B0F3E9CF6366}"/>
    <cellStyle name="Normal 4 3 3 2" xfId="4481" xr:uid="{5B660F80-B0D3-4E40-951F-9335BCB6A717}"/>
    <cellStyle name="Normal 4 3 3 2 2" xfId="7008" xr:uid="{791DBA39-4305-4075-BA3D-4C75D3E45E9E}"/>
    <cellStyle name="Normal 4 3 3 2 2 2" xfId="6116" xr:uid="{C15BA33D-0316-4AAC-9BF2-7BA01394B291}"/>
    <cellStyle name="Normal 4 3 3 2 2 3" xfId="7319" xr:uid="{EF954759-FB7F-4ABF-AD90-097D5094DC90}"/>
    <cellStyle name="Normal 4 3 3 2 3" xfId="7254" xr:uid="{39B17A4D-FAF4-41B9-805B-722B9EC75061}"/>
    <cellStyle name="Normal 4 3 3 2 4" xfId="4711" xr:uid="{9D4DF12C-D464-42DF-A484-D16ADD75D100}"/>
    <cellStyle name="Normal 4 3 3 3" xfId="6330" xr:uid="{986F1361-9512-4DD8-9914-E2D9169770C4}"/>
    <cellStyle name="Normal 4 3 3 4" xfId="7138" xr:uid="{391145A1-2046-4F62-B059-6AAC5B10E2E5}"/>
    <cellStyle name="Normal 4 3 4" xfId="699" xr:uid="{76085EC5-0529-4D74-A1F6-0D35DFA8D307}"/>
    <cellStyle name="Normal 4 3 4 2" xfId="4482" xr:uid="{CA580C14-4467-4359-83FA-4F1DD5AAABF4}"/>
    <cellStyle name="Normal 4 3 4 2 2" xfId="7082" xr:uid="{E6FAEF78-00C2-4DCE-A5CA-5CFC5573DF3C}"/>
    <cellStyle name="Normal 4 3 4 2 3" xfId="6093" xr:uid="{1DB65AEC-16A4-45D6-B2DD-FB93F8355185}"/>
    <cellStyle name="Normal 4 3 4 2 4" xfId="7009" xr:uid="{277258BD-8988-4F4A-B98A-B23E483DC26C}"/>
    <cellStyle name="Normal 4 3 4 2 5" xfId="5542" xr:uid="{88A8D7B3-FC36-4E19-824B-4CBF7417EF84}"/>
    <cellStyle name="Normal 4 3 4 3" xfId="6312" xr:uid="{7B499680-8085-4BF3-8E39-533E87E53127}"/>
    <cellStyle name="Normal 4 3 4 4" xfId="6191" xr:uid="{23029182-1A4F-4310-B525-EB998234D6EC}"/>
    <cellStyle name="Normal 4 3 5" xfId="700" xr:uid="{613935B2-3FB6-45F8-B694-9A869EC89756}"/>
    <cellStyle name="Normal 4 3 5 2" xfId="701" xr:uid="{FFAE1309-1396-492F-923E-2857FD7B2868}"/>
    <cellStyle name="Normal 4 3 5 2 2" xfId="4484" xr:uid="{429D469A-FFF7-4760-B8E0-FED4B6454776}"/>
    <cellStyle name="Normal 4 3 5 2 3" xfId="6044" xr:uid="{CA5E652A-9791-4201-A4E6-C68134ABCD79}"/>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3 5" xfId="7221" xr:uid="{B32D71CA-70B7-49A8-8AB6-4099F4A87B13}"/>
    <cellStyle name="Normal 4 3 5 4" xfId="4483" xr:uid="{78169C26-7DD3-41A2-97EA-D40F72D6BCDF}"/>
    <cellStyle name="Normal 4 3 5 5" xfId="6179" xr:uid="{C31D860C-25F5-430F-90EF-F31A43C6797B}"/>
    <cellStyle name="Normal 4 3 6" xfId="3739" xr:uid="{4A9B21A2-4506-4379-AA57-ACE1053558F5}"/>
    <cellStyle name="Normal 4 3 6 2" xfId="6338" xr:uid="{FF2A5D6C-1DD9-40BC-BBC2-B4C04BB5E394}"/>
    <cellStyle name="Normal 4 3 6 3" xfId="7185" xr:uid="{09039B79-9AC6-468F-9FE3-38CD8F0B734E}"/>
    <cellStyle name="Normal 4 3 7" xfId="4470" xr:uid="{0C727DF2-AB80-48D5-A8EC-4339A1A10EFA}"/>
    <cellStyle name="Normal 4 3 7 2" xfId="6340" xr:uid="{59FBC6DB-4B83-407D-9A65-93054758A30D}"/>
    <cellStyle name="Normal 4 3 7 3" xfId="7006" xr:uid="{5A72CE1A-C346-4C95-8C9A-504942F2AF03}"/>
    <cellStyle name="Normal 4 3 7 4" xfId="5535" xr:uid="{7213546B-B3AC-4E43-8BD5-3A1A9AA31B7C}"/>
    <cellStyle name="Normal 4 3 8" xfId="6373" xr:uid="{7FBF36F5-8738-4CD7-A744-D5C285A6B2B0}"/>
    <cellStyle name="Normal 4 3 9" xfId="7113" xr:uid="{4FE1129F-96A1-4F20-A7DB-879C2A2F8786}"/>
    <cellStyle name="Normal 4 4" xfId="3738" xr:uid="{FD6CD9AE-9EA2-45AF-84AA-DCD5B84564E0}"/>
    <cellStyle name="Normal 4 4 2" xfId="4281" xr:uid="{519939FC-48BF-4502-9F01-34B063D97408}"/>
    <cellStyle name="Normal 4 4 2 2" xfId="5530" xr:uid="{20D933AD-CC80-453B-B211-2DDABE9DBF88}"/>
    <cellStyle name="Normal 4 4 2 2 2" xfId="6323" xr:uid="{B24B3398-33BA-49F9-8429-76698397F839}"/>
    <cellStyle name="Normal 4 4 2 2 3" xfId="6280" xr:uid="{750DF382-01BC-4D4C-A486-96B7753D1534}"/>
    <cellStyle name="Normal 4 4 2 3" xfId="6329" xr:uid="{7466882A-B8D6-421D-935E-35DF34681B72}"/>
    <cellStyle name="Normal 4 4 2 4" xfId="7145" xr:uid="{C895D897-511C-4894-B3AB-9DEDA3CD6D25}"/>
    <cellStyle name="Normal 4 4 3" xfId="4289" xr:uid="{7F601265-33CE-4AF6-82B6-059DD2FD5223}"/>
    <cellStyle name="Normal 4 4 3 2" xfId="4292" xr:uid="{909CF767-204B-4E44-9BFA-FB1069125033}"/>
    <cellStyle name="Normal 4 4 3 2 2" xfId="4576" xr:uid="{4C1C764A-BB28-46A5-9A67-71978DFAA224}"/>
    <cellStyle name="Normal 4 4 3 2 3" xfId="6369" xr:uid="{F5F57E27-D591-4409-B4B9-9004F2369584}"/>
    <cellStyle name="Normal 4 4 3 3" xfId="4291" xr:uid="{0F103A15-E93B-4C21-AC40-646E3DE665EB}"/>
    <cellStyle name="Normal 4 4 3 3 2" xfId="4575" xr:uid="{5FFF2FFC-0728-4DD7-9FFB-74ADB220EDEF}"/>
    <cellStyle name="Normal 4 4 3 3 3" xfId="7195" xr:uid="{86CE173F-D117-4EF6-98BC-A1AE15AC4652}"/>
    <cellStyle name="Normal 4 4 3 4" xfId="4574" xr:uid="{F3E0BD76-270D-4E8D-B6A2-253FD907BB97}"/>
    <cellStyle name="Normal 4 4 3 5" xfId="6070" xr:uid="{13C846DF-1E32-4BDE-8D5A-E6BDEA64E4CD}"/>
    <cellStyle name="Normal 4 4 4" xfId="4561" xr:uid="{3A9A3331-9BF1-4DCF-85E3-748C1D853E82}"/>
    <cellStyle name="Normal 4 4 4 2" xfId="5543" xr:uid="{7F0E49E3-DCD9-40B9-B6B8-B4AC4658A5DA}"/>
    <cellStyle name="Normal 4 4 4 3" xfId="4930" xr:uid="{1B812637-A2B1-41DD-8E84-664163F2BB80}"/>
    <cellStyle name="Normal 4 4 5" xfId="5532" xr:uid="{B0D5C52F-839F-461F-956E-76EF4E3F1656}"/>
    <cellStyle name="Normal 4 4 5 2" xfId="6149" xr:uid="{4CE135A2-49B7-4B2D-8FAA-EA039B8307C3}"/>
    <cellStyle name="Normal 4 4 6" xfId="7119" xr:uid="{6F636FBC-8557-4EED-9F44-FFABE3AE648C}"/>
    <cellStyle name="Normal 4 5" xfId="4282" xr:uid="{735E6A23-D671-4577-A705-A9F7852FEBFD}"/>
    <cellStyle name="Normal 4 5 2" xfId="4366" xr:uid="{3BCD95E6-252B-462D-A118-1DE89920E7B6}"/>
    <cellStyle name="Normal 4 5 2 2" xfId="4632" xr:uid="{AD0085F5-EC9C-4E68-AF0A-111682DD4B45}"/>
    <cellStyle name="Normal 4 5 2 2 2" xfId="7043" xr:uid="{C662A94C-3D4B-430E-819C-EB50D5903F68}"/>
    <cellStyle name="Normal 4 5 2 3" xfId="6171" xr:uid="{62D02DBE-AF91-4DAD-8F9C-34B93CE1E2FA}"/>
    <cellStyle name="Normal 4 5 3" xfId="4568" xr:uid="{86558DCE-DEA7-47BE-A43C-EED41F2B707A}"/>
    <cellStyle name="Normal 4 5 3 2" xfId="6264" xr:uid="{D0DC0237-3F85-465E-BDE5-EE1C01350532}"/>
    <cellStyle name="Normal 4 5 4" xfId="6383" xr:uid="{36C41244-3EF5-4EFF-A90F-DF5E0F8E4D9C}"/>
    <cellStyle name="Normal 4 6" xfId="4283" xr:uid="{1D8DA045-839C-41B6-BEC6-3DC2152FA4E9}"/>
    <cellStyle name="Normal 4 6 2" xfId="4569" xr:uid="{F9B28D9E-2C68-4CA4-B1A0-B710EAD477F0}"/>
    <cellStyle name="Normal 4 6 2 2" xfId="6011" xr:uid="{1A5228D6-DB23-4CC5-B195-FB25CFB5C1DE}"/>
    <cellStyle name="Normal 4 6 2 3" xfId="6288" xr:uid="{DCC30676-40D2-465E-9B9C-DAC54B37625B}"/>
    <cellStyle name="Normal 4 6 3" xfId="6016" xr:uid="{4CEB6B1D-88A6-484B-8F4E-D7E0840511D5}"/>
    <cellStyle name="Normal 4 6 4" xfId="6299" xr:uid="{90135C13-6126-4241-A1F9-841D570ADB92}"/>
    <cellStyle name="Normal 4 7" xfId="3741" xr:uid="{57D46B52-E1B9-4694-AC40-516C5A9887A4}"/>
    <cellStyle name="Normal 4 7 2" xfId="6128" xr:uid="{19F086F8-EFFA-450B-B07A-BFC24A80FD9E}"/>
    <cellStyle name="Normal 4 7 3" xfId="7211" xr:uid="{8D004920-32A5-46DE-B0E3-B72C739C3CF9}"/>
    <cellStyle name="Normal 4 8" xfId="5525" xr:uid="{99403C65-B196-426B-ACE4-1352796A2277}"/>
    <cellStyle name="Normal 4 8 2" xfId="6368" xr:uid="{21E0F237-AFF4-4B2A-B485-D52B6318E304}"/>
    <cellStyle name="Normal 4 8 3" xfId="7175" xr:uid="{9C49BFFF-2047-4D6D-A3A0-03A529A35B75}"/>
    <cellStyle name="Normal 4 9" xfId="6210" xr:uid="{16EC95D9-EA05-4982-8B1B-1CA04FBDD21A}"/>
    <cellStyle name="Normal 4 9 2" xfId="7281" xr:uid="{84003A82-B00C-49E9-B277-CE11779C970D}"/>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57" xr:uid="{AC20132D-F513-4883-9983-215171B2ED4A}"/>
    <cellStyle name="Normal 45 2" xfId="5506" xr:uid="{FA64AF41-49A4-416F-8BB9-E3B90F602998}"/>
    <cellStyle name="Normal 45 2 2" xfId="7280" xr:uid="{C6BBFC25-12EC-4530-A3A4-15CC444348EA}"/>
    <cellStyle name="Normal 45 3" xfId="5505" xr:uid="{1011096F-B3B5-4E67-9861-031905FA3785}"/>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64" xr:uid="{CD694A99-644B-4921-AF53-94543E856FAC}"/>
    <cellStyle name="Normal 5 11 2 3" xfId="719" xr:uid="{93DBB0A2-9071-4521-96E9-91216CDBCE00}"/>
    <cellStyle name="Normal 5 11 2 4" xfId="720" xr:uid="{5D471D7D-93B5-452F-8171-58181BA685F1}"/>
    <cellStyle name="Normal 5 11 3" xfId="721" xr:uid="{902F766F-FD29-47B4-80F0-DBFDE7101F20}"/>
    <cellStyle name="Normal 5 11 3 2" xfId="5522" xr:uid="{65EE2682-6DD0-405E-A3C9-4F7702E8CCC1}"/>
    <cellStyle name="Normal 5 11 4" xfId="722" xr:uid="{808FA53A-B689-4E59-8801-716276933DAC}"/>
    <cellStyle name="Normal 5 11 4 2" xfId="4806" xr:uid="{FACF7EBD-9AD0-4B5D-ADC2-24EDB772AC00}"/>
    <cellStyle name="Normal 5 11 4 3" xfId="4865" xr:uid="{4831D0D2-1870-4E72-A1CE-E924FC7C47B6}"/>
    <cellStyle name="Normal 5 11 4 4" xfId="4835" xr:uid="{DCAA5ED5-DEFC-493C-9B50-AB639996F6F3}"/>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40" xr:uid="{426000A1-180B-4758-8CA4-FE567686779D}"/>
    <cellStyle name="Normal 5 19" xfId="7291" xr:uid="{EC868032-B89E-45A9-BA23-41B86C2BA4D1}"/>
    <cellStyle name="Normal 5 2" xfId="71" xr:uid="{5FD15914-3F03-4756-83EA-A0A5DDC3F081}"/>
    <cellStyle name="Normal 5 2 2" xfId="3731" xr:uid="{84FC1069-AC15-48C7-8402-933A81DDC88B}"/>
    <cellStyle name="Normal 5 2 2 10" xfId="4684" xr:uid="{77D81A51-E3B6-49F8-B841-D0C18AFB38FE}"/>
    <cellStyle name="Normal 5 2 2 2" xfId="4554" xr:uid="{0D7F9483-26FB-4016-8F36-C10FFEDAF706}"/>
    <cellStyle name="Normal 5 2 2 2 2" xfId="4686" xr:uid="{C2CBF7B9-6BCF-4F9E-9FC9-0C990ABEE0F5}"/>
    <cellStyle name="Normal 5 2 2 2 2 2" xfId="4687" xr:uid="{1BDCA68F-98DA-4C90-8538-BBB82195727B}"/>
    <cellStyle name="Normal 5 2 2 2 2 3" xfId="5914" xr:uid="{7ABDA91A-B8D2-4A40-8847-577283E38BC9}"/>
    <cellStyle name="Normal 5 2 2 2 3" xfId="4688" xr:uid="{0A780ABB-054B-4B38-B9E2-36EA135143D0}"/>
    <cellStyle name="Normal 5 2 2 2 4" xfId="4855" xr:uid="{3FFEFCA2-A3BC-4347-8C9E-19E7EE6EFA67}"/>
    <cellStyle name="Normal 5 2 2 2 5" xfId="5483" xr:uid="{50BD2C91-6E0F-4E50-B28E-CA3162AA5C75}"/>
    <cellStyle name="Normal 5 2 2 2 6" xfId="4685" xr:uid="{967D0C54-CDC1-4531-8BCE-0E1DF5D485DC}"/>
    <cellStyle name="Normal 5 2 2 3" xfId="4689" xr:uid="{0669AAA8-A873-4ABD-8EB5-7E8B1207344E}"/>
    <cellStyle name="Normal 5 2 2 3 2" xfId="4690" xr:uid="{DE487481-8358-4A85-A26F-383FCD0BF20D}"/>
    <cellStyle name="Normal 5 2 2 3 3" xfId="5748" xr:uid="{7FE640F8-E558-47B2-AA87-2CBA8F87429B}"/>
    <cellStyle name="Normal 5 2 2 4" xfId="4691" xr:uid="{54F1E156-F06D-4731-8C22-EEB2D8DB6C05}"/>
    <cellStyle name="Normal 5 2 2 5" xfId="4704" xr:uid="{3BBD81CB-91C1-4213-87C6-73C3F0F38FA7}"/>
    <cellStyle name="Normal 5 2 2 6" xfId="4825" xr:uid="{54187780-7EA5-41C9-87BE-C8831C29DB9C}"/>
    <cellStyle name="Normal 5 2 2 7" xfId="5511" xr:uid="{83B54D97-0BF0-4186-920C-25FF26A3DC3E}"/>
    <cellStyle name="Normal 5 2 2 8" xfId="5551" xr:uid="{3B788945-58C7-431A-8CB9-F7CD8B7BF5B0}"/>
    <cellStyle name="Normal 5 2 2 9" xfId="5547" xr:uid="{2CD381F2-79AB-456C-A6BA-0DB647D8D356}"/>
    <cellStyle name="Normal 5 2 3" xfId="4379" xr:uid="{3D93D95F-1BD9-416C-9A99-DD561FAA9933}"/>
    <cellStyle name="Normal 5 2 3 10" xfId="4692" xr:uid="{874C19EC-B5D2-42C4-A979-C009D6498FB0}"/>
    <cellStyle name="Normal 5 2 3 2" xfId="4645" xr:uid="{76A8864A-5186-4FC7-A979-D53475351AAC}"/>
    <cellStyle name="Normal 5 2 3 2 2" xfId="4694" xr:uid="{CA61A5D4-2A5D-479D-802D-752E480743C7}"/>
    <cellStyle name="Normal 5 2 3 2 2 2" xfId="5973" xr:uid="{4A13A04A-3B97-4FE4-BCBE-F9F13750B4B5}"/>
    <cellStyle name="Normal 5 2 3 2 3" xfId="4790" xr:uid="{4E729C73-C1A2-4819-853D-B67092ED6629}"/>
    <cellStyle name="Normal 5 2 3 2 3 2" xfId="5555" xr:uid="{71912819-B09E-4E02-ADB7-CB65EFB77E48}"/>
    <cellStyle name="Normal 5 2 3 2 4" xfId="5484" xr:uid="{5BBB737C-57E4-4E69-9500-1BE6B2843C0F}"/>
    <cellStyle name="Normal 5 2 3 2 4 2" xfId="5554" xr:uid="{A596CD00-D797-41AA-93FE-3D0F6BDAAB8F}"/>
    <cellStyle name="Normal 5 2 3 2 5" xfId="7038" xr:uid="{F9010CF5-B041-4B41-82D6-478025005845}"/>
    <cellStyle name="Normal 5 2 3 2 5 2" xfId="7334" xr:uid="{5F79AEE6-0EB3-4856-8D6A-E03C584760EC}"/>
    <cellStyle name="Normal 5 2 3 2 5 3" xfId="7298" xr:uid="{5390C91B-978A-433A-8326-7B8734319365}"/>
    <cellStyle name="Normal 5 2 3 2 6" xfId="4693" xr:uid="{1B66CD7D-50E2-4CFF-A913-2912BD4B37C0}"/>
    <cellStyle name="Normal 5 2 3 3" xfId="4695" xr:uid="{9E732B20-98D9-4DD9-BF1A-53015173F043}"/>
    <cellStyle name="Normal 5 2 3 3 2" xfId="4925" xr:uid="{ED70799B-FFB0-4CB1-9F9D-979DB09AE336}"/>
    <cellStyle name="Normal 5 2 3 3 3" xfId="5806" xr:uid="{ADEAA04E-6E05-4A2E-89C4-95780461BCAC}"/>
    <cellStyle name="Normal 5 2 3 4" xfId="4710" xr:uid="{0ACC384A-9241-49B8-9BFE-B570DBBC2D26}"/>
    <cellStyle name="Normal 5 2 3 4 2" xfId="4898" xr:uid="{C5C0DC03-5BD0-4F7D-BC53-0E9B84F0F1D7}"/>
    <cellStyle name="Normal 5 2 3 5" xfId="4826" xr:uid="{06E6800C-A0BC-4EC1-911F-67C28177C82A}"/>
    <cellStyle name="Normal 5 2 3 6" xfId="5503" xr:uid="{BF1C2B10-85EC-4E19-A96A-9A28F0A1712F}"/>
    <cellStyle name="Normal 5 2 3 7" xfId="5512" xr:uid="{4FFA881D-4618-4F8C-9C2C-F89C9909AF0C}"/>
    <cellStyle name="Normal 5 2 3 8" xfId="5552" xr:uid="{A56CC12E-3A87-42DA-9E4F-D4256E499273}"/>
    <cellStyle name="Normal 5 2 3 9" xfId="5548" xr:uid="{264AF6A6-0AEB-49CF-817B-017CB6C0F99F}"/>
    <cellStyle name="Normal 5 2 4" xfId="4463" xr:uid="{3BDC48C5-D13C-4EC2-B528-694BF8E816E1}"/>
    <cellStyle name="Normal 5 2 4 2" xfId="4697" xr:uid="{5E598EB5-EA42-47FE-B2CC-1FA995C6FF21}"/>
    <cellStyle name="Normal 5 2 4 2 2" xfId="5861" xr:uid="{C6166C9F-35A6-4F13-9D4E-26DAF3A129C0}"/>
    <cellStyle name="Normal 5 2 4 3" xfId="5595" xr:uid="{7937D5E9-7F14-4445-8B39-04EF9FB79C96}"/>
    <cellStyle name="Normal 5 2 4 3 2" xfId="7328" xr:uid="{184E44CB-E1B4-49B7-BF22-1E6AF1A0CDEE}"/>
    <cellStyle name="Normal 5 2 4 3 3" xfId="4677" xr:uid="{FE7D590E-44DA-433A-B546-8E7274D3BC42}"/>
    <cellStyle name="Normal 5 2 4 4" xfId="4696" xr:uid="{A44D12E1-CFC1-4EFF-A14D-CB67866F94D6}"/>
    <cellStyle name="Normal 5 2 5" xfId="4698" xr:uid="{B7A9D02E-AE87-4AEB-B86E-AF968CF0E1F2}"/>
    <cellStyle name="Normal 5 2 5 2" xfId="5690" xr:uid="{D11304FE-714B-469B-8171-F4C66932D021}"/>
    <cellStyle name="Normal 5 2 6" xfId="4683" xr:uid="{0B86AC31-92BA-41F1-A9DD-B6294EB5E737}"/>
    <cellStyle name="Normal 5 2 7" xfId="5993" xr:uid="{FD46C3DA-1180-4B6A-ACEC-A15C94F757EB}"/>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2 3 2" xfId="6494" xr:uid="{1FA52053-D546-460A-91A6-D90F10921EB8}"/>
    <cellStyle name="Normal 5 4 2 2 2 2 2 4" xfId="6495" xr:uid="{6DE5DB33-6620-4699-8F8A-B67E63B77C88}"/>
    <cellStyle name="Normal 5 4 2 2 2 2 3" xfId="744" xr:uid="{AED566FA-AACB-4517-9293-AB0B3FB94D28}"/>
    <cellStyle name="Normal 5 4 2 2 2 2 3 2" xfId="3837" xr:uid="{2A5B2909-021C-4CBD-AA9E-C629280E95BE}"/>
    <cellStyle name="Normal 5 4 2 2 2 2 4" xfId="745" xr:uid="{331953F3-76AE-448B-8D32-2F3D301F7F9B}"/>
    <cellStyle name="Normal 5 4 2 2 2 2 4 2" xfId="6496" xr:uid="{32D0C172-6D41-49C9-B657-8C8DD67086FB}"/>
    <cellStyle name="Normal 5 4 2 2 2 2 5" xfId="6497" xr:uid="{535D106B-1452-4777-9C70-C8134A67F317}"/>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3 2" xfId="6498" xr:uid="{96E3F1F1-E1E7-4E55-9EF5-092F065BD228}"/>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5 2" xfId="6499" xr:uid="{D4899DB4-7CA1-4EB1-A20D-2EA3A21CAE5A}"/>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2 3 2" xfId="6500" xr:uid="{FE354EF3-004A-46E6-BA94-D448B7BBAF68}"/>
    <cellStyle name="Normal 5 4 2 2 3 2 2 4" xfId="6501" xr:uid="{35472976-D24B-48EF-AF05-1D51C409DC8C}"/>
    <cellStyle name="Normal 5 4 2 2 3 2 3" xfId="756" xr:uid="{4D114BF3-04C5-4BE4-A654-C0B93B9DA296}"/>
    <cellStyle name="Normal 5 4 2 2 3 2 3 2" xfId="3843" xr:uid="{B7069CE7-B00E-4CDB-98E1-226799155402}"/>
    <cellStyle name="Normal 5 4 2 2 3 2 4" xfId="757" xr:uid="{B6964DD9-F9A8-4C32-8D17-D84A341ECAB0}"/>
    <cellStyle name="Normal 5 4 2 2 3 2 4 2" xfId="6502" xr:uid="{416BD8AF-742D-4E04-8098-B959B380332A}"/>
    <cellStyle name="Normal 5 4 2 2 3 2 5" xfId="6503" xr:uid="{26F69AEC-EE33-4905-A0B4-003B1667BEFA}"/>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3 3 2" xfId="6504" xr:uid="{8394C7D6-C29F-4C18-A32D-1BEF86EFF9BA}"/>
    <cellStyle name="Normal 5 4 2 2 3 3 4" xfId="6505" xr:uid="{61D324CF-7C09-486B-A189-72891874BA8F}"/>
    <cellStyle name="Normal 5 4 2 2 3 4" xfId="759" xr:uid="{03CC9877-9377-428E-8131-9EDCA68BBF28}"/>
    <cellStyle name="Normal 5 4 2 2 3 4 2" xfId="3847" xr:uid="{F766EDB5-51D2-4FE4-8AF3-C6FCB41C89E6}"/>
    <cellStyle name="Normal 5 4 2 2 3 5" xfId="760" xr:uid="{E1D61DDF-4705-4E98-91C0-3A83D90DCCEE}"/>
    <cellStyle name="Normal 5 4 2 2 3 5 2" xfId="6506" xr:uid="{FC969E56-8961-45AC-ACA3-DDE7B4EBF261}"/>
    <cellStyle name="Normal 5 4 2 2 3 6" xfId="6507" xr:uid="{B15751FA-C9C4-4054-B73D-61542261FA5F}"/>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2 3 2" xfId="6508" xr:uid="{B93D5F48-0D61-4DE6-B1DB-22094DB070D6}"/>
    <cellStyle name="Normal 5 4 2 2 4 2 4" xfId="6509" xr:uid="{A6C70C08-2A10-40E2-A85F-CFCB3AD3215D}"/>
    <cellStyle name="Normal 5 4 2 2 4 3" xfId="763" xr:uid="{52CCA48B-77DF-45C9-A385-DBCABF8CBDBB}"/>
    <cellStyle name="Normal 5 4 2 2 4 3 2" xfId="3851" xr:uid="{F9B43A8C-4A95-419D-BC80-6A153FC2A904}"/>
    <cellStyle name="Normal 5 4 2 2 4 4" xfId="764" xr:uid="{357CEEBA-A2F6-4604-BF14-81A65D544448}"/>
    <cellStyle name="Normal 5 4 2 2 4 4 2" xfId="6510" xr:uid="{C8E1A258-0167-4257-8598-8F246CBDF962}"/>
    <cellStyle name="Normal 5 4 2 2 4 5" xfId="6511" xr:uid="{B08E5F6F-33F4-478B-8946-50A2617141E3}"/>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3 2" xfId="6512" xr:uid="{6C14A81B-0920-4CB9-9C18-DA8A0C187D52}"/>
    <cellStyle name="Normal 5 4 2 2 5 4" xfId="768" xr:uid="{B67AB181-3CD3-4727-82B6-7EE10BD76186}"/>
    <cellStyle name="Normal 5 4 2 2 6" xfId="769" xr:uid="{6A8BD8C2-5928-4641-8165-C9FAA2DD54A4}"/>
    <cellStyle name="Normal 5 4 2 2 6 2" xfId="3853" xr:uid="{4236472F-32BA-49D8-B9CA-B1B0A5AF63E3}"/>
    <cellStyle name="Normal 5 4 2 2 6 3" xfId="7285" xr:uid="{427EC69D-3357-4E47-837E-AED8D0E9B412}"/>
    <cellStyle name="Normal 5 4 2 2 7" xfId="770" xr:uid="{126A4A67-559C-4606-BB97-63481F17DE66}"/>
    <cellStyle name="Normal 5 4 2 2 7 2" xfId="6513" xr:uid="{AD6A2F90-F636-44D6-8B8C-56BA620E0608}"/>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2 3 2" xfId="6514" xr:uid="{90F1744E-52E4-49B3-9714-01D28C0616DB}"/>
    <cellStyle name="Normal 5 4 2 3 2 2 4" xfId="6515" xr:uid="{74AA15FD-193E-4B82-B1A6-2C6CBEEB9DF2}"/>
    <cellStyle name="Normal 5 4 2 3 2 3" xfId="775" xr:uid="{DA8DBF0A-CEF2-4D14-800F-506B672DB361}"/>
    <cellStyle name="Normal 5 4 2 3 2 3 2" xfId="3857" xr:uid="{067944FA-D61D-4B87-9C5A-B8C189450DBC}"/>
    <cellStyle name="Normal 5 4 2 3 2 4" xfId="776" xr:uid="{D99964CB-8CEF-4E6C-B543-A9C2A3CD73C7}"/>
    <cellStyle name="Normal 5 4 2 3 2 4 2" xfId="6516" xr:uid="{AA1038ED-2613-4FC4-B8CA-1ED23671A913}"/>
    <cellStyle name="Normal 5 4 2 3 2 5" xfId="6517" xr:uid="{B2A064D7-B6F9-47EB-8C2A-DB68DC994149}"/>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3 2" xfId="6518" xr:uid="{F3ECFE04-4FE1-488A-9352-A67D1DFB6B22}"/>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5 2" xfId="6519" xr:uid="{99475FC0-A761-422C-AE3C-8F41AB0A18C0}"/>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2 3 2" xfId="6520" xr:uid="{BC8F9562-A951-4D7E-96E6-E603B0C9E7F9}"/>
    <cellStyle name="Normal 5 4 2 4 2 2 4" xfId="6521" xr:uid="{B74541BC-4274-4884-9DC0-D5B3AF808500}"/>
    <cellStyle name="Normal 5 4 2 4 2 3" xfId="787" xr:uid="{DF09DAB7-53D5-4C60-A32F-BBD54DF88E7E}"/>
    <cellStyle name="Normal 5 4 2 4 2 3 2" xfId="3863" xr:uid="{18D13360-97D4-42A0-A268-8B8C6D4E9718}"/>
    <cellStyle name="Normal 5 4 2 4 2 4" xfId="788" xr:uid="{A28B7674-FE61-43D2-A982-3011D023EDEF}"/>
    <cellStyle name="Normal 5 4 2 4 2 4 2" xfId="6522" xr:uid="{8E29445D-D7D1-4029-8249-EDC1E6D2F2C4}"/>
    <cellStyle name="Normal 5 4 2 4 2 5" xfId="6523" xr:uid="{0DDDACC0-BFE0-4630-A6CD-401BB7558374}"/>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3 3 2" xfId="6524" xr:uid="{7B5F8BF0-C65A-4FAE-BA87-7CAD569E24F0}"/>
    <cellStyle name="Normal 5 4 2 4 3 4" xfId="6525" xr:uid="{71494B69-4E04-459D-B78C-9BAE23383DCF}"/>
    <cellStyle name="Normal 5 4 2 4 4" xfId="790" xr:uid="{E60C604A-3AC5-4549-9F3E-7990C13FB880}"/>
    <cellStyle name="Normal 5 4 2 4 4 2" xfId="3867" xr:uid="{B8FB0F7E-B763-48A0-8EF3-B8668FCE2B59}"/>
    <cellStyle name="Normal 5 4 2 4 5" xfId="791" xr:uid="{FC5742BA-2885-47A3-ABAB-84414684E773}"/>
    <cellStyle name="Normal 5 4 2 4 5 2" xfId="6526" xr:uid="{D40A27DB-4AB5-4692-B824-176E580A92D5}"/>
    <cellStyle name="Normal 5 4 2 4 6" xfId="6527" xr:uid="{C3C81E02-F118-47B2-A4FB-C5AEB67F7DE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2 3 2" xfId="6528" xr:uid="{14FEFBFF-08A4-473D-B1B4-87E498198683}"/>
    <cellStyle name="Normal 5 4 2 5 2 4" xfId="6529" xr:uid="{3AD3BDDE-3090-42C1-9080-EA5C4491C0B8}"/>
    <cellStyle name="Normal 5 4 2 5 3" xfId="794" xr:uid="{2ED082C2-7C43-40CE-95F7-76D34E5CF0D8}"/>
    <cellStyle name="Normal 5 4 2 5 3 2" xfId="3871" xr:uid="{E06EDC60-5286-42DC-8E5E-81486F67261A}"/>
    <cellStyle name="Normal 5 4 2 5 4" xfId="795" xr:uid="{18041A01-BC26-4B49-AF1A-F6A989AB7E59}"/>
    <cellStyle name="Normal 5 4 2 5 4 2" xfId="6530" xr:uid="{15A6D3B7-849D-414B-AB89-AA9AEF86230F}"/>
    <cellStyle name="Normal 5 4 2 5 5" xfId="6531" xr:uid="{8AC0F166-EDC6-478E-B183-13599EDB1CFD}"/>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3 2" xfId="6532" xr:uid="{B933459B-A18F-4BA6-A4A1-53184AC92A58}"/>
    <cellStyle name="Normal 5 4 2 6 4" xfId="799" xr:uid="{DA659F9C-3910-4BAD-9764-65107E06111A}"/>
    <cellStyle name="Normal 5 4 2 6 4 2" xfId="4813" xr:uid="{21B5C24E-F734-427C-8521-F551DCCB9575}"/>
    <cellStyle name="Normal 5 4 2 6 4 3" xfId="4866" xr:uid="{4A13A3FD-2B92-406D-96E1-5AFA2E0568AB}"/>
    <cellStyle name="Normal 5 4 2 6 4 4" xfId="4840" xr:uid="{93EB285E-062A-45F0-B259-CA155E55542C}"/>
    <cellStyle name="Normal 5 4 2 7" xfId="800" xr:uid="{5498FB7C-32D3-412A-B9D3-FACDB96EB108}"/>
    <cellStyle name="Normal 5 4 2 7 2" xfId="3873" xr:uid="{619D0A16-FAFE-4610-B636-E0376ABD3C54}"/>
    <cellStyle name="Normal 5 4 2 8" xfId="801" xr:uid="{CB579922-402C-4D41-8444-BFA2F3BDB993}"/>
    <cellStyle name="Normal 5 4 2 8 2" xfId="6533" xr:uid="{5E26C741-D3FF-421B-89C1-19EB258A8058}"/>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2 3 2" xfId="6534" xr:uid="{8AF2D54E-4937-434F-8B04-C4D067C2DDAD}"/>
    <cellStyle name="Normal 5 4 3 2 2 2 4" xfId="6535" xr:uid="{94EC39EC-C0EE-4B6F-8EB1-490F275B7994}"/>
    <cellStyle name="Normal 5 4 3 2 2 3" xfId="807" xr:uid="{F3C31E56-10DD-4A45-9C2C-4885002C2C64}"/>
    <cellStyle name="Normal 5 4 3 2 2 3 2" xfId="3877" xr:uid="{C06AAA87-6A54-451C-BF43-276C86BBF9F9}"/>
    <cellStyle name="Normal 5 4 3 2 2 4" xfId="808" xr:uid="{AF8959C7-F0E9-4ED9-B120-ADC608522834}"/>
    <cellStyle name="Normal 5 4 3 2 2 4 2" xfId="6536" xr:uid="{4F522651-9612-4F15-8503-5202446392DB}"/>
    <cellStyle name="Normal 5 4 3 2 2 5" xfId="6537" xr:uid="{BF0B07DE-AEB4-47C1-B77A-F3C00C649A05}"/>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3 2" xfId="6538" xr:uid="{1C48F541-B7A2-47A1-BA3B-97CEFC154FF5}"/>
    <cellStyle name="Normal 5 4 3 2 3 4" xfId="812" xr:uid="{1350279F-9991-4E29-A456-76A72FCB54F7}"/>
    <cellStyle name="Normal 5 4 3 2 4" xfId="813" xr:uid="{2A3A4412-BE29-4C3E-9F53-070E2AD982FD}"/>
    <cellStyle name="Normal 5 4 3 2 4 2" xfId="3879" xr:uid="{89CEFCFE-4617-4184-986F-D5F6C5A881EC}"/>
    <cellStyle name="Normal 5 4 3 2 4 3" xfId="7282" xr:uid="{DE476C3E-CDEC-4C4C-BD75-3C6A33B8356C}"/>
    <cellStyle name="Normal 5 4 3 2 5" xfId="814" xr:uid="{38B0AF55-8153-4DCE-9349-2AB62F1B5BA8}"/>
    <cellStyle name="Normal 5 4 3 2 5 2" xfId="6539" xr:uid="{1DDE01D3-761F-4184-A95C-7B331ED0B4B3}"/>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2 3 2" xfId="6540" xr:uid="{406DE03C-CC88-4EA3-9B03-DE3287579C92}"/>
    <cellStyle name="Normal 5 4 3 3 2 2 4" xfId="6541" xr:uid="{D3702C65-3AE3-455E-A6F2-A63D6CBAB2C2}"/>
    <cellStyle name="Normal 5 4 3 3 2 3" xfId="819" xr:uid="{709EB52D-C5D5-4E29-A720-6E4B379E52AF}"/>
    <cellStyle name="Normal 5 4 3 3 2 3 2" xfId="3883" xr:uid="{6C506B86-EB84-402C-BC55-0AF44E8A26B2}"/>
    <cellStyle name="Normal 5 4 3 3 2 4" xfId="820" xr:uid="{83C26580-8DD2-491C-AD4B-596F0154B27C}"/>
    <cellStyle name="Normal 5 4 3 3 2 4 2" xfId="6542" xr:uid="{CB43A6F0-FD8D-499D-BCCA-30DF99783BD6}"/>
    <cellStyle name="Normal 5 4 3 3 2 5" xfId="6543" xr:uid="{2166F7E8-D820-4483-9740-F9A776EF78A7}"/>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3 3 2" xfId="6544" xr:uid="{60EDCAE9-5C11-43B8-B6AB-D06CA4827BAB}"/>
    <cellStyle name="Normal 5 4 3 3 3 4" xfId="6545" xr:uid="{A24C8370-0142-40DD-A12D-43D3C5E697A5}"/>
    <cellStyle name="Normal 5 4 3 3 4" xfId="822" xr:uid="{42C9B9DD-2D17-4478-B01A-DA3EA6CC8205}"/>
    <cellStyle name="Normal 5 4 3 3 4 2" xfId="3887" xr:uid="{2ED87BE3-00E9-4D86-AF26-8DC88DF5F61B}"/>
    <cellStyle name="Normal 5 4 3 3 5" xfId="823" xr:uid="{75A4C8DF-8C26-40BD-AA15-0344161EF27C}"/>
    <cellStyle name="Normal 5 4 3 3 5 2" xfId="6546" xr:uid="{7E019D62-4AFC-4E93-B0EA-FCC6CE36F384}"/>
    <cellStyle name="Normal 5 4 3 3 6" xfId="6547" xr:uid="{06E10FF3-D54E-4FD6-B76E-7C95D7CA218F}"/>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2 3 2" xfId="6548" xr:uid="{73AC786F-ED90-4CC3-BD59-6540053345BE}"/>
    <cellStyle name="Normal 5 4 3 4 2 4" xfId="6549" xr:uid="{3C38D67A-FAD8-4254-A33E-F41FDF2AFE08}"/>
    <cellStyle name="Normal 5 4 3 4 3" xfId="826" xr:uid="{31DE4FF8-0836-4F87-B5A2-F87581FAF79F}"/>
    <cellStyle name="Normal 5 4 3 4 3 2" xfId="3891" xr:uid="{A9897F4E-F45B-4BBC-B508-964D265D6046}"/>
    <cellStyle name="Normal 5 4 3 4 4" xfId="827" xr:uid="{E2AA44C5-C1A4-4DE8-BA37-CC9C50D9DF24}"/>
    <cellStyle name="Normal 5 4 3 4 4 2" xfId="6550" xr:uid="{8B7C9765-A6DA-4BA6-A32B-4CDDCE25975C}"/>
    <cellStyle name="Normal 5 4 3 4 5" xfId="6551" xr:uid="{0541C7B6-5672-4619-A5B9-6ED67DC3215D}"/>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3 2" xfId="6552" xr:uid="{29A1E83A-15D1-40E5-9E18-DBE10459F71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7 2" xfId="6553" xr:uid="{C5968B7A-E4E2-4F00-AFE9-63A5740C744B}"/>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3 2" xfId="6554" xr:uid="{7E442E18-F186-4133-84F1-0B3D5A384820}"/>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4 2" xfId="6555" xr:uid="{BA9E5030-6B90-432B-B274-96EA8CF4975E}"/>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3 2" xfId="6556" xr:uid="{A61E045E-CED1-441F-8AA8-6421FFB8547E}"/>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7277" xr:uid="{B98A68BF-6F1B-4F2D-BD23-C0B4F65DFA6E}"/>
    <cellStyle name="Normal 5 4 4 5" xfId="852" xr:uid="{489E6B3D-E185-4A11-8C73-3FFC40F8A126}"/>
    <cellStyle name="Normal 5 4 4 5 2" xfId="6557" xr:uid="{4F8F4F74-081E-4445-92CF-0D131CF64DA5}"/>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2 3 2" xfId="6558" xr:uid="{D5EE890B-9063-4E2B-86A9-D1938A06A3E5}"/>
    <cellStyle name="Normal 5 4 5 2 2 4" xfId="6559" xr:uid="{B1246ED1-90E0-4966-B7D2-7CADD277A47C}"/>
    <cellStyle name="Normal 5 4 5 2 3" xfId="858" xr:uid="{8E1299FF-6747-4C44-BAF6-1FD00EE906C1}"/>
    <cellStyle name="Normal 5 4 5 2 3 2" xfId="3900" xr:uid="{4F04B926-113C-48B3-8CD9-88539045E0CD}"/>
    <cellStyle name="Normal 5 4 5 2 4" xfId="859" xr:uid="{32F32EED-6AA8-4A5D-A982-DB4D7A3E85D1}"/>
    <cellStyle name="Normal 5 4 5 2 4 2" xfId="6560" xr:uid="{B0315848-4ED6-45A1-8B00-EEEBCB5A65BA}"/>
    <cellStyle name="Normal 5 4 5 2 5" xfId="6561" xr:uid="{3D8ADE60-2BD9-4157-9779-7FA9AA27A170}"/>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3 2" xfId="6562" xr:uid="{1279B8B2-AA2F-49F9-A5A4-184A6C2F798E}"/>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5 2" xfId="6563" xr:uid="{955EF64A-FD72-4200-BBCE-629012E7AA3D}"/>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3 2" xfId="6564" xr:uid="{A1E10717-5BD9-4D1C-9B92-956E5840CF56}"/>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4 2" xfId="6565" xr:uid="{C8717AE1-A5A1-479E-915A-CF1E10A114A2}"/>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3 2" xfId="6566" xr:uid="{F2586106-D1FC-40C3-A2F3-BF2D755CA3CC}"/>
    <cellStyle name="Normal 5 4 7 4" xfId="878" xr:uid="{D536BF0B-D624-4ECE-ACFE-72D47054A85A}"/>
    <cellStyle name="Normal 5 4 7 4 2" xfId="4812" xr:uid="{68B1E873-4EA0-4FF4-AA21-806F8C7F0347}"/>
    <cellStyle name="Normal 5 4 7 4 3" xfId="4867" xr:uid="{260B164E-3DA8-4724-B689-968FC0A7DF0A}"/>
    <cellStyle name="Normal 5 4 7 4 4" xfId="4839" xr:uid="{2F65EC5C-6D44-47AB-83E3-D925842D2B1D}"/>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4 9 2" xfId="6567" xr:uid="{829718DD-60D1-4B39-B53C-B57A5B51D4CD}"/>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3 2" xfId="6568" xr:uid="{3DC7E25A-C7FD-4118-9E4D-8116A4DE8436}"/>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4 2" xfId="6569" xr:uid="{61D09988-D193-45FA-9E75-BDEE81A6DCAA}"/>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3 2" xfId="6570" xr:uid="{ED91634F-910E-4F51-B52C-F1B9ACAA5352}"/>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2 3 2" xfId="6571" xr:uid="{BEA5C20B-A9C6-4B4D-9EF0-B2F15227E146}"/>
    <cellStyle name="Normal 5 5 2 3 2 2 4" xfId="6572" xr:uid="{4E085EF6-03F2-404E-ABAF-53C098CD000E}"/>
    <cellStyle name="Normal 5 5 2 3 2 3" xfId="923" xr:uid="{ACB40021-57BB-4611-AA08-17F2E44C29A4}"/>
    <cellStyle name="Normal 5 5 2 3 2 3 2" xfId="3910" xr:uid="{1F1D9DF3-75AC-43EC-A0E8-64C6270A69BC}"/>
    <cellStyle name="Normal 5 5 2 3 2 4" xfId="924" xr:uid="{FC77D140-61B6-4A36-B2A3-A0611FBE9B80}"/>
    <cellStyle name="Normal 5 5 2 3 2 4 2" xfId="6573" xr:uid="{FCCC71E6-8034-43FB-BF52-597098C27B7B}"/>
    <cellStyle name="Normal 5 5 2 3 2 5" xfId="6574" xr:uid="{9A534096-F33C-4671-899D-A1D654DFB299}"/>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3 2" xfId="6575" xr:uid="{359D2F6E-FB6F-4ABE-BB08-B982EBE056F8}"/>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5 2" xfId="6576" xr:uid="{B77D92A7-B6EB-4E69-B2B2-A59FC2729AB2}"/>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3 2" xfId="6577" xr:uid="{B9295D29-ACC3-4DCC-8EDB-12096F470F17}"/>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4 2" xfId="6578" xr:uid="{E9D6049B-7D4C-4E4C-8F61-306F9F14AB15}"/>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3 2" xfId="6579" xr:uid="{6D25B9CC-F651-4CE3-8C0D-A1B722BB5E65}"/>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7 2" xfId="6580" xr:uid="{71A41C52-3A6E-4DA4-8C34-1E22108568FF}"/>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36" xr:uid="{1DE55FE1-4740-44C8-9BF1-2E851A0EC23D}"/>
    <cellStyle name="Normal 5 5 3 2 2 2 3" xfId="4737" xr:uid="{4E1139BD-FB39-47B5-9337-0AC14E596BC9}"/>
    <cellStyle name="Normal 5 5 3 2 2 3" xfId="955" xr:uid="{0B9A5734-1A3C-4682-8F6A-A2961F3F3809}"/>
    <cellStyle name="Normal 5 5 3 2 2 3 2" xfId="4738" xr:uid="{2809F696-B600-41D0-8781-15C404F82421}"/>
    <cellStyle name="Normal 5 5 3 2 2 4" xfId="956" xr:uid="{B30D3E9E-9047-46BD-99CA-8271E6531F01}"/>
    <cellStyle name="Normal 5 5 3 2 3" xfId="957" xr:uid="{6F74A04F-63E9-43E5-AC56-5D932E22B109}"/>
    <cellStyle name="Normal 5 5 3 2 3 2" xfId="958" xr:uid="{7EEF5D27-6187-40DA-8256-2CAA0E93F66C}"/>
    <cellStyle name="Normal 5 5 3 2 3 2 2" xfId="4739" xr:uid="{3629733F-F328-4854-B721-0CB8EEA4471E}"/>
    <cellStyle name="Normal 5 5 3 2 3 3" xfId="959" xr:uid="{7D218F9D-4337-48F6-A556-CF0A3333AF3E}"/>
    <cellStyle name="Normal 5 5 3 2 3 4" xfId="960" xr:uid="{0E09CE34-1D7F-4AF8-9CF1-186606B4CFBC}"/>
    <cellStyle name="Normal 5 5 3 2 4" xfId="961" xr:uid="{67EC9E7D-3746-46A5-B5B8-D8C5C1F11152}"/>
    <cellStyle name="Normal 5 5 3 2 4 2" xfId="4740" xr:uid="{3C697E5C-1EE4-4530-ADD1-5651A586BC7E}"/>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41" xr:uid="{5C54F8C7-8B57-4654-8EDB-911E88E7FB27}"/>
    <cellStyle name="Normal 5 5 3 3 2 3" xfId="967" xr:uid="{2048BFAE-DEE6-40C6-A232-3FFD9F90799D}"/>
    <cellStyle name="Normal 5 5 3 3 2 4" xfId="968" xr:uid="{55F67E24-FE44-4BE9-A918-523F26E1B8B1}"/>
    <cellStyle name="Normal 5 5 3 3 3" xfId="969" xr:uid="{907F0F77-A54E-4C6F-8171-4E9A993AF02B}"/>
    <cellStyle name="Normal 5 5 3 3 3 2" xfId="4742" xr:uid="{2F6B4D25-8A4A-4D8D-83F0-6D53D40E0815}"/>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43" xr:uid="{6E7AC76C-8BC2-4641-B148-A7AA85AFE8A0}"/>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3 2" xfId="6581" xr:uid="{8E363CE3-5DCA-412D-8423-F31EC591BA27}"/>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4 2" xfId="6582" xr:uid="{2608D2DA-6F97-4D8D-9884-265F9EE30694}"/>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3 2" xfId="6583" xr:uid="{5809D993-C804-4056-8F68-E49E8C5BFE1E}"/>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5 2" xfId="6584" xr:uid="{7DC206EE-EF30-4A59-A25F-C6A86A000C36}"/>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3 2" xfId="6585" xr:uid="{6F9379A0-CD69-4194-BF5D-BB489743FD8B}"/>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4 2" xfId="6586" xr:uid="{DCA4FEAA-4CC0-4775-8AB3-A8CB1E050287}"/>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3 2" xfId="6587" xr:uid="{4ACF3802-CE9E-46EA-906D-1014D49A8664}"/>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3 2" xfId="6588" xr:uid="{8077555F-2E77-43F0-AAEF-0E7AC9C4F6C7}"/>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4 2" xfId="6589" xr:uid="{90FC5224-0025-4970-8DCB-390B7D7FE4A1}"/>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3 2" xfId="6590" xr:uid="{3F8C684F-96AF-41F6-A78D-1AD13C877E9B}"/>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3 2" xfId="6591" xr:uid="{0EB9CA5F-0FC1-4BEA-83E1-251021F3A6A5}"/>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3 2" xfId="6592" xr:uid="{10F3BEE6-DEE5-4779-819A-A28C6A5C8890}"/>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4 2" xfId="6593" xr:uid="{05D2FC27-7E96-4502-B961-C3108023ADFC}"/>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3 2" xfId="6594" xr:uid="{43DAC03B-6B40-4F62-A1CB-C999B74F8499}"/>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3 2" xfId="6595" xr:uid="{5B168CF8-0BE5-4BD5-A06D-3B1FA49C2F15}"/>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17" xr:uid="{6CFFEB46-273C-4DE6-965F-F7BBC0151BD6}"/>
    <cellStyle name="Normal 6 10 2 3" xfId="1299" xr:uid="{78ED2972-A832-4B12-A26A-7E53F0E44244}"/>
    <cellStyle name="Normal 6 10 2 4" xfId="1300" xr:uid="{70F04B64-70C0-4A7D-9AFB-9BD63129E3AD}"/>
    <cellStyle name="Normal 6 10 2 5" xfId="5533" xr:uid="{0BCFFCBB-AA67-4CFB-AB65-6AF5C8B802A1}"/>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709" xr:uid="{9A1159C4-D2AC-421D-817D-FDE4E046FFEE}"/>
    <cellStyle name="Normal 6 13 5" xfId="5501" xr:uid="{1FED7C78-244D-47E9-81F1-30E6960FB0AB}"/>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2 2 2" xfId="5915" xr:uid="{500EE8AD-563F-4588-80CE-4E1BE481D44F}"/>
    <cellStyle name="Normal 6 2 2 3" xfId="5749" xr:uid="{44AC15BD-10B0-4A86-A324-B97F706DD4BB}"/>
    <cellStyle name="Normal 6 2 3" xfId="4464" xr:uid="{BE9179EB-6BB5-44F6-A8C3-825395ED3CE8}"/>
    <cellStyle name="Normal 6 2 3 2" xfId="5638" xr:uid="{B604768A-F6C2-4C16-952B-09DE640505FF}"/>
    <cellStyle name="Normal 6 2 3 2 2" xfId="5974" xr:uid="{707ECDC3-95CB-491F-98FE-A27CA69151BD}"/>
    <cellStyle name="Normal 6 2 3 3" xfId="5807" xr:uid="{CA843864-7421-4EDB-AE9E-6B96D33EE492}"/>
    <cellStyle name="Normal 6 2 4" xfId="5596" xr:uid="{79DAA3EA-8F71-47A4-B958-28BDFFA60D19}"/>
    <cellStyle name="Normal 6 2 4 2" xfId="5862" xr:uid="{92BC6DB6-2795-406D-9EBF-357B21F90CC4}"/>
    <cellStyle name="Normal 6 2 5" xfId="5691" xr:uid="{159C62CB-3FBA-44CC-958D-12040B778EEB}"/>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2 3 2" xfId="6596" xr:uid="{67F3C4EC-4670-4E32-B5BF-08CE54B10C5F}"/>
    <cellStyle name="Normal 6 3 2 2 2 2 2 4" xfId="6597" xr:uid="{C97A8022-072E-4B92-B3A2-20FD2B2AD49E}"/>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2 4 2" xfId="6598" xr:uid="{279BF98C-B223-4B68-A68A-4919DF4B89E4}"/>
    <cellStyle name="Normal 6 3 2 2 2 2 5" xfId="6599" xr:uid="{AAC91DA8-E44F-4D68-BFD9-9D3A001BF31C}"/>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3 2" xfId="6600" xr:uid="{D4261D08-17B8-412F-9FF0-CC7D5E94A6F6}"/>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5 2" xfId="6601" xr:uid="{758D0577-9822-401C-9AF3-CCF07BED570B}"/>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2 3 2" xfId="6602" xr:uid="{AFED4859-E888-48B7-B8C7-429B981077B7}"/>
    <cellStyle name="Normal 6 3 2 2 3 2 2 4" xfId="6603" xr:uid="{80DF202B-8181-405C-9ED9-89CAFD1E886B}"/>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2 4 2" xfId="6604" xr:uid="{4CC8EA01-7A92-40C5-A69F-AB3688B04B3F}"/>
    <cellStyle name="Normal 6 3 2 2 3 2 5" xfId="6605" xr:uid="{2C4CB36C-82AC-4C98-8706-A2014B02418C}"/>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3 3 2" xfId="6606" xr:uid="{1F756F92-4C6F-4D01-8841-605F4C8B6D3F}"/>
    <cellStyle name="Normal 6 3 2 2 3 3 4" xfId="6607" xr:uid="{98ABFA9B-6A1B-4D70-9F9A-0EC173434D19}"/>
    <cellStyle name="Normal 6 3 2 2 3 4" xfId="1339" xr:uid="{C1084A89-749D-40C9-BBD9-00B9B7DACA01}"/>
    <cellStyle name="Normal 6 3 2 2 3 4 2" xfId="3936" xr:uid="{4BB5C8DD-9931-4838-953D-726C3C9FABB6}"/>
    <cellStyle name="Normal 6 3 2 2 3 5" xfId="1340" xr:uid="{0207DDFD-4792-436B-BE01-2DE0D5206DCE}"/>
    <cellStyle name="Normal 6 3 2 2 3 5 2" xfId="6608" xr:uid="{14C504CE-500E-4BD4-8F64-B1B5E60BD5C7}"/>
    <cellStyle name="Normal 6 3 2 2 3 6" xfId="6609" xr:uid="{F602FAA2-1DB5-44D9-8066-E6D18334DB99}"/>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2 3 2" xfId="6610" xr:uid="{4CCEAFEA-495D-4D65-A09C-4AA6E217FEFE}"/>
    <cellStyle name="Normal 6 3 2 2 4 2 4" xfId="6611" xr:uid="{64847EB9-AEA8-47DB-B11D-1EA3F891506B}"/>
    <cellStyle name="Normal 6 3 2 2 4 3" xfId="1343" xr:uid="{09425F06-227A-44A2-B952-FD414CBFAEE1}"/>
    <cellStyle name="Normal 6 3 2 2 4 3 2" xfId="3940" xr:uid="{FEA92C35-437A-40C0-B867-DC52C14175BC}"/>
    <cellStyle name="Normal 6 3 2 2 4 4" xfId="1344" xr:uid="{9D55E99D-EC47-4357-818F-C5E926264534}"/>
    <cellStyle name="Normal 6 3 2 2 4 4 2" xfId="6612" xr:uid="{2A8A1342-2CE5-41BE-84E0-2B3271E37E84}"/>
    <cellStyle name="Normal 6 3 2 2 4 5" xfId="6613" xr:uid="{6AF23A3A-AF45-4017-B3DB-46AFC6A8C5CA}"/>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3 2" xfId="6614" xr:uid="{8FA7B783-2B48-423A-9BD6-0CB93845EA24}"/>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7 2" xfId="6615" xr:uid="{95792427-C27A-4604-8D5A-692A78114767}"/>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2 3 2" xfId="6616" xr:uid="{C6A00418-EFF9-4E8B-B8FC-CDDBCFEF3863}"/>
    <cellStyle name="Normal 6 3 2 3 2 2 4" xfId="6617" xr:uid="{BD9CB4E4-65A8-48F1-94B9-C860494A7BE1}"/>
    <cellStyle name="Normal 6 3 2 3 2 3" xfId="1355" xr:uid="{9AAE853C-4CCE-4D72-AEE9-D514DB8E592F}"/>
    <cellStyle name="Normal 6 3 2 3 2 3 2" xfId="3946" xr:uid="{174333F4-073A-4147-91BD-C689FFF64730}"/>
    <cellStyle name="Normal 6 3 2 3 2 4" xfId="1356" xr:uid="{F8101F2F-FE03-43E1-9B3A-38C28994EFB0}"/>
    <cellStyle name="Normal 6 3 2 3 2 4 2" xfId="6618" xr:uid="{775C8132-BB0A-4B3A-BE5C-5A7DD9A3E658}"/>
    <cellStyle name="Normal 6 3 2 3 2 5" xfId="6619" xr:uid="{0801539D-69B1-490D-BA95-807F2965F07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3 2" xfId="6620" xr:uid="{5DEC5C1A-5E29-4288-9D3C-2ADC6AB91CF7}"/>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5 2" xfId="6621" xr:uid="{37E8233C-DE32-4353-B900-BCEBA68DDD79}"/>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2 3 2" xfId="6622" xr:uid="{3E4CBE2A-5344-461D-A6C2-CF1115A834B4}"/>
    <cellStyle name="Normal 6 3 2 4 2 2 4" xfId="6623" xr:uid="{3EE69FB2-7099-4016-ADEF-FA96233BD3AF}"/>
    <cellStyle name="Normal 6 3 2 4 2 3" xfId="1367" xr:uid="{9345BE1E-C081-49D3-832C-FF7324A98F55}"/>
    <cellStyle name="Normal 6 3 2 4 2 3 2" xfId="3952" xr:uid="{4BAF6683-22CB-4A80-BB20-8490CFE0B8CA}"/>
    <cellStyle name="Normal 6 3 2 4 2 4" xfId="1368" xr:uid="{7FB5F264-F7F4-4958-B49F-D77511BE598F}"/>
    <cellStyle name="Normal 6 3 2 4 2 4 2" xfId="6624" xr:uid="{519C7BFD-2F9C-4C80-BEC2-4566F0B63E17}"/>
    <cellStyle name="Normal 6 3 2 4 2 5" xfId="6625" xr:uid="{2B54B230-61B1-4A59-849B-2E1BDAC44791}"/>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3 3 2" xfId="6626" xr:uid="{13D2907C-A056-43AC-8693-F9297BC5924B}"/>
    <cellStyle name="Normal 6 3 2 4 3 4" xfId="6627" xr:uid="{D037C999-8F00-4F12-89B9-0FE2EFBE8EE1}"/>
    <cellStyle name="Normal 6 3 2 4 4" xfId="1370" xr:uid="{32EA65B7-1AF0-4FA4-82C1-E22F4D0744F2}"/>
    <cellStyle name="Normal 6 3 2 4 4 2" xfId="3956" xr:uid="{79D55C95-293E-4933-8E1E-FF0B83BCAA76}"/>
    <cellStyle name="Normal 6 3 2 4 5" xfId="1371" xr:uid="{68120AB3-2D71-4C26-9740-BB0F8E99B546}"/>
    <cellStyle name="Normal 6 3 2 4 5 2" xfId="6628" xr:uid="{DA1518C0-EC00-4C73-9FF9-0BC1C140451A}"/>
    <cellStyle name="Normal 6 3 2 4 6" xfId="6629" xr:uid="{16773E92-41B4-42C3-BB95-3C1481EA16A9}"/>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2 3 2" xfId="6630" xr:uid="{89ED77D6-DA5B-464A-A32C-C7F7784E1C07}"/>
    <cellStyle name="Normal 6 3 2 5 2 4" xfId="6631" xr:uid="{10C29B28-9A36-41E6-B80C-9B38EFD05019}"/>
    <cellStyle name="Normal 6 3 2 5 3" xfId="1374" xr:uid="{7930DC25-C650-4FFB-8748-4067778F35CC}"/>
    <cellStyle name="Normal 6 3 2 5 3 2" xfId="3960" xr:uid="{3CE59E74-D3F6-4234-8504-5D315B77EDC6}"/>
    <cellStyle name="Normal 6 3 2 5 4" xfId="1375" xr:uid="{514D1D2B-AD91-4B8C-A70A-A1EAFC552A6E}"/>
    <cellStyle name="Normal 6 3 2 5 4 2" xfId="6632" xr:uid="{A8250C35-3C82-46E0-B18C-F42EE8EFDAB2}"/>
    <cellStyle name="Normal 6 3 2 5 5" xfId="6633" xr:uid="{393D12B4-724B-4512-8ABD-40D6394DF71A}"/>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3 2" xfId="6634" xr:uid="{3D66A0D7-1D52-4954-97AE-6F65AFCD3AE0}"/>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8 2" xfId="6635" xr:uid="{442FB388-8AEB-4E3F-8FB8-0178D953E2B8}"/>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2 3 2" xfId="6636" xr:uid="{B2AF8119-AE3D-4382-9E53-7DD5F073A516}"/>
    <cellStyle name="Normal 6 3 3 2 2 2 4" xfId="6637" xr:uid="{EFC6BA6D-8A0F-4611-85FA-2BBD399425D6}"/>
    <cellStyle name="Normal 6 3 3 2 2 3" xfId="1387" xr:uid="{B0CCB720-FE4C-4E66-AB9C-5837305DED51}"/>
    <cellStyle name="Normal 6 3 3 2 2 3 2" xfId="3966" xr:uid="{301D634F-63E5-4882-882F-1DB55BE7EDB5}"/>
    <cellStyle name="Normal 6 3 3 2 2 4" xfId="1388" xr:uid="{FCAE7E09-8B6D-4488-9EB5-56DE41F328B5}"/>
    <cellStyle name="Normal 6 3 3 2 2 4 2" xfId="6638" xr:uid="{4565FEBA-30E0-4B1E-BEEA-990AF82FCEC3}"/>
    <cellStyle name="Normal 6 3 3 2 2 5" xfId="6639" xr:uid="{D4410404-D66B-4765-B971-F5A751483AD6}"/>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3 2" xfId="6640" xr:uid="{DC8ACB00-B973-4ECA-A516-71681CD32AC0}"/>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5 2" xfId="6641" xr:uid="{5FF04602-BEB1-47C3-A6A3-135E84C48BC9}"/>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2 3 2" xfId="6642" xr:uid="{E6ECDCB1-BC57-493B-9C6A-8A2A4231CD9F}"/>
    <cellStyle name="Normal 6 3 3 3 2 2 4" xfId="6643" xr:uid="{664A6F01-563D-4C09-B74B-FDF02E563D7B}"/>
    <cellStyle name="Normal 6 3 3 3 2 3" xfId="1399" xr:uid="{05204531-717B-4DFC-824D-59C732511112}"/>
    <cellStyle name="Normal 6 3 3 3 2 3 2" xfId="3972" xr:uid="{3D5117BE-EDC5-4815-8EC5-7947C2EA2388}"/>
    <cellStyle name="Normal 6 3 3 3 2 4" xfId="1400" xr:uid="{23815567-54F8-4776-B7AF-66FAD23A7B2C}"/>
    <cellStyle name="Normal 6 3 3 3 2 4 2" xfId="6644" xr:uid="{E212B143-7313-4155-95C8-6F8BC1D50DF4}"/>
    <cellStyle name="Normal 6 3 3 3 2 5" xfId="6645" xr:uid="{D4EF5A5E-0D3E-4637-9F43-6EF44ED3E1CB}"/>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3 3 2" xfId="6646" xr:uid="{B525D857-9893-4C74-81D7-27FB4A1E63C7}"/>
    <cellStyle name="Normal 6 3 3 3 3 4" xfId="6647" xr:uid="{D54AA038-33E1-4251-9F23-B1DFBE9DF462}"/>
    <cellStyle name="Normal 6 3 3 3 4" xfId="1402" xr:uid="{3C5AC31F-508B-4E63-917B-A260E251AE9B}"/>
    <cellStyle name="Normal 6 3 3 3 4 2" xfId="3976" xr:uid="{2BCD2801-5F83-4899-A665-A7D7DE2BD02F}"/>
    <cellStyle name="Normal 6 3 3 3 5" xfId="1403" xr:uid="{5AB51410-858D-4122-A106-B5C933F1CBA7}"/>
    <cellStyle name="Normal 6 3 3 3 5 2" xfId="6648" xr:uid="{BA6E3AAF-A813-408B-9434-706F3ADF5688}"/>
    <cellStyle name="Normal 6 3 3 3 6" xfId="6649" xr:uid="{E7FC2559-EB95-430E-9AC1-150B8F6DD4DF}"/>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2 3 2" xfId="6650" xr:uid="{2677F66A-BF40-4554-8AC2-63F1F9F083ED}"/>
    <cellStyle name="Normal 6 3 3 4 2 4" xfId="6651" xr:uid="{526733F5-6EB9-4B4C-B007-AB972F03C83C}"/>
    <cellStyle name="Normal 6 3 3 4 3" xfId="1406" xr:uid="{80B1739B-1040-4A2A-83FB-B15E508AF00C}"/>
    <cellStyle name="Normal 6 3 3 4 3 2" xfId="3980" xr:uid="{61CA7092-1CB1-45D1-97DC-21940C13C62D}"/>
    <cellStyle name="Normal 6 3 3 4 4" xfId="1407" xr:uid="{9611674A-52FE-4E06-81C8-D391FFA10E16}"/>
    <cellStyle name="Normal 6 3 3 4 4 2" xfId="6652" xr:uid="{81520E43-1A61-4215-B048-60CC6AE0DC64}"/>
    <cellStyle name="Normal 6 3 3 4 5" xfId="6653" xr:uid="{E5AFD163-332B-40F5-892A-8AA72171AB49}"/>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3 2" xfId="6654" xr:uid="{BD6FCF79-6FD4-4921-8136-0F0E14A17610}"/>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7 2" xfId="6655" xr:uid="{CD40DA2D-F5CB-4DEB-984D-7329B1D4B978}"/>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3 2" xfId="6656" xr:uid="{D07A4C64-E09A-48DF-96F7-815CB9F20528}"/>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4 2" xfId="6657" xr:uid="{3D431D52-5F6F-4E90-9FC1-13BFDBEDB7A7}"/>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3 2" xfId="6658" xr:uid="{C8F21966-1F08-4ECA-AABE-F919E450577B}"/>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5 2" xfId="6659" xr:uid="{94B55C2F-655C-4D21-A281-12E401AC0F49}"/>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2 3 2" xfId="6660" xr:uid="{AD0B00D6-42C6-498E-AC2A-7267B295CB1B}"/>
    <cellStyle name="Normal 6 3 5 2 2 4" xfId="6661" xr:uid="{EC89C650-A213-4639-B632-3EAACC69D556}"/>
    <cellStyle name="Normal 6 3 5 2 3" xfId="1438" xr:uid="{EBFD4630-BD83-4B22-8A41-3C2CCA07CCB3}"/>
    <cellStyle name="Normal 6 3 5 2 3 2" xfId="3989" xr:uid="{3FC97157-39CD-43AE-A36C-630FCD57C611}"/>
    <cellStyle name="Normal 6 3 5 2 4" xfId="1439" xr:uid="{0CD1766B-EB05-4C26-A782-89ABFCFE2E8B}"/>
    <cellStyle name="Normal 6 3 5 2 4 2" xfId="6662" xr:uid="{509E2B47-1873-47F0-B505-4D2131654EAF}"/>
    <cellStyle name="Normal 6 3 5 2 5" xfId="6663" xr:uid="{A84A809D-82F7-4858-8A79-CC4DCDFE128C}"/>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3 2" xfId="6664" xr:uid="{C5A551D1-56F2-4BD4-8BFC-912B5455C2CC}"/>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5 2" xfId="6665" xr:uid="{DA8E177E-E4C9-4461-8137-DF49AA069102}"/>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3 2" xfId="6666" xr:uid="{0C5798EA-3011-434E-AF0A-1F5F5A03672A}"/>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4 2" xfId="6667" xr:uid="{DD94A7CE-8321-4253-B44C-80AED85E7CB4}"/>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3 2" xfId="6668" xr:uid="{BD49466B-7A14-4726-A406-504F08FF3DCE}"/>
    <cellStyle name="Normal 6 3 7 4" xfId="1458" xr:uid="{1AB46118-421F-41AB-8898-4A7B2991753D}"/>
    <cellStyle name="Normal 6 3 7 5" xfId="5556" xr:uid="{1FA09150-7A11-4966-947E-7DDC1C7D3C83}"/>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901" xr:uid="{A2E31804-5771-4FEA-A16D-6AB306F41D3B}"/>
    <cellStyle name="Normal 6 3 9 2 2" xfId="6669" xr:uid="{9A2545D5-F432-494A-B950-D7BF17AAE79B}"/>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3 2" xfId="6670" xr:uid="{B20937AE-461D-43C0-88F5-71F51E5AAA79}"/>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4 2" xfId="6671" xr:uid="{5ED34B3F-585B-420F-816E-35C1D178E6F0}"/>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3 2" xfId="6672" xr:uid="{000C97B4-29D7-497C-9E7F-57F2F8F4B29F}"/>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2 3 2" xfId="6673" xr:uid="{BFCEC686-1A66-4307-9D51-07992090C64A}"/>
    <cellStyle name="Normal 6 4 2 3 2 2 4" xfId="6674" xr:uid="{B5A75695-7762-49CC-94F8-8E37D22F4407}"/>
    <cellStyle name="Normal 6 4 2 3 2 3" xfId="1503" xr:uid="{D282CDDE-1A39-4B94-A689-173A6BD714B3}"/>
    <cellStyle name="Normal 6 4 2 3 2 3 2" xfId="3999" xr:uid="{60EF91A5-9E95-4F7E-B82B-B929D33DF977}"/>
    <cellStyle name="Normal 6 4 2 3 2 4" xfId="1504" xr:uid="{772E5741-A24F-41F5-864C-4F46771CDE15}"/>
    <cellStyle name="Normal 6 4 2 3 2 4 2" xfId="6675" xr:uid="{5A43B60F-D9C0-4294-89B6-3FB16683A77A}"/>
    <cellStyle name="Normal 6 4 2 3 2 5" xfId="6676" xr:uid="{133777BE-D65B-431E-AC20-DCBD0F06F9DD}"/>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3 2" xfId="6677" xr:uid="{16B6E6AC-FBF2-43E9-899A-681AADD04716}"/>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5 2" xfId="6678" xr:uid="{98DD232B-FBBA-4F8D-A2E0-5B71385B63EC}"/>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3 2" xfId="6679" xr:uid="{B354A3F0-A8EB-42C3-B56C-D2E1BEC5D283}"/>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4 2" xfId="6680" xr:uid="{064BA2DB-A50A-4684-8331-53DA76598ED4}"/>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3 2" xfId="6681" xr:uid="{CFB027F5-3FE1-4924-91BC-86FE1D57C3FC}"/>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7 2" xfId="6682" xr:uid="{0E9ABF37-9F93-4871-8754-7ABF6742C4DD}"/>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44" xr:uid="{12C13AEB-BF26-4EF9-866B-F589841470EA}"/>
    <cellStyle name="Normal 6 4 3 2 2 2 3" xfId="4745" xr:uid="{6938DAC5-55C4-4371-9A22-E5A075A0C1A6}"/>
    <cellStyle name="Normal 6 4 3 2 2 3" xfId="1535" xr:uid="{54EDD147-8464-49D6-9FD8-FBE229AE6C84}"/>
    <cellStyle name="Normal 6 4 3 2 2 3 2" xfId="4746" xr:uid="{F95C2002-C49F-49C6-A087-2739B1FB6AD9}"/>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47" xr:uid="{A0DC7DD0-DE35-4ED6-BD6A-3BD7A6BAE296}"/>
    <cellStyle name="Normal 6 4 3 2 3 3" xfId="1539" xr:uid="{41F59589-B0BF-4397-B3AA-1A1BB591ED69}"/>
    <cellStyle name="Normal 6 4 3 2 3 4" xfId="1540" xr:uid="{DD66B099-A9E7-4699-88C0-310CAA975BA5}"/>
    <cellStyle name="Normal 6 4 3 2 4" xfId="1541" xr:uid="{2FCEB7BF-C062-4976-833B-AC89C16DF7E1}"/>
    <cellStyle name="Normal 6 4 3 2 4 2" xfId="4748" xr:uid="{13558EC7-4463-48B7-BDB3-D2E44890EF83}"/>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49" xr:uid="{64A5B67C-AD4D-4017-9ABD-D259AB562A70}"/>
    <cellStyle name="Normal 6 4 3 3 2 3" xfId="1547" xr:uid="{FCE980FA-1892-43EA-9433-4B6B841101D9}"/>
    <cellStyle name="Normal 6 4 3 3 2 4" xfId="1548" xr:uid="{BE56AB12-9D71-4BE9-82F1-CB330FF251B1}"/>
    <cellStyle name="Normal 6 4 3 3 3" xfId="1549" xr:uid="{22A5F240-7413-448C-BE5E-2DF699324E6B}"/>
    <cellStyle name="Normal 6 4 3 3 3 2" xfId="4750" xr:uid="{46338317-A278-4CCA-95C6-1084A0288D46}"/>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51" xr:uid="{1EFB4337-C01D-4B2E-A25F-FA9A0334107B}"/>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3 2" xfId="6683" xr:uid="{1914D72D-0869-4B29-A7D2-FC56CD65B1E2}"/>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4 2" xfId="6684" xr:uid="{A9D1ADC3-9A09-45DC-8E99-F31AB026531F}"/>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3 2" xfId="6685" xr:uid="{F9A4CDDF-A49C-4F5E-943E-066DF8EBEA8E}"/>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5 2" xfId="6686" xr:uid="{3A875201-A0FD-40DB-98AF-1FB126359318}"/>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3 2" xfId="6687" xr:uid="{43F86393-03D1-42B5-B9E3-7AFF26312249}"/>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4 2" xfId="6688" xr:uid="{3B2E58D9-8A21-4D1E-B7F0-EA2381498B39}"/>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3 2" xfId="6689" xr:uid="{7CD529BE-E600-49FA-A009-AC354D3FF1A6}"/>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68" xr:uid="{AC39F364-94F0-48A8-A8CE-13FE6F6474E3}"/>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3 2" xfId="6690" xr:uid="{2730AAB8-8E2B-4D2E-8732-9728F484F9CA}"/>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4 2" xfId="6691" xr:uid="{499397CE-3F0B-43D0-9D95-47197F68945D}"/>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3 2" xfId="6692" xr:uid="{3AD86AA5-AC4B-4D53-9B86-2BBB3E8D99CE}"/>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3 2" xfId="6693" xr:uid="{1C58F1E4-A01E-45C8-92F6-93DA8EC665E1}"/>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3 2" xfId="6694" xr:uid="{549DB7BF-528A-4F20-BEAE-75904DF20192}"/>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4 2" xfId="6695" xr:uid="{2DAEDE47-415C-41E0-B2DE-A1FDAA5BB152}"/>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3 2" xfId="6696" xr:uid="{750D5EEE-6FD6-48C6-94AC-6256ECC44D7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3 2" xfId="6697" xr:uid="{6A03B2D3-2F79-4A8B-9176-7AA1C7C0237C}"/>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16" xfId="7290" xr:uid="{8B8ED76A-9077-499A-92C5-848E580F4B61}"/>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2 3 2" xfId="6698" xr:uid="{3E42AD54-7433-43BB-BCF1-30B1176DCB22}"/>
    <cellStyle name="Normal 7 2 2 2 2 2 2 4" xfId="6699" xr:uid="{E23BBDAD-AAC9-4C55-A9C5-63AEEB182435}"/>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2 4 2" xfId="6700" xr:uid="{8A73802A-8794-42A6-81D2-7580EF4027BE}"/>
    <cellStyle name="Normal 7 2 2 2 2 2 5" xfId="6701" xr:uid="{50EF3E85-084B-4EFC-80EA-A4190D1E2F33}"/>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3 2" xfId="6702" xr:uid="{F858E121-1226-4892-8FB7-97A5C59A9665}"/>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5 2" xfId="6703" xr:uid="{2D9F0327-92C0-4BC1-80C7-4152C98D6F47}"/>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2 3 2" xfId="6704" xr:uid="{4FDBEF26-8D9E-4DC6-9CA2-ECE2431DCC88}"/>
    <cellStyle name="Normal 7 2 2 2 3 2 2 4" xfId="6705" xr:uid="{D7A7DEEA-C29D-43EA-A411-DAB76505C3E7}"/>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2 4 2" xfId="6706" xr:uid="{C9DF16F0-DB86-4568-A5EA-7150AA393166}"/>
    <cellStyle name="Normal 7 2 2 2 3 2 5" xfId="6707" xr:uid="{8B3A426F-507F-489F-ADCE-F11D16D66704}"/>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3 3 2" xfId="6708" xr:uid="{B6E5AC9A-E852-4162-BAD6-5006B2813C81}"/>
    <cellStyle name="Normal 7 2 2 2 3 3 4" xfId="6709" xr:uid="{6A37945E-F6BA-43F0-8FA3-0B114A5ADC72}"/>
    <cellStyle name="Normal 7 2 2 2 3 4" xfId="1923" xr:uid="{626796E5-76C8-4C3D-BA31-797D08216023}"/>
    <cellStyle name="Normal 7 2 2 2 3 4 2" xfId="4025" xr:uid="{7E999737-3B0C-4903-83D9-2679A2D93BC5}"/>
    <cellStyle name="Normal 7 2 2 2 3 5" xfId="1924" xr:uid="{22ABCAC6-D9BD-4669-903F-F4386841389C}"/>
    <cellStyle name="Normal 7 2 2 2 3 5 2" xfId="6710" xr:uid="{50F5F536-B70A-48AC-AB7E-1FEC2D6F80D7}"/>
    <cellStyle name="Normal 7 2 2 2 3 6" xfId="6711" xr:uid="{287772C5-D4DA-431A-98FE-4DAA8AFC791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2 3 2" xfId="6712" xr:uid="{975F783A-BAC6-44FD-97CD-638AB176084A}"/>
    <cellStyle name="Normal 7 2 2 2 4 2 4" xfId="6713" xr:uid="{C70F8D6E-766C-4EA2-8C0D-2451D1BDF593}"/>
    <cellStyle name="Normal 7 2 2 2 4 3" xfId="1927" xr:uid="{2B088E34-373E-4F6D-BC53-E2D7342AE499}"/>
    <cellStyle name="Normal 7 2 2 2 4 3 2" xfId="4029" xr:uid="{F6F651A6-5936-464C-A33A-B3410BEEDF78}"/>
    <cellStyle name="Normal 7 2 2 2 4 4" xfId="1928" xr:uid="{02394F10-AD90-478B-9FD8-8AD04C191DB5}"/>
    <cellStyle name="Normal 7 2 2 2 4 4 2" xfId="6714" xr:uid="{8823995D-563D-4D91-A70C-DA5F7E33D2DC}"/>
    <cellStyle name="Normal 7 2 2 2 4 5" xfId="6715" xr:uid="{EF6E183E-7250-4762-8371-695C68C712C3}"/>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3 2" xfId="6716" xr:uid="{A1E2A0FF-2B43-4BB2-A7E3-714EF66885B4}"/>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7 2" xfId="6717" xr:uid="{CAC8E06B-9710-4E1B-AD0D-7C67BCC13711}"/>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2 3 2" xfId="6718" xr:uid="{91F8E500-B1C5-4F3C-A936-CE49FB510586}"/>
    <cellStyle name="Normal 7 2 2 3 2 2 4" xfId="6719" xr:uid="{3E8B9BBB-CD42-4A35-A356-EFC72D2E934A}"/>
    <cellStyle name="Normal 7 2 2 3 2 3" xfId="1939" xr:uid="{3D638FC6-9B05-492E-82E1-32821A88882E}"/>
    <cellStyle name="Normal 7 2 2 3 2 3 2" xfId="4035" xr:uid="{E0C509F2-7F77-4F26-8982-0EC4431876A8}"/>
    <cellStyle name="Normal 7 2 2 3 2 4" xfId="1940" xr:uid="{2192E130-2275-47AE-BE3A-FB9D22912FFB}"/>
    <cellStyle name="Normal 7 2 2 3 2 4 2" xfId="6720" xr:uid="{FB94B31D-B874-4BC0-B65F-6286A3309BEB}"/>
    <cellStyle name="Normal 7 2 2 3 2 5" xfId="6721" xr:uid="{043F1415-D591-48E0-847D-FB4F717375F8}"/>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3 2" xfId="6722" xr:uid="{A17C6E80-C539-4676-B690-FFF2408A200F}"/>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5 2" xfId="6723" xr:uid="{4999A08A-A3BC-49FD-9E48-C106D167665D}"/>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2 3 2" xfId="6724" xr:uid="{FF181AFB-D52A-4425-8A1F-84821B621DE1}"/>
    <cellStyle name="Normal 7 2 2 4 2 2 4" xfId="6725" xr:uid="{3B315719-EF3B-425B-9D0B-6A4E84595A76}"/>
    <cellStyle name="Normal 7 2 2 4 2 3" xfId="1951" xr:uid="{1E7344D7-53E6-4B15-9E75-2483A13736C5}"/>
    <cellStyle name="Normal 7 2 2 4 2 3 2" xfId="4041" xr:uid="{F1BEC284-D769-4070-89F0-0FE04A75EFD0}"/>
    <cellStyle name="Normal 7 2 2 4 2 4" xfId="1952" xr:uid="{8015BF33-1FEF-4860-9E27-73BC1AC3F67D}"/>
    <cellStyle name="Normal 7 2 2 4 2 4 2" xfId="6726" xr:uid="{F9866B9B-1BF3-4396-B5CE-785A46B0ED27}"/>
    <cellStyle name="Normal 7 2 2 4 2 5" xfId="6727" xr:uid="{EB8D3346-14B5-48AD-B25B-246FB5BA9E04}"/>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3 3 2" xfId="6728" xr:uid="{BC7F386B-2006-4065-9F1E-E968B0C9F8B5}"/>
    <cellStyle name="Normal 7 2 2 4 3 4" xfId="6729" xr:uid="{45BB13D8-A336-4079-82D2-C1DD97B208DB}"/>
    <cellStyle name="Normal 7 2 2 4 4" xfId="1954" xr:uid="{FB391651-8065-4F21-AD7B-69D80D0D4392}"/>
    <cellStyle name="Normal 7 2 2 4 4 2" xfId="4045" xr:uid="{1B23A7A9-65D5-422F-9494-FE1A8B23230F}"/>
    <cellStyle name="Normal 7 2 2 4 5" xfId="1955" xr:uid="{7E14A010-57F3-4D68-BAB4-2297B83AB01D}"/>
    <cellStyle name="Normal 7 2 2 4 5 2" xfId="6730" xr:uid="{E0B3AD99-8A8B-4A3F-9FED-4D0DE27D8BE0}"/>
    <cellStyle name="Normal 7 2 2 4 6" xfId="6731" xr:uid="{16F1C886-E80D-4225-AC3C-9F9B30683E0B}"/>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2 3 2" xfId="6732" xr:uid="{35679BE9-8774-4D76-8C84-B8B60793BE43}"/>
    <cellStyle name="Normal 7 2 2 5 2 4" xfId="6733" xr:uid="{2E4836F1-AAD3-4ED7-9522-D3ABEDE0EBB5}"/>
    <cellStyle name="Normal 7 2 2 5 3" xfId="1958" xr:uid="{A5923250-9E1E-45A2-8ADB-94E438A8994C}"/>
    <cellStyle name="Normal 7 2 2 5 3 2" xfId="4049" xr:uid="{40B1C237-52B3-4263-B02F-DC884EE39B02}"/>
    <cellStyle name="Normal 7 2 2 5 4" xfId="1959" xr:uid="{FE28A06A-08D4-460A-A581-72FD407EF4AC}"/>
    <cellStyle name="Normal 7 2 2 5 4 2" xfId="6734" xr:uid="{64B3E2EB-D577-4DD3-8D48-FC7569A25AB9}"/>
    <cellStyle name="Normal 7 2 2 5 5" xfId="6735" xr:uid="{4318B404-AF27-487F-8F33-EA14A64D235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3 2" xfId="6736" xr:uid="{0A08E94A-CE7C-4FB0-B0A3-3D0F3E2F3191}"/>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8 2" xfId="6737" xr:uid="{BD14F275-DEB0-4FBD-AF73-4289F40170BE}"/>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2 3 2" xfId="6738" xr:uid="{9E43A8CE-E81C-4724-86AE-DF83ECD0D398}"/>
    <cellStyle name="Normal 7 2 3 2 2 2 4" xfId="6739" xr:uid="{5E87D259-9747-4ACB-BE99-5FDA78A97455}"/>
    <cellStyle name="Normal 7 2 3 2 2 3" xfId="1971" xr:uid="{FF598B09-3787-414A-8185-09414655274C}"/>
    <cellStyle name="Normal 7 2 3 2 2 3 2" xfId="4055" xr:uid="{2DA72432-C2BC-40AB-A02A-2F436688674A}"/>
    <cellStyle name="Normal 7 2 3 2 2 4" xfId="1972" xr:uid="{B7B52216-219F-4EF6-8598-973E0163DAB0}"/>
    <cellStyle name="Normal 7 2 3 2 2 4 2" xfId="6740" xr:uid="{91ADD553-DE99-4E25-AA80-E5BEE7F85AD7}"/>
    <cellStyle name="Normal 7 2 3 2 2 5" xfId="6741" xr:uid="{D9CB3631-F9B7-4C8F-98F6-F3A9E94A184B}"/>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3 2" xfId="6742" xr:uid="{41876E80-3ABC-49A2-BD22-AB3773694DE3}"/>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5 2" xfId="6743" xr:uid="{1FE7FAA4-1899-45EF-85C8-D620107BF4AD}"/>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2 3 2" xfId="6744" xr:uid="{5155A63F-9038-40AA-80C4-6C8A8DA37D87}"/>
    <cellStyle name="Normal 7 2 3 3 2 2 4" xfId="6745" xr:uid="{4E6D0E19-7761-496E-A6EB-A07C63B37C12}"/>
    <cellStyle name="Normal 7 2 3 3 2 3" xfId="1983" xr:uid="{17AB2159-393B-4EE8-9ABC-A0D90937C034}"/>
    <cellStyle name="Normal 7 2 3 3 2 3 2" xfId="4061" xr:uid="{6FAA350D-37C3-4245-9688-F45C4264A5C2}"/>
    <cellStyle name="Normal 7 2 3 3 2 4" xfId="1984" xr:uid="{A310DC27-DDD2-4A7A-AEEB-0DB755755BBC}"/>
    <cellStyle name="Normal 7 2 3 3 2 4 2" xfId="6746" xr:uid="{CBEBF014-C71E-4343-9D2D-FC58BA98B717}"/>
    <cellStyle name="Normal 7 2 3 3 2 5" xfId="6747" xr:uid="{AB0B5F71-E3C2-4581-97B6-104FEA3F49B8}"/>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3 3 2" xfId="6748" xr:uid="{ACAC797B-1D7A-4262-B35E-5A272DBEF310}"/>
    <cellStyle name="Normal 7 2 3 3 3 4" xfId="6749" xr:uid="{3A8C824B-087C-420A-9EDA-A4A526023ADB}"/>
    <cellStyle name="Normal 7 2 3 3 4" xfId="1986" xr:uid="{32C2C1B6-3BAD-470A-8CF3-15117B0601C3}"/>
    <cellStyle name="Normal 7 2 3 3 4 2" xfId="4065" xr:uid="{59130F42-5B7F-4BD8-BFEA-CE3AFE6529A3}"/>
    <cellStyle name="Normal 7 2 3 3 5" xfId="1987" xr:uid="{D2658936-BCCC-4661-B795-2BD5C175376D}"/>
    <cellStyle name="Normal 7 2 3 3 5 2" xfId="6750" xr:uid="{C02CB591-B9A4-4FF2-9E03-177FCA6A0882}"/>
    <cellStyle name="Normal 7 2 3 3 6" xfId="6751" xr:uid="{E878C56B-14F2-4BFB-A5F3-7D0E043BB40B}"/>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2 3 2" xfId="6752" xr:uid="{9AC953EC-10BE-4570-A33C-CA7C7C9AB705}"/>
    <cellStyle name="Normal 7 2 3 4 2 4" xfId="6753" xr:uid="{31EF6774-C5DE-4784-B3EC-5A70316D0E6A}"/>
    <cellStyle name="Normal 7 2 3 4 3" xfId="1990" xr:uid="{A1317CA1-63D5-4F47-B41D-CF036F55768F}"/>
    <cellStyle name="Normal 7 2 3 4 3 2" xfId="4069" xr:uid="{C625CBEE-EC2A-4BDF-880F-B6A98808D583}"/>
    <cellStyle name="Normal 7 2 3 4 4" xfId="1991" xr:uid="{8BD49A71-5005-446C-B429-B7167CD3036D}"/>
    <cellStyle name="Normal 7 2 3 4 4 2" xfId="6754" xr:uid="{AFF2EFEB-DB52-478F-BDF0-EF03930DF580}"/>
    <cellStyle name="Normal 7 2 3 4 5" xfId="6755" xr:uid="{60C66868-188B-4292-AE93-EBBBF5E33A58}"/>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3 2" xfId="6756" xr:uid="{CF62C757-48D7-473A-B3FD-D533C8C5B554}"/>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7 2" xfId="6757" xr:uid="{85FB105E-E13F-438D-B813-78D1382CDCE1}"/>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3 2" xfId="6758" xr:uid="{A8C41919-31B1-4752-B582-36AA7F306024}"/>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4 2" xfId="6759" xr:uid="{4F037358-B462-4942-9441-FF33E069C64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3 2" xfId="6760" xr:uid="{2EB4AC48-387E-4DF7-8399-5DA1471E8E88}"/>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5 2" xfId="6761" xr:uid="{2E940B64-68B9-488B-99C6-89551274D562}"/>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2 3 2" xfId="6762" xr:uid="{318702AA-1F18-4F83-AF89-0A1D0A33DC21}"/>
    <cellStyle name="Normal 7 2 5 2 2 4" xfId="6763" xr:uid="{33329D7B-17CE-4633-A132-576893A1C809}"/>
    <cellStyle name="Normal 7 2 5 2 3" xfId="2022" xr:uid="{B10E24F8-74F9-45D3-A3A2-F5AE1B5343DC}"/>
    <cellStyle name="Normal 7 2 5 2 3 2" xfId="4078" xr:uid="{20DE82C0-078F-4CBD-AE2F-F1D3F74D2DD1}"/>
    <cellStyle name="Normal 7 2 5 2 4" xfId="2023" xr:uid="{03AA4B68-8714-4D4A-AC4A-0F09160F27DB}"/>
    <cellStyle name="Normal 7 2 5 2 4 2" xfId="6764" xr:uid="{B84E8475-FF23-4FDF-B635-56FE01FDF6A9}"/>
    <cellStyle name="Normal 7 2 5 2 5" xfId="6765" xr:uid="{582CF76D-429C-4EDE-84F7-FDB4E5E7DB5C}"/>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3 2" xfId="6766" xr:uid="{87DDFEFD-4113-4597-9D11-D322AF50017F}"/>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5 2" xfId="6767" xr:uid="{C2BE066C-91C0-4705-922E-D41A4C8A3D89}"/>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3 2" xfId="6768" xr:uid="{4DC3468C-7AC3-4C2D-AD59-BE488AFD92B2}"/>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4 2" xfId="6769" xr:uid="{02D54B85-7ACB-4D1A-A9A1-44A0774A2578}"/>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3 2" xfId="6770" xr:uid="{F55B2653-87D5-4018-B0F4-9F26C461DC5A}"/>
    <cellStyle name="Normal 7 2 7 4" xfId="2042" xr:uid="{83892F64-5EB8-4146-BD50-D9297065C275}"/>
    <cellStyle name="Normal 7 2 7 4 2" xfId="4808" xr:uid="{49389FAF-1F11-4503-8E5D-1659C24E0B98}"/>
    <cellStyle name="Normal 7 2 7 4 3" xfId="4869" xr:uid="{8D3BC950-EF98-4831-B148-A967BDC9337D}"/>
    <cellStyle name="Normal 7 2 7 4 4" xfId="4837" xr:uid="{A890C8BF-562A-4ABD-9AF1-7BA962DC7F99}"/>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2 9 2" xfId="6771" xr:uid="{03EE3063-A04C-4270-8CBB-D7FC28BC5D05}"/>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3 2" xfId="6772" xr:uid="{6A6BD3E4-49EF-4D7A-8E5F-D4E653C5B194}"/>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4 2" xfId="6773" xr:uid="{C4F89361-F046-47BA-9519-735DA7DAB0A2}"/>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3 2" xfId="6774" xr:uid="{F97ACABD-58F3-4DA5-A8E4-368D389B82CE}"/>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2 3 2" xfId="6775" xr:uid="{5917F13B-30DF-418D-AAE5-F7C80694B87F}"/>
    <cellStyle name="Normal 7 3 2 3 2 2 4" xfId="6776" xr:uid="{4B770B10-A4A1-4D53-AECF-D5AC212C33A0}"/>
    <cellStyle name="Normal 7 3 2 3 2 3" xfId="2087" xr:uid="{7C8CCA45-C68C-4034-B5EC-C2534B6F7DB7}"/>
    <cellStyle name="Normal 7 3 2 3 2 3 2" xfId="4088" xr:uid="{BC0F6DAD-218B-4064-9B2B-165BCF13B9AE}"/>
    <cellStyle name="Normal 7 3 2 3 2 4" xfId="2088" xr:uid="{0F6866C7-C208-49F3-9CFE-5622B16C40F2}"/>
    <cellStyle name="Normal 7 3 2 3 2 4 2" xfId="6777" xr:uid="{0F7E28D7-AEB2-430D-BF0C-3EA4E818030D}"/>
    <cellStyle name="Normal 7 3 2 3 2 5" xfId="6778" xr:uid="{6832CEBA-A783-4285-AB18-AF12437081DF}"/>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3 2" xfId="6779" xr:uid="{02AC70E2-3714-4F2E-ACC0-FB1CD8D704C3}"/>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5 2" xfId="6780" xr:uid="{D302DF26-8883-4DB3-8A52-94202002948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3 2" xfId="6781" xr:uid="{DA9731CB-B7FD-4F92-9A89-F9D30B3B9216}"/>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4 2" xfId="6782" xr:uid="{8396BA7B-429D-44DF-AF49-A4D9A27FB7DF}"/>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3 2" xfId="6783" xr:uid="{C60AEF56-F95C-4527-B702-684C63E02FB6}"/>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7 2" xfId="6784" xr:uid="{B18EF5C2-024E-484C-87A6-2604F795800A}"/>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52" xr:uid="{397080D9-F817-42AD-9A50-F529AFD8A2F9}"/>
    <cellStyle name="Normal 7 3 3 2 2 2 3" xfId="4753" xr:uid="{2F88EDC5-8029-4037-A7FF-1EF557F87D11}"/>
    <cellStyle name="Normal 7 3 3 2 2 3" xfId="2119" xr:uid="{59EE3DA1-DB0B-4770-AA07-504ACC639355}"/>
    <cellStyle name="Normal 7 3 3 2 2 3 2" xfId="4754" xr:uid="{A445C8EB-0507-4A2C-B67C-D3927288F94D}"/>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55" xr:uid="{0598B684-1C28-49FA-A7FF-7A945E84E77C}"/>
    <cellStyle name="Normal 7 3 3 2 3 3" xfId="2123" xr:uid="{8BA5261E-569D-49BE-89DD-562D6FBA77FA}"/>
    <cellStyle name="Normal 7 3 3 2 3 4" xfId="2124" xr:uid="{6BD07A24-FC51-4606-8F5E-A0DE4A254F35}"/>
    <cellStyle name="Normal 7 3 3 2 4" xfId="2125" xr:uid="{BA0F5F31-4A61-4B98-B603-DE9AC5B89C49}"/>
    <cellStyle name="Normal 7 3 3 2 4 2" xfId="4756" xr:uid="{D0082869-4A79-4445-84B5-063B42380486}"/>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57" xr:uid="{122C11ED-11B0-4CBB-B165-EC0E173DBF1C}"/>
    <cellStyle name="Normal 7 3 3 3 2 3" xfId="2131" xr:uid="{CEFF65FE-1D46-48DD-B7EC-07A68A665CF4}"/>
    <cellStyle name="Normal 7 3 3 3 2 4" xfId="2132" xr:uid="{0A9F0429-60CB-49E9-8011-EC3D5B851C09}"/>
    <cellStyle name="Normal 7 3 3 3 3" xfId="2133" xr:uid="{BA14379C-3141-49B5-8B94-0F50BB76AF4B}"/>
    <cellStyle name="Normal 7 3 3 3 3 2" xfId="4758" xr:uid="{9360542E-C74B-487C-BB0A-13B29E36228F}"/>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59" xr:uid="{3918C5B1-AC44-4021-A759-B2694FCB8711}"/>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3 2" xfId="6785" xr:uid="{DC95ACFC-9AE1-4F53-AAE1-DAD2D577D797}"/>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4 2" xfId="6786" xr:uid="{4FA2ED1B-E6A2-4581-BFD3-ACEDFF4EC7E1}"/>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3 2" xfId="6787" xr:uid="{7BF647DF-753F-46DE-9545-54906C2F3BC9}"/>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5 2" xfId="6788" xr:uid="{9434ABEA-C541-4C47-A4C1-E2A188C9E37D}"/>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3 2" xfId="6789" xr:uid="{6BDDC366-8196-42E7-99C0-A4410EADA857}"/>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4 2" xfId="6790" xr:uid="{FF07B167-B5F8-4183-87E7-1238418DD3BC}"/>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3 2" xfId="6791" xr:uid="{A4695A94-5260-4EFD-9C03-1D032E17D314}"/>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3 2" xfId="6792" xr:uid="{6C03DE77-3F71-4E11-96F2-6801DFB70C8E}"/>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4 2" xfId="6793" xr:uid="{B724155A-F7D4-4853-B9DA-E31515C84E6A}"/>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3 2" xfId="6794" xr:uid="{5C837228-AD3D-4571-ACF9-90A184D121CA}"/>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3 2" xfId="6795" xr:uid="{A4E13FB0-E46B-4184-9150-AE15FA7B490B}"/>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3 2" xfId="6796" xr:uid="{4355A66D-B1CA-4F02-A56A-0EDB0F7F9265}"/>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4 2" xfId="6797" xr:uid="{E4C5BA25-BE9F-4192-83AA-AD4C2D4F40B7}"/>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3 2" xfId="6798" xr:uid="{F51BCEF6-6665-4AA8-B3ED-01117820146B}"/>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3 2" xfId="6799" xr:uid="{7CF8C8F5-DEE0-4FBA-B9B2-C65AABA90728}"/>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70" xr:uid="{0C6DAA24-9F26-424D-B665-4F5CC64CADD6}"/>
    <cellStyle name="Normal 7 9 2 3" xfId="2475" xr:uid="{44AC2D5D-15E7-4B2A-9537-59F2C344EE1B}"/>
    <cellStyle name="Normal 7 9 2 4" xfId="2476" xr:uid="{B3894D3C-1D8E-46B7-B156-48246220C3E8}"/>
    <cellStyle name="Normal 7 9 3" xfId="2477" xr:uid="{C2173BBD-3813-4F4E-A72B-9C9D64F6AACF}"/>
    <cellStyle name="Normal 7 9 3 2" xfId="5523" xr:uid="{B3D0911D-3ADD-44AE-94A8-8CBE7FFC5C0E}"/>
    <cellStyle name="Normal 7 9 4" xfId="2478" xr:uid="{E54CEC28-D8CE-4A63-B422-E849457E4CFD}"/>
    <cellStyle name="Normal 7 9 4 2" xfId="4807" xr:uid="{349E064F-A6D0-47CF-9B41-40E6B6605FBC}"/>
    <cellStyle name="Normal 7 9 4 3" xfId="4871" xr:uid="{1E567933-BF62-4156-9519-DB0286A78467}"/>
    <cellStyle name="Normal 7 9 4 4" xfId="4836" xr:uid="{762C21D3-7C27-487F-858A-8BF464C66063}"/>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16" xfId="7289" xr:uid="{11C5D9B9-78AE-4089-885F-8FA81E8F3D25}"/>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2 3 2" xfId="6800" xr:uid="{E1B731EE-54E0-466B-9711-678201A8BDB1}"/>
    <cellStyle name="Normal 8 2 2 2 2 2 2 4" xfId="6801" xr:uid="{42BD5B1C-BAB5-4BA5-9AD5-2116112FE92A}"/>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2 4 2" xfId="6802" xr:uid="{FD51E455-12F7-4228-8E3C-6EC3CE76CFE9}"/>
    <cellStyle name="Normal 8 2 2 2 2 2 5" xfId="6803" xr:uid="{235FD148-F9A0-4B87-BBF2-3B79DDB2B92B}"/>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3 2" xfId="6804" xr:uid="{6D4E2865-A96E-4185-8F1B-D5070C91B0E2}"/>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5 2" xfId="6805" xr:uid="{B2D45DBC-236B-4105-B2D5-240102DFB8AB}"/>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2 3 2" xfId="6806" xr:uid="{0818B8C2-4057-43D1-8E55-67C917CE2AA3}"/>
    <cellStyle name="Normal 8 2 2 2 3 2 2 4" xfId="6807" xr:uid="{01C8D1EE-9DD2-4FA1-8A96-32169E758DB4}"/>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2 4 2" xfId="6808" xr:uid="{0698E40D-262D-4556-B97B-B98079039456}"/>
    <cellStyle name="Normal 8 2 2 2 3 2 5" xfId="6809" xr:uid="{410EF310-0787-46FB-9E9F-6C5840C5BF67}"/>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3 3 2" xfId="6810" xr:uid="{B072F0A9-27E5-484C-BAF5-51A2881A2CFF}"/>
    <cellStyle name="Normal 8 2 2 2 3 3 4" xfId="6811" xr:uid="{06782FA4-CE36-42C3-BB05-217432E48E62}"/>
    <cellStyle name="Normal 8 2 2 2 3 4" xfId="2515" xr:uid="{4440A5EF-958B-40A7-8C70-04C325ECFB67}"/>
    <cellStyle name="Normal 8 2 2 2 3 4 2" xfId="4114" xr:uid="{37FB36C4-6040-4480-B2E4-F0850F0DB874}"/>
    <cellStyle name="Normal 8 2 2 2 3 5" xfId="2516" xr:uid="{86B3FB6B-06CA-4C83-A649-9C30633EDEBA}"/>
    <cellStyle name="Normal 8 2 2 2 3 5 2" xfId="6812" xr:uid="{5A164C51-7092-42BA-A928-6AD56E9965DE}"/>
    <cellStyle name="Normal 8 2 2 2 3 6" xfId="6813" xr:uid="{AECC81CC-630C-4733-8F60-FA2000FBF005}"/>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2 3 2" xfId="6814" xr:uid="{A1046A55-8511-41E7-8B7F-BAC360AFF61A}"/>
    <cellStyle name="Normal 8 2 2 2 4 2 4" xfId="6815" xr:uid="{9E3B7453-9CA0-4033-A23E-C52417ADE398}"/>
    <cellStyle name="Normal 8 2 2 2 4 3" xfId="2519" xr:uid="{C58E9C83-3D51-45BF-8EF8-14281B74B8BA}"/>
    <cellStyle name="Normal 8 2 2 2 4 3 2" xfId="4118" xr:uid="{A4BAE018-4E88-4017-9DD1-52D0C5D98DE4}"/>
    <cellStyle name="Normal 8 2 2 2 4 4" xfId="2520" xr:uid="{696CBA30-DA9B-441D-9E1D-35A2546D9359}"/>
    <cellStyle name="Normal 8 2 2 2 4 4 2" xfId="6816" xr:uid="{7E70921E-8DCC-4410-B668-7EC5E1112081}"/>
    <cellStyle name="Normal 8 2 2 2 4 5" xfId="6817" xr:uid="{8AAAC395-D1EF-4FDE-888A-67B14F6A312A}"/>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3 2" xfId="6818" xr:uid="{BFD1003D-C18F-4070-97BE-ADFD79BD2814}"/>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7 2" xfId="6819" xr:uid="{699F6DCB-A2DB-4EE3-93FE-9AD7E19BE81B}"/>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2 3 2" xfId="6820" xr:uid="{019FF34E-E636-4559-A892-6FAB93E0B2AD}"/>
    <cellStyle name="Normal 8 2 2 3 2 2 4" xfId="6821" xr:uid="{CC93B091-638F-496F-9680-E19DA1053841}"/>
    <cellStyle name="Normal 8 2 2 3 2 3" xfId="2531" xr:uid="{3D921FBC-C547-448C-B5D0-830B53A9DC5B}"/>
    <cellStyle name="Normal 8 2 2 3 2 3 2" xfId="4124" xr:uid="{C6E55B17-F766-4F7D-8BC1-F72F48CDA06B}"/>
    <cellStyle name="Normal 8 2 2 3 2 4" xfId="2532" xr:uid="{08C2D511-C340-46BA-89D5-FCDF8521443C}"/>
    <cellStyle name="Normal 8 2 2 3 2 4 2" xfId="6822" xr:uid="{3C270BE7-A473-4D9E-966B-1168288B34AA}"/>
    <cellStyle name="Normal 8 2 2 3 2 5" xfId="6823" xr:uid="{1DB0B3BA-0BF8-4402-8C19-E06433D9B738}"/>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3 2" xfId="6824" xr:uid="{DFB1F73D-B271-40C9-B367-5DEB4D46FF23}"/>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5 2" xfId="6825" xr:uid="{F7680034-BCE0-45FE-AA12-70CC827A34B0}"/>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2 3 2" xfId="6826" xr:uid="{FAAD2B07-594B-4AA5-9FAA-691392529EF2}"/>
    <cellStyle name="Normal 8 2 2 4 2 2 4" xfId="6827" xr:uid="{37FD346E-C80E-4D43-83CF-AE381BCF06FC}"/>
    <cellStyle name="Normal 8 2 2 4 2 3" xfId="2543" xr:uid="{2536E95D-4FD5-46E2-98BC-817E53A2289C}"/>
    <cellStyle name="Normal 8 2 2 4 2 3 2" xfId="4130" xr:uid="{351FCD6F-DCFF-4998-96A4-FC4ADFE6E7B9}"/>
    <cellStyle name="Normal 8 2 2 4 2 4" xfId="2544" xr:uid="{5D8EB69B-CF41-4DC4-85B2-41E110BF558C}"/>
    <cellStyle name="Normal 8 2 2 4 2 4 2" xfId="6828" xr:uid="{267A40A0-5938-45B5-BD09-C5F774B08D44}"/>
    <cellStyle name="Normal 8 2 2 4 2 5" xfId="6829" xr:uid="{95B21A42-2ED1-4C36-BAF0-F18D86AB27B2}"/>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3 3 2" xfId="6830" xr:uid="{F27BF4EC-A697-4BC3-92E0-1B8192BABAE4}"/>
    <cellStyle name="Normal 8 2 2 4 3 4" xfId="6831" xr:uid="{142750E6-D9AA-435E-9D3A-60F4B2ECFFDF}"/>
    <cellStyle name="Normal 8 2 2 4 4" xfId="2546" xr:uid="{35E8498E-13DB-44A8-8DA4-78E5D70C66CB}"/>
    <cellStyle name="Normal 8 2 2 4 4 2" xfId="4134" xr:uid="{0C4D24B4-8715-4BE3-A333-22FCAB3D0261}"/>
    <cellStyle name="Normal 8 2 2 4 5" xfId="2547" xr:uid="{0AAF00BB-11DF-417F-B0DD-85000E3FF44A}"/>
    <cellStyle name="Normal 8 2 2 4 5 2" xfId="6832" xr:uid="{E54011BE-3454-4D33-9C84-EA1FC9FD6587}"/>
    <cellStyle name="Normal 8 2 2 4 6" xfId="6833" xr:uid="{2E64F272-084C-41E9-A62F-A36E941F0B35}"/>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2 3 2" xfId="6834" xr:uid="{CCFADB63-6E5D-4B4B-81E9-66ABF680E895}"/>
    <cellStyle name="Normal 8 2 2 5 2 4" xfId="6835" xr:uid="{27714242-6BEB-4C7F-8A8F-F57051AC8380}"/>
    <cellStyle name="Normal 8 2 2 5 3" xfId="2550" xr:uid="{16C7C427-7BF1-435A-A480-580895206EDE}"/>
    <cellStyle name="Normal 8 2 2 5 3 2" xfId="4138" xr:uid="{438AB419-A079-4205-9DC8-913AA3048381}"/>
    <cellStyle name="Normal 8 2 2 5 4" xfId="2551" xr:uid="{490FB896-AB53-421E-B01D-3FFF1ED208FC}"/>
    <cellStyle name="Normal 8 2 2 5 4 2" xfId="6836" xr:uid="{F169F125-17C5-4881-B699-BCF26D1F3BEA}"/>
    <cellStyle name="Normal 8 2 2 5 5" xfId="6837" xr:uid="{A20E418E-A1C3-488C-BC1F-5012C6E1640E}"/>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3 2" xfId="6838" xr:uid="{6005C7EF-C7D2-4E11-B8D0-974D908FC44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8 2" xfId="6839" xr:uid="{252BACF4-49AD-4917-8786-1A8170121283}"/>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2 3 2" xfId="6840" xr:uid="{44A5B896-6349-4E78-8992-68BA26D4D009}"/>
    <cellStyle name="Normal 8 2 3 2 2 2 4" xfId="6841" xr:uid="{1828F3E7-359F-4924-A17E-29A7905AA821}"/>
    <cellStyle name="Normal 8 2 3 2 2 3" xfId="2563" xr:uid="{B9F838CC-174D-4100-862E-E2F9E6EADD0B}"/>
    <cellStyle name="Normal 8 2 3 2 2 3 2" xfId="4144" xr:uid="{9D8108AD-5DBB-4F67-9FBB-FC4C855898DE}"/>
    <cellStyle name="Normal 8 2 3 2 2 4" xfId="2564" xr:uid="{50815683-3FAF-410F-97C9-6558932F8948}"/>
    <cellStyle name="Normal 8 2 3 2 2 4 2" xfId="6842" xr:uid="{B0B6087E-8D3A-44F8-AAA3-0FA143476AE8}"/>
    <cellStyle name="Normal 8 2 3 2 2 5" xfId="6843" xr:uid="{DE6001C6-8481-4EAD-9A77-166A45CE60FF}"/>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3 2" xfId="6844" xr:uid="{9DF0D83A-13A8-4604-AE5E-6CA17BD056AB}"/>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5 2" xfId="6845" xr:uid="{719FD025-207F-46E7-B42D-A0F7BF615D23}"/>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2 3 2" xfId="6846" xr:uid="{E9C24867-7D67-46FB-89C7-F8F336C299B5}"/>
    <cellStyle name="Normal 8 2 3 3 2 2 4" xfId="6847" xr:uid="{61F4C5A3-5193-4651-BA21-A6DD576B4258}"/>
    <cellStyle name="Normal 8 2 3 3 2 3" xfId="2575" xr:uid="{B629C06A-32AF-46BA-AEDD-444BF3EF15F4}"/>
    <cellStyle name="Normal 8 2 3 3 2 3 2" xfId="4150" xr:uid="{19845B62-0EA3-4232-98DF-BFD2A6A96A87}"/>
    <cellStyle name="Normal 8 2 3 3 2 4" xfId="2576" xr:uid="{9153108A-F0BD-4B23-9B05-1C21D4BB1088}"/>
    <cellStyle name="Normal 8 2 3 3 2 4 2" xfId="6848" xr:uid="{85DC4112-F175-4F44-ACD9-600CC2D27773}"/>
    <cellStyle name="Normal 8 2 3 3 2 5" xfId="6849" xr:uid="{989B437C-B6E4-4D93-9E63-40FB6C8D72E7}"/>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3 3 2" xfId="6850" xr:uid="{8540FD2C-7C8D-46A9-88F7-EE6D44EE4F3D}"/>
    <cellStyle name="Normal 8 2 3 3 3 4" xfId="6851" xr:uid="{5A390552-67DD-4D6C-A77A-5418EC41D58E}"/>
    <cellStyle name="Normal 8 2 3 3 4" xfId="2578" xr:uid="{201CDECC-0F79-42B3-BA5D-1FF767776EAE}"/>
    <cellStyle name="Normal 8 2 3 3 4 2" xfId="4154" xr:uid="{F0764594-0912-40FE-A687-EE667D5C66D4}"/>
    <cellStyle name="Normal 8 2 3 3 5" xfId="2579" xr:uid="{0A9F30B0-8B87-49B4-9A4A-D6B3D3E622CA}"/>
    <cellStyle name="Normal 8 2 3 3 5 2" xfId="6852" xr:uid="{487B7C2D-05D7-443E-9468-3D979FE44E5C}"/>
    <cellStyle name="Normal 8 2 3 3 6" xfId="6853" xr:uid="{CC626C1A-E3FE-4F18-91BA-47F4AD33C02E}"/>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2 3 2" xfId="6854" xr:uid="{86F9D29E-CB4E-44E9-93BD-BE14E2179E7A}"/>
    <cellStyle name="Normal 8 2 3 4 2 4" xfId="6855" xr:uid="{B1C25CE1-E3E7-412B-9F46-02718756D167}"/>
    <cellStyle name="Normal 8 2 3 4 3" xfId="2582" xr:uid="{D43872AD-3A6A-40F6-A289-4F6A6782E267}"/>
    <cellStyle name="Normal 8 2 3 4 3 2" xfId="4158" xr:uid="{24068D43-267F-405F-8012-3A266CD0A538}"/>
    <cellStyle name="Normal 8 2 3 4 4" xfId="2583" xr:uid="{65593F32-7F6C-4F57-8134-D85745AAF1B3}"/>
    <cellStyle name="Normal 8 2 3 4 4 2" xfId="6856" xr:uid="{36A5B93E-8091-41B0-856A-304D71152A90}"/>
    <cellStyle name="Normal 8 2 3 4 5" xfId="6857" xr:uid="{F12FF1EF-923E-4DD6-8488-BC7415AA5034}"/>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3 2" xfId="6858" xr:uid="{62454E74-077E-4887-915A-92D7E1ED632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7 2" xfId="6859" xr:uid="{3611CE98-C4E7-4CEC-813D-023B5FDB4772}"/>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3 2" xfId="6860" xr:uid="{91795E48-81FB-46CF-9716-1CA88042230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4 2" xfId="6861" xr:uid="{E3C9E476-3661-4F5E-A831-36E468A334BC}"/>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3 2" xfId="6862" xr:uid="{4B63E2B3-B07A-4FF2-8980-B1EBDBD0FAFE}"/>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5 2" xfId="6863" xr:uid="{685C5D1E-E0E7-47F6-B64D-60EF45EB8B5E}"/>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2 3 2" xfId="6864" xr:uid="{58650E68-581D-4E57-A43C-DB8417D73770}"/>
    <cellStyle name="Normal 8 2 5 2 2 4" xfId="6865" xr:uid="{BDA2B6BC-3E70-4D65-AB88-3B3395EBE53B}"/>
    <cellStyle name="Normal 8 2 5 2 3" xfId="2614" xr:uid="{6AD25A2B-33C1-415C-BBF9-9E825B2F987B}"/>
    <cellStyle name="Normal 8 2 5 2 3 2" xfId="4167" xr:uid="{2F3D5B85-5277-408A-A2BC-668129D87055}"/>
    <cellStyle name="Normal 8 2 5 2 4" xfId="2615" xr:uid="{097C4F6C-E4DF-4ABC-B1A3-77336B5A6F32}"/>
    <cellStyle name="Normal 8 2 5 2 4 2" xfId="6866" xr:uid="{5A889D2D-7294-42CD-9828-225C91141B60}"/>
    <cellStyle name="Normal 8 2 5 2 5" xfId="6867" xr:uid="{20B5009C-B4D0-4A66-9678-220379E95B7C}"/>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3 2" xfId="6868" xr:uid="{A8338C0F-6BE1-4321-9911-E5B8012CF226}"/>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5 2" xfId="6869" xr:uid="{531736A1-BB64-4759-9F03-27A775D27898}"/>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3 2" xfId="6870" xr:uid="{4466AE24-6CF7-432D-92F5-FFDBE9B8DDCD}"/>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4 2" xfId="6871" xr:uid="{09AAA2FB-8F33-4D55-A21D-146B3D928D50}"/>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3 2" xfId="6872" xr:uid="{6EFAFB66-7956-4034-B336-630BACCE75BE}"/>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2 9 2" xfId="6873" xr:uid="{D4B92439-AE50-4B6E-9F31-7E0248F3D069}"/>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3 2" xfId="6874" xr:uid="{4BC3CCEC-8124-40C6-8586-6965FE340AAE}"/>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4 2" xfId="6875" xr:uid="{876AF743-EB02-4EBF-8F20-6979D6C66B71}"/>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3 2" xfId="6876" xr:uid="{F671753B-6BF3-450D-B483-10A3915D53BF}"/>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2 3 2" xfId="6877" xr:uid="{D5A6784E-1BE4-45E9-9DB7-B278F59099F1}"/>
    <cellStyle name="Normal 8 3 2 3 2 2 4" xfId="6878" xr:uid="{011F6E23-D4B1-4C2E-A878-BE820C840964}"/>
    <cellStyle name="Normal 8 3 2 3 2 3" xfId="2679" xr:uid="{0F5A1393-81B4-40E0-843B-196E87FD06AF}"/>
    <cellStyle name="Normal 8 3 2 3 2 3 2" xfId="4177" xr:uid="{D6950560-C6E8-4302-9AEA-3C013745E998}"/>
    <cellStyle name="Normal 8 3 2 3 2 4" xfId="2680" xr:uid="{F2842660-A4F3-42B3-817A-AFF7F7FE1B65}"/>
    <cellStyle name="Normal 8 3 2 3 2 4 2" xfId="6879" xr:uid="{AD32D769-F167-43C1-8177-1C15E59FF790}"/>
    <cellStyle name="Normal 8 3 2 3 2 5" xfId="6880" xr:uid="{8C815734-AEED-488F-8694-E51DA1A8C5AD}"/>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3 2" xfId="6881" xr:uid="{D3A5C8BA-43FF-4C79-97C8-4C724A3DAF32}"/>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5 2" xfId="6882" xr:uid="{DAD93412-A604-444B-9B41-1A093FA49216}"/>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3 2" xfId="6883" xr:uid="{85674EE6-3675-436D-B74C-DB524BE39333}"/>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4 2" xfId="6884" xr:uid="{B9F0B33B-DF94-4D95-AF9F-69366C76D2DD}"/>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3 2" xfId="6885" xr:uid="{7EF8257B-6CC4-456C-8A75-59680561307D}"/>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7 2" xfId="6886" xr:uid="{CB7BD9F1-06C8-4443-9DCC-CBEEA7321B40}"/>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60" xr:uid="{65947E35-4E83-46EB-9FC9-D9248EB842AD}"/>
    <cellStyle name="Normal 8 3 3 2 2 2 3" xfId="4761" xr:uid="{938CF5EB-D6C1-4307-B2B6-3B9A6D54A3CE}"/>
    <cellStyle name="Normal 8 3 3 2 2 3" xfId="2711" xr:uid="{61611B3B-040E-4461-B4C8-0DDB13582815}"/>
    <cellStyle name="Normal 8 3 3 2 2 3 2" xfId="4762" xr:uid="{2697F53F-91CB-4C60-A6C4-E7F3D49E45A6}"/>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63" xr:uid="{525BC36F-E716-4D62-BB43-3219812C736F}"/>
    <cellStyle name="Normal 8 3 3 2 3 3" xfId="2715" xr:uid="{C6860858-1FB1-47EC-8CF3-B25CEB3AE2AA}"/>
    <cellStyle name="Normal 8 3 3 2 3 4" xfId="2716" xr:uid="{BF968B0D-D46F-43B0-8D98-90DB7DFC0307}"/>
    <cellStyle name="Normal 8 3 3 2 4" xfId="2717" xr:uid="{88CB77D2-5156-4171-BBFE-624C8F588E85}"/>
    <cellStyle name="Normal 8 3 3 2 4 2" xfId="4764" xr:uid="{669AB7CD-2D4A-4365-A9D8-5C092549E821}"/>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65" xr:uid="{DEC6E872-EF7F-4FFA-BE6E-E517F7449F36}"/>
    <cellStyle name="Normal 8 3 3 3 2 3" xfId="2723" xr:uid="{788DBDF4-A2D3-4EBE-9E18-E51F26E1841A}"/>
    <cellStyle name="Normal 8 3 3 3 2 4" xfId="2724" xr:uid="{A00126DC-A212-4951-B404-37A314DEAA4E}"/>
    <cellStyle name="Normal 8 3 3 3 3" xfId="2725" xr:uid="{55541F13-F630-4658-B36B-766D447C41D9}"/>
    <cellStyle name="Normal 8 3 3 3 3 2" xfId="4766" xr:uid="{452A301B-E396-4267-8A0C-8CED18918AEB}"/>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67" xr:uid="{4D9209DF-23E0-4310-B5C3-CFEEE067724E}"/>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3 2" xfId="6887" xr:uid="{9CE72A18-39A2-4FA9-8E76-B6CBA92E6087}"/>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4 2" xfId="6888" xr:uid="{899FE0B8-090D-4481-B14B-D0933361D31D}"/>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3 2" xfId="6889" xr:uid="{0DED9BA1-3822-4BEC-9A6B-C24D28D3DE41}"/>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5 2" xfId="6890" xr:uid="{9E57C2F3-09C8-4B3C-9555-684991CDDAA2}"/>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3 2" xfId="6891" xr:uid="{279EE0AE-4BE5-4908-88AD-CD7697920396}"/>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4 2" xfId="6892" xr:uid="{2A4C23FF-CED8-4E3E-977B-335081D6A77E}"/>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3 2" xfId="6893" xr:uid="{CC14BED4-14D6-415B-B0B0-6DE2907D97DA}"/>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3 2" xfId="6894" xr:uid="{EEBC13FD-AB08-4955-AE79-B1B2400B050B}"/>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4 2" xfId="6895" xr:uid="{63AD7BE8-F8C3-4B63-A1BF-C58C18280C09}"/>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3 2" xfId="6896" xr:uid="{4974B62A-9EDE-480E-9967-18BC83FD8901}"/>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3 2" xfId="6897" xr:uid="{746E2A10-4737-48E8-85CF-1F40364B4BE0}"/>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3 2" xfId="6898" xr:uid="{38E455DE-70D3-4E61-AFC6-2262BB8C3348}"/>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4 2" xfId="6899" xr:uid="{7DA189AC-5B4A-45B9-BCA9-53AC413E4C07}"/>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3 2" xfId="6900" xr:uid="{4B81E886-4A96-4573-BAEE-06815FC73F0C}"/>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3 2" xfId="6901" xr:uid="{EC72E7C7-5B0B-4EA4-97BF-B56A4276E182}"/>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72" xr:uid="{E4F0E643-B55B-45C0-9DCF-EFE7C0C5AFDD}"/>
    <cellStyle name="Normal 8 9 2 3" xfId="3067" xr:uid="{BC8914A7-3B34-4068-843B-EC6377966C11}"/>
    <cellStyle name="Normal 8 9 2 4" xfId="3068" xr:uid="{41ECE659-93DA-4486-B74B-E987284CAE34}"/>
    <cellStyle name="Normal 8 9 3" xfId="3069" xr:uid="{EC5B6741-D430-41DE-B933-B1D0C5234098}"/>
    <cellStyle name="Normal 8 9 3 2" xfId="5524" xr:uid="{76EC65C4-74DB-4205-9172-8DE2034641D6}"/>
    <cellStyle name="Normal 8 9 4" xfId="3070" xr:uid="{536FF2B0-038F-4AE5-9FE7-52C6BA46A005}"/>
    <cellStyle name="Normal 8 9 4 2" xfId="4809" xr:uid="{FCDE036F-3787-4082-9EC0-B3E35D1B39E0}"/>
    <cellStyle name="Normal 8 9 4 3" xfId="4873" xr:uid="{557FDA0C-6FE2-4C7B-9FFF-540ACBFB5BF8}"/>
    <cellStyle name="Normal 8 9 4 4" xfId="4838" xr:uid="{5DB26887-88B4-4324-8D1F-F45F6994BFA1}"/>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17" xfId="7288" xr:uid="{E091B8DD-F889-49E5-99B3-385632674178}"/>
    <cellStyle name="Normal 9 2" xfId="78" xr:uid="{5627808E-AB88-45E0-B558-D45AF57885FC}"/>
    <cellStyle name="Normal 9 2 2" xfId="3733" xr:uid="{EAA3B93C-51BF-41B5-A9F2-FFD7FC287047}"/>
    <cellStyle name="Normal 9 2 2 2" xfId="4556" xr:uid="{9C484DE9-84A9-4D1D-9442-DA343EE125C1}"/>
    <cellStyle name="Normal 9 2 2 2 2" xfId="5916" xr:uid="{3CE4D613-D75B-4AD5-B984-864DDBB97BE2}"/>
    <cellStyle name="Normal 9 2 2 3" xfId="5750" xr:uid="{5B92FBAE-3DB2-4BD3-AFE2-947496C34E4F}"/>
    <cellStyle name="Normal 9 2 3" xfId="4465" xr:uid="{7BDC7D1F-9C31-48DC-98DD-327092BD3895}"/>
    <cellStyle name="Normal 9 2 3 2" xfId="5639" xr:uid="{87BAE809-F40F-4C9D-8C26-4FD719554164}"/>
    <cellStyle name="Normal 9 2 3 2 2" xfId="5975" xr:uid="{9E511282-5610-41C6-83C3-00E6E42BC27D}"/>
    <cellStyle name="Normal 9 2 3 3" xfId="5808" xr:uid="{6CDD6678-242D-4094-93D2-CFDF33F9C5D0}"/>
    <cellStyle name="Normal 9 2 4" xfId="5597" xr:uid="{E45F0601-04D2-4B44-9C84-37848EEB0A28}"/>
    <cellStyle name="Normal 9 2 4 2" xfId="5863" xr:uid="{168A0F60-78C7-43D3-99EF-F11BC118C893}"/>
    <cellStyle name="Normal 9 2 5" xfId="5692" xr:uid="{3416C1F6-8B14-45AE-BDC3-BF27E50B72C1}"/>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2 3 2" xfId="6902" xr:uid="{790ADAFB-FE35-40DD-AAEE-8951E8D5F29B}"/>
    <cellStyle name="Normal 9 3 2 2 2 2 2 4" xfId="6903" xr:uid="{051F6D4B-6F07-47B7-B87E-DA260D16AE17}"/>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2 4 2" xfId="6904" xr:uid="{D144296A-E846-4350-867A-1FF4C2751F9D}"/>
    <cellStyle name="Normal 9 3 2 2 2 2 5" xfId="6905" xr:uid="{B1E5512C-9A9B-4B9C-A223-799C752FCAE1}"/>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3 2" xfId="6906" xr:uid="{7C3973C4-BD18-4012-8E03-0F9C5D31093B}"/>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5 2" xfId="6907" xr:uid="{7619D8BD-BDE0-4B17-9612-8DB4C3B25E2A}"/>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2 3 2" xfId="6908" xr:uid="{5B57A111-45C3-4C8F-B747-1AF36F45C7C3}"/>
    <cellStyle name="Normal 9 3 2 2 3 2 2 4" xfId="6909" xr:uid="{A16AAB8B-F1B2-4B23-9600-6A71ACB57A24}"/>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2 4 2" xfId="6910" xr:uid="{A50A8FCD-497E-47CB-BF59-7B9F664A8EFE}"/>
    <cellStyle name="Normal 9 3 2 2 3 2 5" xfId="6911" xr:uid="{A830FB36-4503-4ECA-B0BD-B7AF9665C9F8}"/>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3 3 2" xfId="6912" xr:uid="{3C2971EA-E7E5-404E-9403-6FBABE9B8584}"/>
    <cellStyle name="Normal 9 3 2 2 3 3 4" xfId="6913" xr:uid="{C376B3B5-FD80-4091-9821-BDD402FB37D1}"/>
    <cellStyle name="Normal 9 3 2 2 3 4" xfId="3115" xr:uid="{96D3D715-6F12-4F63-BAD6-76D41DE59950}"/>
    <cellStyle name="Normal 9 3 2 2 3 4 2" xfId="4203" xr:uid="{6C4DF0B0-14B6-4491-A84E-DBC0DB6BA7E7}"/>
    <cellStyle name="Normal 9 3 2 2 3 5" xfId="3116" xr:uid="{265C90AA-63D9-40B7-99CC-181FA7AD5ECB}"/>
    <cellStyle name="Normal 9 3 2 2 3 5 2" xfId="6914" xr:uid="{B136717D-BEB4-4B73-8E71-092FC1B642E0}"/>
    <cellStyle name="Normal 9 3 2 2 3 6" xfId="6915" xr:uid="{94EDC84A-7BE1-4D68-A1B2-03540D5D9968}"/>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2 3 2" xfId="6916" xr:uid="{04157206-977D-48F8-8D03-CDFEDC5C0809}"/>
    <cellStyle name="Normal 9 3 2 2 4 2 4" xfId="6917" xr:uid="{D851904B-5CAA-4F6C-865D-0876E301DD8B}"/>
    <cellStyle name="Normal 9 3 2 2 4 3" xfId="3119" xr:uid="{98AF19E7-4105-42EF-8324-19BE88629A60}"/>
    <cellStyle name="Normal 9 3 2 2 4 3 2" xfId="4207" xr:uid="{24BBC382-1D4B-43F0-9557-5BB6785E778F}"/>
    <cellStyle name="Normal 9 3 2 2 4 4" xfId="3120" xr:uid="{927695E5-E626-46D5-959E-0B740C2C0C74}"/>
    <cellStyle name="Normal 9 3 2 2 4 4 2" xfId="6918" xr:uid="{49D5685D-0210-4377-9677-A33D4AA7C5FA}"/>
    <cellStyle name="Normal 9 3 2 2 4 5" xfId="6919" xr:uid="{2B678EBA-2529-486A-B482-BAD282F0F365}"/>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3 2" xfId="6920" xr:uid="{7013EB77-99DA-4AAB-A925-B81CA245668F}"/>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7 2" xfId="6921" xr:uid="{459BCBA2-57B0-4098-8907-FCDE3CDB7105}"/>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2 3 2" xfId="6922" xr:uid="{381877B5-7ED8-4C95-B050-9DC42B54975B}"/>
    <cellStyle name="Normal 9 3 2 3 2 2 4" xfId="6923" xr:uid="{3F637EAB-1615-4F22-832E-5F35CCEB6BF4}"/>
    <cellStyle name="Normal 9 3 2 3 2 3" xfId="3131" xr:uid="{647CACBD-5CE2-4548-8060-55520C576A08}"/>
    <cellStyle name="Normal 9 3 2 3 2 3 2" xfId="4213" xr:uid="{451C4E4C-EFD8-4B56-89F2-B2A26A26CB9E}"/>
    <cellStyle name="Normal 9 3 2 3 2 4" xfId="3132" xr:uid="{18837D3F-A49F-46E0-AF84-2EA558597DE0}"/>
    <cellStyle name="Normal 9 3 2 3 2 4 2" xfId="6924" xr:uid="{26012F62-7BFD-4AC7-A1BB-72B2EE011C3D}"/>
    <cellStyle name="Normal 9 3 2 3 2 5" xfId="6925" xr:uid="{609A6909-5A2F-455C-BA74-D3884276BD0C}"/>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3 2" xfId="6926" xr:uid="{511C01F9-8FE8-4B7D-80A1-BAEE58AA185D}"/>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5 2" xfId="6927" xr:uid="{85E4AF5A-76F5-4001-9D81-9C7761446D58}"/>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2 3 2" xfId="6928" xr:uid="{E28EEC2C-3547-4028-85C8-E4DF44A8805F}"/>
    <cellStyle name="Normal 9 3 2 4 2 2 4" xfId="6929" xr:uid="{786F10D1-6DB3-46B8-8F80-DC510D485CDD}"/>
    <cellStyle name="Normal 9 3 2 4 2 3" xfId="3143" xr:uid="{16EDD852-A521-4D01-9032-25DBB65F31B2}"/>
    <cellStyle name="Normal 9 3 2 4 2 3 2" xfId="4219" xr:uid="{3B8B7818-960B-4D68-9EAB-5C377CAB6855}"/>
    <cellStyle name="Normal 9 3 2 4 2 4" xfId="3144" xr:uid="{78992956-DF12-403F-BBDC-6363935B1207}"/>
    <cellStyle name="Normal 9 3 2 4 2 4 2" xfId="6930" xr:uid="{250F78C7-4E95-4E36-9AB0-9334771486DF}"/>
    <cellStyle name="Normal 9 3 2 4 2 5" xfId="6931" xr:uid="{F54EF5C9-A275-4AA4-951B-68ACAA5E2630}"/>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3 3 2" xfId="6932" xr:uid="{6CFE84D9-0AC4-4A55-82E4-616929B4D2A2}"/>
    <cellStyle name="Normal 9 3 2 4 3 4" xfId="6933" xr:uid="{D59AD97D-43F9-46F6-8207-A94A375BE8CE}"/>
    <cellStyle name="Normal 9 3 2 4 4" xfId="3146" xr:uid="{1CFF2946-209A-44CC-8F09-E6C81E9D3818}"/>
    <cellStyle name="Normal 9 3 2 4 4 2" xfId="4223" xr:uid="{6AB899A2-4D27-4BCD-B2E9-E99AD8C83B7C}"/>
    <cellStyle name="Normal 9 3 2 4 5" xfId="3147" xr:uid="{E60D3636-1302-4E3E-8794-C8C46E9EA5B6}"/>
    <cellStyle name="Normal 9 3 2 4 5 2" xfId="6934" xr:uid="{79BEEE1F-7924-4AE5-89EE-7CFBB188F42C}"/>
    <cellStyle name="Normal 9 3 2 4 6" xfId="6935" xr:uid="{3AD458B7-5C12-42BB-8A11-33A5A5D859E7}"/>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2 3 2" xfId="6936" xr:uid="{836B521F-5027-4FE7-8FF3-39E09BB77379}"/>
    <cellStyle name="Normal 9 3 2 5 2 4" xfId="6937" xr:uid="{987E6769-5B98-4A47-A8C0-BFC9ABE16809}"/>
    <cellStyle name="Normal 9 3 2 5 3" xfId="3150" xr:uid="{E9F7BAD1-6D1B-4BBF-9D70-D785BA2259E9}"/>
    <cellStyle name="Normal 9 3 2 5 3 2" xfId="4227" xr:uid="{30DDC491-02DB-4F21-ABBD-5D6B618C94B8}"/>
    <cellStyle name="Normal 9 3 2 5 4" xfId="3151" xr:uid="{35016190-85CB-42C6-AF40-35D8892FC40B}"/>
    <cellStyle name="Normal 9 3 2 5 4 2" xfId="6938" xr:uid="{7AC4DC97-D7DC-4EB5-B643-220CF965CA41}"/>
    <cellStyle name="Normal 9 3 2 5 5" xfId="6939" xr:uid="{4E1C2DB5-319B-4E02-9CB4-6EFD355FC1B5}"/>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3 2" xfId="6940" xr:uid="{3EBCBC48-4340-45D1-8419-30B0154C384F}"/>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8 2" xfId="6941" xr:uid="{4E658E71-BA89-482E-B0A4-35BE44919E44}"/>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2 3 2" xfId="6942" xr:uid="{F72EF2D8-5755-490F-83A1-CCF19DACE8D7}"/>
    <cellStyle name="Normal 9 3 3 2 2 2 4" xfId="6943" xr:uid="{83F6D5C7-C99C-4E35-B553-531715EAF04A}"/>
    <cellStyle name="Normal 9 3 3 2 2 3" xfId="3163" xr:uid="{522E7B99-2D91-4D9E-BFCE-8DA891A17F48}"/>
    <cellStyle name="Normal 9 3 3 2 2 3 2" xfId="4233" xr:uid="{3B587C20-35B5-47AE-947E-7608A8ADB0A3}"/>
    <cellStyle name="Normal 9 3 3 2 2 4" xfId="3164" xr:uid="{0B0ED116-2294-4F7D-8D98-54B632E1F79C}"/>
    <cellStyle name="Normal 9 3 3 2 2 4 2" xfId="6944" xr:uid="{AD9A7F60-3813-4B06-803C-817659416A85}"/>
    <cellStyle name="Normal 9 3 3 2 2 5" xfId="6945" xr:uid="{0F1E4DB5-7304-42D7-8CFF-3695549D2EF2}"/>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3 2" xfId="6946" xr:uid="{66BE5F26-DFB6-4523-B8A3-AD5E136CB283}"/>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5 2" xfId="6947" xr:uid="{AC16407F-33F8-4898-996C-220E27965769}"/>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48" xr:uid="{1D35B86F-6CF9-47EA-BAB4-0E2B81C29683}"/>
    <cellStyle name="Normal 9 3 3 3 2 2 3" xfId="4238" xr:uid="{5EC2DB2A-3429-4C68-9A9E-182529ED8F67}"/>
    <cellStyle name="Normal 9 3 3 3 2 2 3 2" xfId="4949" xr:uid="{881776A2-399B-4FD8-8858-69E380C02ACF}"/>
    <cellStyle name="Normal 9 3 3 3 2 2 3 2 2" xfId="6948" xr:uid="{ED4D8ED3-5FB1-4776-A308-823F30E5B1A6}"/>
    <cellStyle name="Normal 9 3 3 3 2 2 4" xfId="6949" xr:uid="{4D6983EC-F04C-4D4C-AB40-258B8BDCB699}"/>
    <cellStyle name="Normal 9 3 3 3 2 3" xfId="3175" xr:uid="{85E4EB72-0899-4CDE-B2A3-D779D0CB8684}"/>
    <cellStyle name="Normal 9 3 3 3 2 3 2" xfId="4239" xr:uid="{0D35D169-A9E1-4217-A710-3312CC798062}"/>
    <cellStyle name="Normal 9 3 3 3 2 3 2 2" xfId="4951" xr:uid="{4E480421-D1AE-45ED-A062-BC2082EFD8C1}"/>
    <cellStyle name="Normal 9 3 3 3 2 3 3" xfId="4950" xr:uid="{C1CF94B9-ADAB-4533-B320-5961A702BAB2}"/>
    <cellStyle name="Normal 9 3 3 3 2 4" xfId="3176" xr:uid="{FF234467-C34C-4526-9E6D-A8AAC1711BAD}"/>
    <cellStyle name="Normal 9 3 3 3 2 4 2" xfId="4952" xr:uid="{D32A3F49-0E76-4701-9E49-871A76442DE1}"/>
    <cellStyle name="Normal 9 3 3 3 2 4 2 2" xfId="6950" xr:uid="{029514B1-B598-4434-8801-71169385BE29}"/>
    <cellStyle name="Normal 9 3 3 3 2 5" xfId="6951" xr:uid="{033A078A-8353-46C9-80A7-110A02056B79}"/>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55" xr:uid="{5D41F095-FEDC-49AC-9BD7-87F56E9643C3}"/>
    <cellStyle name="Normal 9 3 3 3 3 2 3" xfId="4954" xr:uid="{E72C0998-57BD-487F-833F-D23E3323872C}"/>
    <cellStyle name="Normal 9 3 3 3 3 3" xfId="4242" xr:uid="{75AF3F6B-4569-446D-9042-B4223F0A5F58}"/>
    <cellStyle name="Normal 9 3 3 3 3 3 2" xfId="4956" xr:uid="{AB43A3D3-26BB-4BB3-963A-E1D11A5762EB}"/>
    <cellStyle name="Normal 9 3 3 3 3 3 2 2" xfId="6952" xr:uid="{3AD071AB-1F39-43B9-B88B-CBEB1A1625AE}"/>
    <cellStyle name="Normal 9 3 3 3 3 4" xfId="4953" xr:uid="{95002EB1-70BD-45FE-AC8D-9A9FF210A471}"/>
    <cellStyle name="Normal 9 3 3 3 3 4 2" xfId="6953" xr:uid="{765A4828-3516-4744-A7B3-342EC6A29556}"/>
    <cellStyle name="Normal 9 3 3 3 4" xfId="3178" xr:uid="{FAA61678-B95A-4658-BF1B-C0F2FEF8E4A4}"/>
    <cellStyle name="Normal 9 3 3 3 4 2" xfId="4243" xr:uid="{327ADF0C-6426-4F53-9C38-1819753EFB63}"/>
    <cellStyle name="Normal 9 3 3 3 4 2 2" xfId="4958" xr:uid="{9DBCF24A-CEF0-45FF-8363-C475BA9AD2D9}"/>
    <cellStyle name="Normal 9 3 3 3 4 3" xfId="4957" xr:uid="{9E69BA52-D69A-4731-AE5F-5D67649A8D43}"/>
    <cellStyle name="Normal 9 3 3 3 5" xfId="3179" xr:uid="{09A1ACBC-C0CB-4C1A-8729-8B9CDF8C6C5B}"/>
    <cellStyle name="Normal 9 3 3 3 5 2" xfId="4959" xr:uid="{47CD3FE4-6860-4ED8-AC3F-AC8BCE412B91}"/>
    <cellStyle name="Normal 9 3 3 3 5 2 2" xfId="6954" xr:uid="{DDF236BB-E282-439E-9912-333FBA6F9DB5}"/>
    <cellStyle name="Normal 9 3 3 3 6" xfId="6955" xr:uid="{0CFF0A59-CD26-433F-8CC8-CAC373AE50E2}"/>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63" xr:uid="{CDB5FD85-B5F3-4C8A-9ECD-3C4F782599D6}"/>
    <cellStyle name="Normal 9 3 3 4 2 2 3" xfId="4962" xr:uid="{7CF2DEA3-6F1D-48C7-8D33-191D12B0DD88}"/>
    <cellStyle name="Normal 9 3 3 4 2 3" xfId="4246" xr:uid="{6C0DE8CA-5730-4C8F-A9EC-F72076C6D58A}"/>
    <cellStyle name="Normal 9 3 3 4 2 3 2" xfId="4964" xr:uid="{35D6F419-CF0D-42F7-A1E0-671BD71C7669}"/>
    <cellStyle name="Normal 9 3 3 4 2 3 2 2" xfId="6956" xr:uid="{1C0717D8-02A0-4B50-AF07-AD7130BBE767}"/>
    <cellStyle name="Normal 9 3 3 4 2 4" xfId="4961" xr:uid="{563CF7DD-D48C-4654-85CF-1E0A371E61A2}"/>
    <cellStyle name="Normal 9 3 3 4 2 4 2" xfId="6957" xr:uid="{B13A6C18-8568-4B65-8CC1-519BE49B8FF3}"/>
    <cellStyle name="Normal 9 3 3 4 3" xfId="3182" xr:uid="{635E208F-86A3-4AB7-9738-B6A06CB3C906}"/>
    <cellStyle name="Normal 9 3 3 4 3 2" xfId="4247" xr:uid="{A8D1A167-6002-4C17-84E2-4A455CFC55EE}"/>
    <cellStyle name="Normal 9 3 3 4 3 2 2" xfId="4966" xr:uid="{E53C6797-EAB0-4730-A086-12E2608418B0}"/>
    <cellStyle name="Normal 9 3 3 4 3 3" xfId="4965" xr:uid="{94BD8935-29A4-4D40-8C28-CA740C21A9CD}"/>
    <cellStyle name="Normal 9 3 3 4 4" xfId="3183" xr:uid="{E098A52F-FD89-44CF-9487-669FF6468F75}"/>
    <cellStyle name="Normal 9 3 3 4 4 2" xfId="4967" xr:uid="{E7593421-3378-4802-A097-714B74576731}"/>
    <cellStyle name="Normal 9 3 3 4 4 2 2" xfId="6958" xr:uid="{BE43462C-F061-46FA-AF0D-70DF692276B9}"/>
    <cellStyle name="Normal 9 3 3 4 5" xfId="4960" xr:uid="{C0C81A24-D105-447B-AE0F-68F1BED91065}"/>
    <cellStyle name="Normal 9 3 3 4 5 2" xfId="6959" xr:uid="{D0C2C8C8-F816-4369-8EBA-CBFFEA544C93}"/>
    <cellStyle name="Normal 9 3 3 5" xfId="3184" xr:uid="{B04B62B2-B308-43B2-9B06-AF7EFFA84986}"/>
    <cellStyle name="Normal 9 3 3 5 2" xfId="3185" xr:uid="{2E8804D0-F21B-4B85-8FAB-48D59A41B819}"/>
    <cellStyle name="Normal 9 3 3 5 2 2" xfId="4248" xr:uid="{0D2AC355-DFB2-4C18-A97F-FCC6AA72449B}"/>
    <cellStyle name="Normal 9 3 3 5 2 2 2" xfId="4970" xr:uid="{1F8A8E47-BCF6-4005-B452-3C4AF363E4BB}"/>
    <cellStyle name="Normal 9 3 3 5 2 3" xfId="4969" xr:uid="{47D6951F-EC8E-49CC-81BD-BFE8BE4E0A5C}"/>
    <cellStyle name="Normal 9 3 3 5 3" xfId="3186" xr:uid="{F5A394A9-821F-408B-884A-6587DD2A7753}"/>
    <cellStyle name="Normal 9 3 3 5 3 2" xfId="4971" xr:uid="{39485E24-4704-4C71-80C3-ED1023B1AE6C}"/>
    <cellStyle name="Normal 9 3 3 5 3 2 2" xfId="6960" xr:uid="{504E570A-387C-43A4-BE25-6443AC68E927}"/>
    <cellStyle name="Normal 9 3 3 5 4" xfId="3187" xr:uid="{673F3A29-4FF4-449F-A591-44EDFB635A51}"/>
    <cellStyle name="Normal 9 3 3 5 4 2" xfId="4972" xr:uid="{1F91D686-2D3F-4074-9978-321BB115AB35}"/>
    <cellStyle name="Normal 9 3 3 5 5" xfId="4968" xr:uid="{8B7FD8CE-F3C0-46A1-98F2-971B30898ED5}"/>
    <cellStyle name="Normal 9 3 3 6" xfId="3188" xr:uid="{C450359E-1F3A-45B5-A2FF-BCCF081E102A}"/>
    <cellStyle name="Normal 9 3 3 6 2" xfId="4249" xr:uid="{E3FDC8C8-FEA9-4756-B2B8-70E5900D1294}"/>
    <cellStyle name="Normal 9 3 3 6 2 2" xfId="4974" xr:uid="{6F6F68C5-605E-422C-9988-48EB1064C645}"/>
    <cellStyle name="Normal 9 3 3 6 3" xfId="4973" xr:uid="{D45E79D0-7C0E-4DD3-A031-5B7BF67DA11A}"/>
    <cellStyle name="Normal 9 3 3 7" xfId="3189" xr:uid="{B65396C8-6144-4577-B70A-7A0F4766CBEF}"/>
    <cellStyle name="Normal 9 3 3 7 2" xfId="4975" xr:uid="{F83B300F-2BD7-4C0F-846E-873C473C12B3}"/>
    <cellStyle name="Normal 9 3 3 7 2 2" xfId="6961" xr:uid="{28D36252-AA58-4622-ADB9-FAADACE048B4}"/>
    <cellStyle name="Normal 9 3 3 8" xfId="3190" xr:uid="{49F58DF3-23CF-40F1-B1C5-BF29FD744974}"/>
    <cellStyle name="Normal 9 3 3 8 2" xfId="4976" xr:uid="{C5A7EC72-E804-4FFB-992C-57CFC1C92992}"/>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81" xr:uid="{42119D18-F165-44DC-AAAC-3E7655DC8030}"/>
    <cellStyle name="Normal 9 3 4 2 2 2 3" xfId="4980" xr:uid="{31B4E361-5F24-47C4-92A7-107FFAD7791A}"/>
    <cellStyle name="Normal 9 3 4 2 2 3" xfId="3195" xr:uid="{402E439A-DB24-4ED0-9CC6-488A5F999901}"/>
    <cellStyle name="Normal 9 3 4 2 2 3 2" xfId="4982" xr:uid="{EA76E948-F2AB-45FA-9D23-0FB45097E813}"/>
    <cellStyle name="Normal 9 3 4 2 2 3 2 2" xfId="6962" xr:uid="{0140336E-4581-4CE6-8AEB-D015F722AE14}"/>
    <cellStyle name="Normal 9 3 4 2 2 4" xfId="3196" xr:uid="{56B6DAED-1368-4989-BC5D-03577D2F313D}"/>
    <cellStyle name="Normal 9 3 4 2 2 4 2" xfId="4983" xr:uid="{F0BC912B-DC58-414C-BDE3-357DDEF5B295}"/>
    <cellStyle name="Normal 9 3 4 2 2 5" xfId="4979" xr:uid="{FDFBD3A8-3003-4E6B-BF5F-8F797243B6DD}"/>
    <cellStyle name="Normal 9 3 4 2 3" xfId="3197" xr:uid="{AE0C72F5-C65C-40F8-997A-BE82FE4AAEF2}"/>
    <cellStyle name="Normal 9 3 4 2 3 2" xfId="4251" xr:uid="{74522319-1DFD-4241-AD02-C95B2C2F3055}"/>
    <cellStyle name="Normal 9 3 4 2 3 2 2" xfId="4985" xr:uid="{C03EA325-39BE-4BDC-A655-497614B17110}"/>
    <cellStyle name="Normal 9 3 4 2 3 3" xfId="4984" xr:uid="{DFF55FFA-10B5-4FD4-8E19-5DEEAECAA1AD}"/>
    <cellStyle name="Normal 9 3 4 2 4" xfId="3198" xr:uid="{1964B088-DD81-4689-8774-DC35D99AC0A7}"/>
    <cellStyle name="Normal 9 3 4 2 4 2" xfId="4986" xr:uid="{A15AF0DA-2D6D-436B-9FBF-6BE32F45E198}"/>
    <cellStyle name="Normal 9 3 4 2 4 2 2" xfId="6963" xr:uid="{5F48CBAE-50C1-4EC0-92CB-3961DC8D990D}"/>
    <cellStyle name="Normal 9 3 4 2 5" xfId="3199" xr:uid="{85AA862A-566A-4298-95CA-001900BFF469}"/>
    <cellStyle name="Normal 9 3 4 2 5 2" xfId="4987" xr:uid="{3B0936F1-C4B0-4777-90D9-E550840C510D}"/>
    <cellStyle name="Normal 9 3 4 2 6" xfId="4978" xr:uid="{6B6C4CAE-C1EA-4426-8627-B5E88941AABA}"/>
    <cellStyle name="Normal 9 3 4 3" xfId="3200" xr:uid="{10A35C6F-E4CA-4772-B590-5C3DCBB53593}"/>
    <cellStyle name="Normal 9 3 4 3 2" xfId="3201" xr:uid="{FE0BB91E-651D-4AB5-B3B1-91E96F20E917}"/>
    <cellStyle name="Normal 9 3 4 3 2 2" xfId="4252" xr:uid="{4B8BD681-BCF3-4BC5-8F27-DA01E7CA8108}"/>
    <cellStyle name="Normal 9 3 4 3 2 2 2" xfId="4990" xr:uid="{81484253-5E93-4074-96E2-4389CBD0FBBA}"/>
    <cellStyle name="Normal 9 3 4 3 2 3" xfId="4989" xr:uid="{03DA91F0-E792-471A-BF11-F5C8B9D0328C}"/>
    <cellStyle name="Normal 9 3 4 3 3" xfId="3202" xr:uid="{859E553D-2322-4DB5-9E80-3DCC002E1CE7}"/>
    <cellStyle name="Normal 9 3 4 3 3 2" xfId="4991" xr:uid="{2B8AAAAA-F5E0-4801-BAE2-A60B66D77516}"/>
    <cellStyle name="Normal 9 3 4 3 3 2 2" xfId="6964" xr:uid="{7F292FFD-4933-4FA1-A272-D0FDA0D0350F}"/>
    <cellStyle name="Normal 9 3 4 3 4" xfId="3203" xr:uid="{C9E2BC69-2D11-4B5E-8793-867FEC47FD74}"/>
    <cellStyle name="Normal 9 3 4 3 4 2" xfId="4992" xr:uid="{638FC107-5F7B-4278-A005-172B3EDD8B12}"/>
    <cellStyle name="Normal 9 3 4 3 5" xfId="4988" xr:uid="{41E54FBF-AE5D-47D5-B7D9-4D77603E136E}"/>
    <cellStyle name="Normal 9 3 4 4" xfId="3204" xr:uid="{B7E52E64-CF8F-4FA1-BD38-E40D2DE1CA8F}"/>
    <cellStyle name="Normal 9 3 4 4 2" xfId="3205" xr:uid="{6A5A9A9D-6477-4EC3-91D0-8634064021F4}"/>
    <cellStyle name="Normal 9 3 4 4 2 2" xfId="4994" xr:uid="{2B0EEF34-2E9E-48C3-8EAD-8955C49468B8}"/>
    <cellStyle name="Normal 9 3 4 4 3" xfId="3206" xr:uid="{BE61994C-C61D-45B9-A15A-8CA2F75F275C}"/>
    <cellStyle name="Normal 9 3 4 4 3 2" xfId="4995" xr:uid="{A569E74F-F0E0-4FD5-89CA-786EBCA181F7}"/>
    <cellStyle name="Normal 9 3 4 4 4" xfId="3207" xr:uid="{38B0C644-8565-442D-8A70-0CDFD71267BE}"/>
    <cellStyle name="Normal 9 3 4 4 4 2" xfId="4996" xr:uid="{51EC55A4-1076-4747-BAC1-8E23A3129E30}"/>
    <cellStyle name="Normal 9 3 4 4 5" xfId="4993" xr:uid="{3DB03FED-6D85-4EC4-9881-4C56DCB123F2}"/>
    <cellStyle name="Normal 9 3 4 5" xfId="3208" xr:uid="{F3E6D4C4-EA5D-43E6-AA16-6FCFED5CAC01}"/>
    <cellStyle name="Normal 9 3 4 5 2" xfId="4997" xr:uid="{983564F2-AC5B-4D40-8E27-2945CCF00D29}"/>
    <cellStyle name="Normal 9 3 4 5 2 2" xfId="6965" xr:uid="{EDCFD4C2-606B-4C97-911C-A63A74C5F289}"/>
    <cellStyle name="Normal 9 3 4 6" xfId="3209" xr:uid="{803A3E4C-71C6-4C73-BF27-0215576BC0DE}"/>
    <cellStyle name="Normal 9 3 4 6 2" xfId="4998" xr:uid="{F587AA45-017E-4B33-A6A1-FA39BB1BB7F7}"/>
    <cellStyle name="Normal 9 3 4 7" xfId="3210" xr:uid="{2D7083F8-557C-4B17-B563-D93C0384D675}"/>
    <cellStyle name="Normal 9 3 4 7 2" xfId="4999" xr:uid="{15DCC625-AF12-4B21-A60F-5AA2D7D96559}"/>
    <cellStyle name="Normal 9 3 4 8" xfId="4977" xr:uid="{82F4AACD-49BB-4462-996C-1174AA30C2E2}"/>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5004" xr:uid="{EB9A2A3B-E1BC-43AB-BAA3-6320275388BE}"/>
    <cellStyle name="Normal 9 3 5 2 2 2 3" xfId="5003" xr:uid="{118F8C87-F767-4963-8ABD-DA84C8162652}"/>
    <cellStyle name="Normal 9 3 5 2 2 3" xfId="4255" xr:uid="{CDCA4BF1-82E3-45DD-8C87-BEDE17AF3A01}"/>
    <cellStyle name="Normal 9 3 5 2 2 3 2" xfId="5005" xr:uid="{63CF2C20-260B-4C14-A9E1-FC121D98D853}"/>
    <cellStyle name="Normal 9 3 5 2 2 3 2 2" xfId="6966" xr:uid="{4654400F-1640-45E6-BB5B-D056C0A86987}"/>
    <cellStyle name="Normal 9 3 5 2 2 4" xfId="5002" xr:uid="{F3DF42BC-ADC3-491D-A860-E85C36AEE0CC}"/>
    <cellStyle name="Normal 9 3 5 2 2 4 2" xfId="6967" xr:uid="{1E060CF1-A8A1-48D3-A4F5-CB4D5E697CEB}"/>
    <cellStyle name="Normal 9 3 5 2 3" xfId="3214" xr:uid="{E9D1AAEF-09A2-445F-BED7-13D463E938FC}"/>
    <cellStyle name="Normal 9 3 5 2 3 2" xfId="4256" xr:uid="{2E65939E-F180-4EF8-9329-2AEA0F8150D2}"/>
    <cellStyle name="Normal 9 3 5 2 3 2 2" xfId="5007" xr:uid="{75737604-7C93-44F5-BAB1-2B04EBBE4077}"/>
    <cellStyle name="Normal 9 3 5 2 3 3" xfId="5006" xr:uid="{1A8DDB3B-F210-4707-88D3-A8D1BBCF6B54}"/>
    <cellStyle name="Normal 9 3 5 2 4" xfId="3215" xr:uid="{B907F800-23B2-472F-AB26-899EAA492952}"/>
    <cellStyle name="Normal 9 3 5 2 4 2" xfId="5008" xr:uid="{65E0931B-8BAA-4E35-9610-30E099FCC165}"/>
    <cellStyle name="Normal 9 3 5 2 4 2 2" xfId="6968" xr:uid="{3B4D505C-655A-40B6-9DF9-2CD5E18AC33B}"/>
    <cellStyle name="Normal 9 3 5 2 5" xfId="5001" xr:uid="{9AEEB563-7DC4-42D0-A653-D82792CD076E}"/>
    <cellStyle name="Normal 9 3 5 2 5 2" xfId="6969" xr:uid="{5BEC1718-5AF8-412A-87F6-970E3C9D6C92}"/>
    <cellStyle name="Normal 9 3 5 3" xfId="3216" xr:uid="{16A70F76-4B27-4444-93C6-42712ADB1F26}"/>
    <cellStyle name="Normal 9 3 5 3 2" xfId="3217" xr:uid="{C810D409-62B5-4996-9EC0-612976656BA6}"/>
    <cellStyle name="Normal 9 3 5 3 2 2" xfId="4257" xr:uid="{3D4A9205-A1B3-4634-8594-5498FB4B0336}"/>
    <cellStyle name="Normal 9 3 5 3 2 2 2" xfId="5011" xr:uid="{1E847956-F0DD-4A00-84B2-34D807A8EDB3}"/>
    <cellStyle name="Normal 9 3 5 3 2 3" xfId="5010" xr:uid="{1019E071-95BF-44B1-B594-EEA3418C366A}"/>
    <cellStyle name="Normal 9 3 5 3 3" xfId="3218" xr:uid="{D376B54B-4288-4988-92BA-FE9EEEB32519}"/>
    <cellStyle name="Normal 9 3 5 3 3 2" xfId="5012" xr:uid="{3FF4177C-6078-4E5D-852F-8B479CB0B38C}"/>
    <cellStyle name="Normal 9 3 5 3 3 2 2" xfId="6970" xr:uid="{F1C3A656-B286-4903-849F-EFAE8C368183}"/>
    <cellStyle name="Normal 9 3 5 3 4" xfId="3219" xr:uid="{7B79ED67-678A-4700-95E9-FD42624D2D91}"/>
    <cellStyle name="Normal 9 3 5 3 4 2" xfId="5013" xr:uid="{49D43627-9927-4308-AF39-587B2B3D76E6}"/>
    <cellStyle name="Normal 9 3 5 3 5" xfId="5009" xr:uid="{B436F808-9025-47D1-A454-31032F331853}"/>
    <cellStyle name="Normal 9 3 5 4" xfId="3220" xr:uid="{E37FD5A4-8D85-4AF9-8746-2A27AD14D583}"/>
    <cellStyle name="Normal 9 3 5 4 2" xfId="4258" xr:uid="{D6C9FA30-B072-4839-ACB0-40FDE19D79FB}"/>
    <cellStyle name="Normal 9 3 5 4 2 2" xfId="5015" xr:uid="{3139371E-4EAE-4CFC-A9BB-D58ED31D70C4}"/>
    <cellStyle name="Normal 9 3 5 4 3" xfId="5014" xr:uid="{D5BD70D0-F01D-4618-9E34-45FABD8A73C7}"/>
    <cellStyle name="Normal 9 3 5 5" xfId="3221" xr:uid="{81B55BE6-F6F2-41F3-B85B-B0837804FE64}"/>
    <cellStyle name="Normal 9 3 5 5 2" xfId="5016" xr:uid="{AA2ED92F-5A8B-461A-A5A8-60CF447B7201}"/>
    <cellStyle name="Normal 9 3 5 5 2 2" xfId="6971" xr:uid="{8C579E02-E182-4189-A232-FE0CD10D8B92}"/>
    <cellStyle name="Normal 9 3 5 6" xfId="3222" xr:uid="{3A11D87E-9994-4FC6-809F-B4E217F15DB3}"/>
    <cellStyle name="Normal 9 3 5 6 2" xfId="5017" xr:uid="{E5D12D87-B817-4F29-84F8-57CCE5545CBC}"/>
    <cellStyle name="Normal 9 3 5 7" xfId="5000" xr:uid="{8A3B3FDF-7BA4-4AE9-8591-A6708ECE8640}"/>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21" xr:uid="{21719176-4071-493F-876C-84E352CEFD71}"/>
    <cellStyle name="Normal 9 3 6 2 2 3" xfId="5020" xr:uid="{A49753D4-0029-4A32-BA2A-68F38641CBC7}"/>
    <cellStyle name="Normal 9 3 6 2 3" xfId="3226" xr:uid="{BFB16D22-425E-4A4C-9E8B-76A55139CE48}"/>
    <cellStyle name="Normal 9 3 6 2 3 2" xfId="5022" xr:uid="{0C542354-EA0A-4CF1-ACFD-964FDFD3C28A}"/>
    <cellStyle name="Normal 9 3 6 2 3 2 2" xfId="6972" xr:uid="{5E5C8093-59CB-44D1-855A-AEC77E337919}"/>
    <cellStyle name="Normal 9 3 6 2 4" xfId="3227" xr:uid="{DEE05BC0-CAED-4A4E-AA58-32B1C758C8FE}"/>
    <cellStyle name="Normal 9 3 6 2 4 2" xfId="5023" xr:uid="{1CAE39B2-8B0C-452A-A880-59598BF72AA6}"/>
    <cellStyle name="Normal 9 3 6 2 5" xfId="5019" xr:uid="{454C4F72-C14C-46A4-9300-0764E97C7E10}"/>
    <cellStyle name="Normal 9 3 6 3" xfId="3228" xr:uid="{9B268206-27D9-4036-B757-17A679EBF9F6}"/>
    <cellStyle name="Normal 9 3 6 3 2" xfId="4260" xr:uid="{F4A59E7F-A319-4A3D-BDFE-4A802922E196}"/>
    <cellStyle name="Normal 9 3 6 3 2 2" xfId="5025" xr:uid="{B1D8E21B-86D2-45C1-9076-8C5C6E2E8C99}"/>
    <cellStyle name="Normal 9 3 6 3 3" xfId="5024" xr:uid="{B00C6E0F-E6C1-4AF0-BAB7-002908072A63}"/>
    <cellStyle name="Normal 9 3 6 4" xfId="3229" xr:uid="{2A25F579-A2F9-4E80-98F9-BE1CA3AA2300}"/>
    <cellStyle name="Normal 9 3 6 4 2" xfId="5026" xr:uid="{7C6C27F4-B49E-4A78-85BE-043FE52128AA}"/>
    <cellStyle name="Normal 9 3 6 4 2 2" xfId="6973" xr:uid="{7DDB234F-8E7E-46A4-89FE-A75FBD4DB763}"/>
    <cellStyle name="Normal 9 3 6 5" xfId="3230" xr:uid="{A38065C7-B910-4346-8B42-57F6B4E3B824}"/>
    <cellStyle name="Normal 9 3 6 5 2" xfId="5027" xr:uid="{AB5AB424-3731-4EDF-8AEB-2E9F23C06501}"/>
    <cellStyle name="Normal 9 3 6 6" xfId="5018" xr:uid="{74011BA1-3B93-4736-B394-A6DB98B26BAC}"/>
    <cellStyle name="Normal 9 3 7" xfId="3231" xr:uid="{7E50169F-8622-4F0D-B681-B6A0BC0B00D7}"/>
    <cellStyle name="Normal 9 3 7 2" xfId="3232" xr:uid="{44E92FF2-AEE7-4633-90A2-617C7C2F6267}"/>
    <cellStyle name="Normal 9 3 7 2 2" xfId="4261" xr:uid="{61C0B84D-3C5F-43E2-B449-0A2787BAB20F}"/>
    <cellStyle name="Normal 9 3 7 2 2 2" xfId="5030" xr:uid="{0DA9FCB3-B647-4CF2-AB13-610A4420CB12}"/>
    <cellStyle name="Normal 9 3 7 2 3" xfId="5029" xr:uid="{571744F0-F045-44E7-9888-AF17EE437F2C}"/>
    <cellStyle name="Normal 9 3 7 3" xfId="3233" xr:uid="{38775F42-C864-4A35-9A6E-6EB8D771FAB3}"/>
    <cellStyle name="Normal 9 3 7 3 2" xfId="5031" xr:uid="{C5E968AF-BC8A-4D4F-8713-06586E224F25}"/>
    <cellStyle name="Normal 9 3 7 3 2 2" xfId="6974" xr:uid="{817A7B37-29AF-428E-8008-0E02D14241A6}"/>
    <cellStyle name="Normal 9 3 7 4" xfId="3234" xr:uid="{7F377F1D-7586-4C1C-AC60-FA8942F86B23}"/>
    <cellStyle name="Normal 9 3 7 4 2" xfId="5032" xr:uid="{011DAC61-A6A4-4DA7-AF1A-779503351129}"/>
    <cellStyle name="Normal 9 3 7 5" xfId="5028" xr:uid="{5D9BED37-FCAD-4AA0-A3D1-A7B96B044CFB}"/>
    <cellStyle name="Normal 9 3 8" xfId="3235" xr:uid="{3EE253FF-82BE-49E8-B59F-DC9BEF7DAF32}"/>
    <cellStyle name="Normal 9 3 8 2" xfId="3236" xr:uid="{41429C95-83AF-4EE0-A816-07E56C62A355}"/>
    <cellStyle name="Normal 9 3 8 2 2" xfId="5034" xr:uid="{3348C505-36F4-4B32-93CD-07E6F1298AF4}"/>
    <cellStyle name="Normal 9 3 8 3" xfId="3237" xr:uid="{F8F46510-84F2-451B-872B-5E61B548F04B}"/>
    <cellStyle name="Normal 9 3 8 3 2" xfId="5035" xr:uid="{A85A61DD-EA79-4BCE-ACA3-2F04C603DE97}"/>
    <cellStyle name="Normal 9 3 8 4" xfId="3238" xr:uid="{5B25F764-DE19-4C03-9C12-57F7E42DB5E6}"/>
    <cellStyle name="Normal 9 3 8 4 2" xfId="5036" xr:uid="{415B6165-4588-431D-BB0F-CB33F25C14CF}"/>
    <cellStyle name="Normal 9 3 8 5" xfId="5033" xr:uid="{9017C1F5-6A46-45A5-94C3-AED0592C126A}"/>
    <cellStyle name="Normal 9 3 9" xfId="3239" xr:uid="{4F151668-A318-42FE-9B66-03C6CECE435F}"/>
    <cellStyle name="Normal 9 3 9 2" xfId="5037" xr:uid="{A16F19CA-B0AF-4BF3-BD6C-C4E444F21F06}"/>
    <cellStyle name="Normal 9 3 9 2 2" xfId="6975" xr:uid="{59038D94-A5C7-44A3-B813-3967D0C45CAA}"/>
    <cellStyle name="Normal 9 4" xfId="3240" xr:uid="{B36AF820-063D-4106-AA68-C19939629719}"/>
    <cellStyle name="Normal 9 4 10" xfId="3241" xr:uid="{05587996-56E9-472F-9AEA-D541525D9EDB}"/>
    <cellStyle name="Normal 9 4 10 2" xfId="5039" xr:uid="{FB99750D-565C-4B5A-AFFD-FFA49DDD74A3}"/>
    <cellStyle name="Normal 9 4 11" xfId="3242" xr:uid="{D10EDA6B-A4CA-4A9B-A25A-EB03B9568D01}"/>
    <cellStyle name="Normal 9 4 11 2" xfId="5040" xr:uid="{83E4AAE6-4FBE-4882-80D9-1E8C67D56E79}"/>
    <cellStyle name="Normal 9 4 12" xfId="5038" xr:uid="{6E57E649-C9E3-4E10-B4B2-0BE2219CA0CC}"/>
    <cellStyle name="Normal 9 4 2" xfId="3243" xr:uid="{8AC80D2C-D820-4EC4-8604-A26386C0B4D5}"/>
    <cellStyle name="Normal 9 4 2 10" xfId="5041" xr:uid="{7DB09E58-8F7A-49DE-93C1-3A0293B509A8}"/>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46" xr:uid="{1D97E73A-CF6A-4BE5-87D9-5565407C069D}"/>
    <cellStyle name="Normal 9 4 2 2 2 2 2 3" xfId="5045" xr:uid="{B297DB6E-0FEB-44E7-9909-1A1170195C9E}"/>
    <cellStyle name="Normal 9 4 2 2 2 2 3" xfId="3248" xr:uid="{4EC5BD16-BFA6-4F0A-8F5C-336B40266A81}"/>
    <cellStyle name="Normal 9 4 2 2 2 2 3 2" xfId="5047" xr:uid="{64679B7C-3355-4EF8-932C-EFFFE1095511}"/>
    <cellStyle name="Normal 9 4 2 2 2 2 3 2 2" xfId="6976" xr:uid="{546D3B92-E668-4FCE-B943-733FE450C1C9}"/>
    <cellStyle name="Normal 9 4 2 2 2 2 4" xfId="3249" xr:uid="{61228715-DA0D-4526-8B76-26E7220A911F}"/>
    <cellStyle name="Normal 9 4 2 2 2 2 4 2" xfId="5048" xr:uid="{039D2A6C-BF5B-4CC6-BA78-FA391981FF92}"/>
    <cellStyle name="Normal 9 4 2 2 2 2 5" xfId="5044" xr:uid="{59A67B97-58A1-4EFC-85BD-EFAED0AB89FE}"/>
    <cellStyle name="Normal 9 4 2 2 2 3" xfId="3250" xr:uid="{044B7EE5-169B-45B6-BB06-F969673A29EC}"/>
    <cellStyle name="Normal 9 4 2 2 2 3 2" xfId="3251" xr:uid="{9934C75E-97DC-4A5F-92D9-9BB9518D6B7A}"/>
    <cellStyle name="Normal 9 4 2 2 2 3 2 2" xfId="5050" xr:uid="{7C75C019-C4F5-4A4D-ADE9-5EB20EC2D5B0}"/>
    <cellStyle name="Normal 9 4 2 2 2 3 3" xfId="3252" xr:uid="{CC6D834B-C4D9-4194-84D9-E271FA2738D2}"/>
    <cellStyle name="Normal 9 4 2 2 2 3 3 2" xfId="5051" xr:uid="{27E063E3-9C52-45F5-B58D-D7838FDA01FC}"/>
    <cellStyle name="Normal 9 4 2 2 2 3 4" xfId="3253" xr:uid="{C0DFF6F1-8303-4F5C-BA12-2A0C67856970}"/>
    <cellStyle name="Normal 9 4 2 2 2 3 4 2" xfId="5052" xr:uid="{A3F19D10-530B-4E56-A0D9-314E6CBFE8AD}"/>
    <cellStyle name="Normal 9 4 2 2 2 3 5" xfId="5049" xr:uid="{E3BF1705-F84D-409F-B9F9-AB35C4597C37}"/>
    <cellStyle name="Normal 9 4 2 2 2 4" xfId="3254" xr:uid="{8E6B803C-95FC-4CC7-BD71-A248E7196F0B}"/>
    <cellStyle name="Normal 9 4 2 2 2 4 2" xfId="5053" xr:uid="{AD232394-9B25-46EB-B264-B70BCF3A366D}"/>
    <cellStyle name="Normal 9 4 2 2 2 4 2 2" xfId="6977" xr:uid="{0E6E7E92-80ED-4C3D-A4FA-0232A804F6A4}"/>
    <cellStyle name="Normal 9 4 2 2 2 5" xfId="3255" xr:uid="{1586594D-1969-4E74-AE57-6F0C25308D6E}"/>
    <cellStyle name="Normal 9 4 2 2 2 5 2" xfId="5054" xr:uid="{8E5D9024-A0CE-46E2-8457-4F74F61A544A}"/>
    <cellStyle name="Normal 9 4 2 2 2 6" xfId="3256" xr:uid="{8EF72C3A-1B20-4919-A3FF-7A4971B0B7F8}"/>
    <cellStyle name="Normal 9 4 2 2 2 6 2" xfId="5055" xr:uid="{87D13054-D34A-433A-B09A-1EAF91B7F7AB}"/>
    <cellStyle name="Normal 9 4 2 2 2 7" xfId="5043" xr:uid="{DD0464F5-4480-472C-A6C5-984651E7B182}"/>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58" xr:uid="{B3F9522A-C373-4880-9756-F9F39A78CDDE}"/>
    <cellStyle name="Normal 9 4 2 2 3 2 3" xfId="3260" xr:uid="{6F8DDBC6-3E3A-40CD-A4F4-C1180DC5667B}"/>
    <cellStyle name="Normal 9 4 2 2 3 2 3 2" xfId="5059" xr:uid="{5B745900-03A9-4225-977E-C6316BDC74D9}"/>
    <cellStyle name="Normal 9 4 2 2 3 2 4" xfId="3261" xr:uid="{219981AE-239B-4A9A-8E59-0EE983D2BF3D}"/>
    <cellStyle name="Normal 9 4 2 2 3 2 4 2" xfId="5060" xr:uid="{667EA26E-9C3B-4CDD-95A5-C448B9A63EA9}"/>
    <cellStyle name="Normal 9 4 2 2 3 2 5" xfId="5057" xr:uid="{409451A0-EBC4-4F32-9A70-85B4A374222B}"/>
    <cellStyle name="Normal 9 4 2 2 3 3" xfId="3262" xr:uid="{23E1501E-7B04-40CD-A487-2F219F247E65}"/>
    <cellStyle name="Normal 9 4 2 2 3 3 2" xfId="5061" xr:uid="{95739453-A44B-418A-A570-00AC12F707D0}"/>
    <cellStyle name="Normal 9 4 2 2 3 3 2 2" xfId="6978" xr:uid="{238E1BAB-E1BA-414E-AEA2-6E9DB3F984FB}"/>
    <cellStyle name="Normal 9 4 2 2 3 4" xfId="3263" xr:uid="{E1B79620-2A9C-4A0F-B2AD-3E033A2CE8F8}"/>
    <cellStyle name="Normal 9 4 2 2 3 4 2" xfId="5062" xr:uid="{935C80EA-0446-44A3-B1FD-280EB158F121}"/>
    <cellStyle name="Normal 9 4 2 2 3 5" xfId="3264" xr:uid="{110D809D-0BC3-46CD-B72B-711780E9050F}"/>
    <cellStyle name="Normal 9 4 2 2 3 5 2" xfId="5063" xr:uid="{0F08CCEA-6DF8-4282-BF80-5D99A4540AC3}"/>
    <cellStyle name="Normal 9 4 2 2 3 6" xfId="5056" xr:uid="{A7603608-E724-4A1C-9597-91AC6B80280D}"/>
    <cellStyle name="Normal 9 4 2 2 4" xfId="3265" xr:uid="{B8C2EED8-CB66-47A1-ADA3-DD4BA98651F3}"/>
    <cellStyle name="Normal 9 4 2 2 4 2" xfId="3266" xr:uid="{0BC5AF3E-CC97-466E-ACF1-9AA392D62128}"/>
    <cellStyle name="Normal 9 4 2 2 4 2 2" xfId="5065" xr:uid="{02B362B9-20A9-4E94-806C-89009F2E5E10}"/>
    <cellStyle name="Normal 9 4 2 2 4 3" xfId="3267" xr:uid="{17E09A5C-8A59-4EB1-8865-BE6EC04B6B60}"/>
    <cellStyle name="Normal 9 4 2 2 4 3 2" xfId="5066" xr:uid="{33760AA1-6836-4EEA-93E3-6CE10AE36A5A}"/>
    <cellStyle name="Normal 9 4 2 2 4 4" xfId="3268" xr:uid="{71E5044D-E050-4A67-87BB-3B7AEAEEA0E1}"/>
    <cellStyle name="Normal 9 4 2 2 4 4 2" xfId="5067" xr:uid="{6666BFBA-7DE8-49B4-8A1E-D442A17CC438}"/>
    <cellStyle name="Normal 9 4 2 2 4 5" xfId="5064" xr:uid="{78DF908B-7A54-4B10-8F24-978928F1FA5A}"/>
    <cellStyle name="Normal 9 4 2 2 5" xfId="3269" xr:uid="{A1A31F0E-5E48-40A1-A790-F81542757042}"/>
    <cellStyle name="Normal 9 4 2 2 5 2" xfId="3270" xr:uid="{B07BD559-0B0D-479E-8705-6D1395CB3079}"/>
    <cellStyle name="Normal 9 4 2 2 5 2 2" xfId="5069" xr:uid="{09B0E32E-89CF-4D3D-9BE2-D33C270F82E7}"/>
    <cellStyle name="Normal 9 4 2 2 5 3" xfId="3271" xr:uid="{D696B72D-DA5D-432D-B7FC-060A1F34C1ED}"/>
    <cellStyle name="Normal 9 4 2 2 5 3 2" xfId="5070" xr:uid="{AB330BC9-14BF-4D49-A694-5A79A2AB86C9}"/>
    <cellStyle name="Normal 9 4 2 2 5 4" xfId="3272" xr:uid="{13EBF954-1F08-4D3B-B5FA-D19F1D84E502}"/>
    <cellStyle name="Normal 9 4 2 2 5 4 2" xfId="5071" xr:uid="{6AB7FFD7-0698-41D5-B8DD-CACBA8E1DAFA}"/>
    <cellStyle name="Normal 9 4 2 2 5 5" xfId="5068" xr:uid="{952FC479-C380-4E37-96CD-26DB3D305044}"/>
    <cellStyle name="Normal 9 4 2 2 6" xfId="3273" xr:uid="{FAF572B2-5516-4FEC-B5D0-D8BB079B286A}"/>
    <cellStyle name="Normal 9 4 2 2 6 2" xfId="5072" xr:uid="{8534A50A-39F3-4889-9372-FB15641B764A}"/>
    <cellStyle name="Normal 9 4 2 2 7" xfId="3274" xr:uid="{8B112F79-1278-4631-81D6-9972DA2AC6D9}"/>
    <cellStyle name="Normal 9 4 2 2 7 2" xfId="5073" xr:uid="{FEAE56A1-161D-4846-BB16-FF7EE51F3F2D}"/>
    <cellStyle name="Normal 9 4 2 2 8" xfId="3275" xr:uid="{6CF4D569-8D5B-414E-922F-009464BABB7D}"/>
    <cellStyle name="Normal 9 4 2 2 8 2" xfId="5074" xr:uid="{F34E0525-1B75-4EC7-8099-FB730068697B}"/>
    <cellStyle name="Normal 9 4 2 2 9" xfId="5042" xr:uid="{B01022F8-17E5-41FE-9144-9D0D76111C89}"/>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79" xr:uid="{5570FEAE-C027-4844-87F5-58B71664E4F3}"/>
    <cellStyle name="Normal 9 4 2 3 2 2 2 3" xfId="5078" xr:uid="{D0DF9E35-8950-463D-BB72-C094DB59DB09}"/>
    <cellStyle name="Normal 9 4 2 3 2 2 3" xfId="4265" xr:uid="{2ECDEDAD-A212-4492-8F74-A6CEEF34DDEA}"/>
    <cellStyle name="Normal 9 4 2 3 2 2 3 2" xfId="5080" xr:uid="{C135D267-415B-4925-B132-0A1501785DAD}"/>
    <cellStyle name="Normal 9 4 2 3 2 2 3 2 2" xfId="6979" xr:uid="{2F8B3B4C-601D-450F-B59F-F9643FE0DC6D}"/>
    <cellStyle name="Normal 9 4 2 3 2 2 4" xfId="5077" xr:uid="{383F773C-982D-4240-89BA-52B88152C227}"/>
    <cellStyle name="Normal 9 4 2 3 2 2 4 2" xfId="6980" xr:uid="{992B88BA-F314-496C-944D-E1BCED7718FC}"/>
    <cellStyle name="Normal 9 4 2 3 2 3" xfId="3279" xr:uid="{8CDEB715-07C0-4FE4-A61E-49CC1FB8EB0C}"/>
    <cellStyle name="Normal 9 4 2 3 2 3 2" xfId="4266" xr:uid="{49793AFE-CA67-4B52-AE66-F411EC6ECE11}"/>
    <cellStyle name="Normal 9 4 2 3 2 3 2 2" xfId="5082" xr:uid="{D3FDEDC2-A117-48CD-B94C-C877845101B9}"/>
    <cellStyle name="Normal 9 4 2 3 2 3 3" xfId="5081" xr:uid="{6D7CDC35-B1ED-4893-893C-8D2DCCE03893}"/>
    <cellStyle name="Normal 9 4 2 3 2 4" xfId="3280" xr:uid="{6813B584-FABB-43CA-AEE4-24CDD72D4F7D}"/>
    <cellStyle name="Normal 9 4 2 3 2 4 2" xfId="5083" xr:uid="{BA528C11-536B-459F-9EA3-31DD9D9DDC57}"/>
    <cellStyle name="Normal 9 4 2 3 2 4 2 2" xfId="6981" xr:uid="{3AAA0267-AC5E-4A5B-B708-1ADBD287BEA5}"/>
    <cellStyle name="Normal 9 4 2 3 2 5" xfId="5076" xr:uid="{8695C2E2-50C7-4776-8826-966A8D94022D}"/>
    <cellStyle name="Normal 9 4 2 3 2 5 2" xfId="6982" xr:uid="{9F43AE41-36A9-4FFB-B281-15CB380A4C40}"/>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86" xr:uid="{274BB397-D73F-4AC0-BE84-19F753ED85C8}"/>
    <cellStyle name="Normal 9 4 2 3 3 2 3" xfId="5085" xr:uid="{F62C4992-41BC-446B-AA9C-0284D29751B1}"/>
    <cellStyle name="Normal 9 4 2 3 3 3" xfId="3283" xr:uid="{ABFF89AF-85E3-46C9-B362-41EEC11E2AEE}"/>
    <cellStyle name="Normal 9 4 2 3 3 3 2" xfId="5087" xr:uid="{D354A259-8BB5-477B-95B1-6D17D59F62A1}"/>
    <cellStyle name="Normal 9 4 2 3 3 3 2 2" xfId="6983" xr:uid="{2AB6E1DC-2805-4068-9C29-86623F0C16D5}"/>
    <cellStyle name="Normal 9 4 2 3 3 4" xfId="3284" xr:uid="{549A0934-7F38-4FBF-B25D-0C11B396FC8C}"/>
    <cellStyle name="Normal 9 4 2 3 3 4 2" xfId="5088" xr:uid="{E14FC254-E0E6-421D-88DC-1D1F01773587}"/>
    <cellStyle name="Normal 9 4 2 3 3 5" xfId="5084" xr:uid="{8D4BF738-8593-4C19-9D0C-892969B00DFE}"/>
    <cellStyle name="Normal 9 4 2 3 4" xfId="3285" xr:uid="{EE1C93E9-6800-4BBD-A6DA-7EAAA8FB2FD6}"/>
    <cellStyle name="Normal 9 4 2 3 4 2" xfId="4268" xr:uid="{D58037FC-2370-4193-A0C1-F8E06A91FC04}"/>
    <cellStyle name="Normal 9 4 2 3 4 2 2" xfId="5090" xr:uid="{9C7C74AE-AEEA-4CAC-80ED-04784178105E}"/>
    <cellStyle name="Normal 9 4 2 3 4 3" xfId="5089" xr:uid="{3BFFB4C2-2144-4DAF-AD1E-CF3973477F7F}"/>
    <cellStyle name="Normal 9 4 2 3 5" xfId="3286" xr:uid="{E8C37C29-FD4B-49BC-8E22-AC2EBE7DF593}"/>
    <cellStyle name="Normal 9 4 2 3 5 2" xfId="5091" xr:uid="{30F3E842-FC18-4C99-A314-33F162945B69}"/>
    <cellStyle name="Normal 9 4 2 3 5 2 2" xfId="6984" xr:uid="{59B068F9-6A61-49B4-84C2-2C551A3B9438}"/>
    <cellStyle name="Normal 9 4 2 3 6" xfId="3287" xr:uid="{906AEEC2-8CF4-473F-99C6-F43E29750A31}"/>
    <cellStyle name="Normal 9 4 2 3 6 2" xfId="5092" xr:uid="{D053A3F6-0AFA-4157-9C09-A37D185DF719}"/>
    <cellStyle name="Normal 9 4 2 3 7" xfId="5075" xr:uid="{0013AFC0-3DBF-4B44-9E50-BC9D60399592}"/>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96" xr:uid="{171EFC8E-31F6-4114-8F84-0810A5419E31}"/>
    <cellStyle name="Normal 9 4 2 4 2 2 3" xfId="5095" xr:uid="{A9356856-9DE4-4838-B73E-F4F8902B7F3F}"/>
    <cellStyle name="Normal 9 4 2 4 2 3" xfId="3291" xr:uid="{B5DF5C07-B2AB-4224-A98B-82ABF32D17FE}"/>
    <cellStyle name="Normal 9 4 2 4 2 3 2" xfId="5097" xr:uid="{CA34BBEC-76EC-45FB-91F7-48365BF79367}"/>
    <cellStyle name="Normal 9 4 2 4 2 3 2 2" xfId="6985" xr:uid="{37BF450D-D18C-4A69-A8BE-710FC03230CD}"/>
    <cellStyle name="Normal 9 4 2 4 2 4" xfId="3292" xr:uid="{E3649021-61EE-422C-820F-959F7B2F146A}"/>
    <cellStyle name="Normal 9 4 2 4 2 4 2" xfId="5098" xr:uid="{CABB31F1-359C-4816-884F-310F6930161C}"/>
    <cellStyle name="Normal 9 4 2 4 2 5" xfId="5094" xr:uid="{EEB0C46A-EF25-4BFD-AFD5-B5EDF172987A}"/>
    <cellStyle name="Normal 9 4 2 4 3" xfId="3293" xr:uid="{A9E734C7-CD7B-445D-A574-47F4C6690C6E}"/>
    <cellStyle name="Normal 9 4 2 4 3 2" xfId="4270" xr:uid="{4F7E71AF-2EBC-4F6C-BBB1-729B073D06F1}"/>
    <cellStyle name="Normal 9 4 2 4 3 2 2" xfId="5100" xr:uid="{DDC86E1B-2873-4B32-8224-07079DB20D05}"/>
    <cellStyle name="Normal 9 4 2 4 3 3" xfId="5099" xr:uid="{849C0BD1-BF28-4B23-9E9B-54528FCA7B0B}"/>
    <cellStyle name="Normal 9 4 2 4 4" xfId="3294" xr:uid="{DC7FEBBA-CC56-40D6-96FC-5EF4CE97DDAF}"/>
    <cellStyle name="Normal 9 4 2 4 4 2" xfId="5101" xr:uid="{40DFFF66-3F22-4480-A1E6-F3A668519A86}"/>
    <cellStyle name="Normal 9 4 2 4 4 2 2" xfId="6986" xr:uid="{A6FFEF88-5C69-452B-A06E-073DB62B1061}"/>
    <cellStyle name="Normal 9 4 2 4 5" xfId="3295" xr:uid="{8DE7B1EA-9A22-4B40-B828-D5462898E796}"/>
    <cellStyle name="Normal 9 4 2 4 5 2" xfId="5102" xr:uid="{DC8D7462-D08D-437D-85A8-5123B9AB0674}"/>
    <cellStyle name="Normal 9 4 2 4 6" xfId="5093" xr:uid="{630D253F-80B4-4834-BE8F-263712992832}"/>
    <cellStyle name="Normal 9 4 2 5" xfId="3296" xr:uid="{46C58394-305B-43B5-B6B5-75A19C0B0C0D}"/>
    <cellStyle name="Normal 9 4 2 5 2" xfId="3297" xr:uid="{2B1AE712-B50B-4530-98B0-5ADE9C646D69}"/>
    <cellStyle name="Normal 9 4 2 5 2 2" xfId="4271" xr:uid="{20E34ACC-64AA-444F-8F32-330A17920C9F}"/>
    <cellStyle name="Normal 9 4 2 5 2 2 2" xfId="5105" xr:uid="{4DEB4754-2591-4956-9054-122C32C2CFE2}"/>
    <cellStyle name="Normal 9 4 2 5 2 3" xfId="5104" xr:uid="{FA507589-EDAF-4B7E-B359-D60C4AA6B790}"/>
    <cellStyle name="Normal 9 4 2 5 3" xfId="3298" xr:uid="{515F52F5-1FF6-4780-AB0D-57AC1901353A}"/>
    <cellStyle name="Normal 9 4 2 5 3 2" xfId="5106" xr:uid="{099D1C8B-84A4-45D8-9BCD-32FEA0B28A1A}"/>
    <cellStyle name="Normal 9 4 2 5 3 2 2" xfId="6987" xr:uid="{D60730BA-C53C-49D1-BCFC-CA4470D8C823}"/>
    <cellStyle name="Normal 9 4 2 5 4" xfId="3299" xr:uid="{E7E48E44-7E34-4478-905F-783CE06C0F36}"/>
    <cellStyle name="Normal 9 4 2 5 4 2" xfId="5107" xr:uid="{632FFA97-B5D7-4A0D-9434-9E3117B6EF8D}"/>
    <cellStyle name="Normal 9 4 2 5 5" xfId="5103" xr:uid="{93D81753-0A4B-496E-9586-8F616F74237E}"/>
    <cellStyle name="Normal 9 4 2 6" xfId="3300" xr:uid="{5C803D0A-6AEB-4A8F-8E80-8D3622118DA2}"/>
    <cellStyle name="Normal 9 4 2 6 2" xfId="3301" xr:uid="{EBA2872D-81A5-4177-BD14-9D3F5247FA3D}"/>
    <cellStyle name="Normal 9 4 2 6 2 2" xfId="5109" xr:uid="{6F9ED874-DE6A-4D6F-B651-E18D2DD7D07C}"/>
    <cellStyle name="Normal 9 4 2 6 3" xfId="3302" xr:uid="{30B89C50-1B50-431D-AE16-A9B691624786}"/>
    <cellStyle name="Normal 9 4 2 6 3 2" xfId="5110" xr:uid="{3CDB97F1-3FF1-414D-A339-C0C65C109FE0}"/>
    <cellStyle name="Normal 9 4 2 6 4" xfId="3303" xr:uid="{E02EA51D-AE4E-4A27-B385-1D45F1D7B0F0}"/>
    <cellStyle name="Normal 9 4 2 6 4 2" xfId="5111" xr:uid="{8EBEE2BC-7C54-479B-BB5C-A1CFE924A572}"/>
    <cellStyle name="Normal 9 4 2 6 5" xfId="5108" xr:uid="{865FDD15-894F-4285-B655-71EB64475684}"/>
    <cellStyle name="Normal 9 4 2 7" xfId="3304" xr:uid="{717EC764-6200-4781-9DBE-7AE01DC492DD}"/>
    <cellStyle name="Normal 9 4 2 7 2" xfId="5112" xr:uid="{429B3182-6381-44A0-A0D8-3590C4BEBF84}"/>
    <cellStyle name="Normal 9 4 2 7 2 2" xfId="6988" xr:uid="{599AA50E-7B8D-4DBC-816B-CBDA86B25BF0}"/>
    <cellStyle name="Normal 9 4 2 8" xfId="3305" xr:uid="{D54AE50E-6751-456D-B814-0BC1D4404099}"/>
    <cellStyle name="Normal 9 4 2 8 2" xfId="5113" xr:uid="{F3945E3A-3ADA-4EFA-8A49-42C351D969A6}"/>
    <cellStyle name="Normal 9 4 2 9" xfId="3306" xr:uid="{B26C6B3A-C714-4834-A076-37A046B30935}"/>
    <cellStyle name="Normal 9 4 2 9 2" xfId="5114" xr:uid="{73DB7CDA-C18F-4412-B88E-5853B08FE729}"/>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68" xr:uid="{1699A4F9-5F19-450E-B083-235D5626505E}"/>
    <cellStyle name="Normal 9 4 3 2 2 2 2 2 2" xfId="5490" xr:uid="{9CD4399A-9BD1-4F09-A7ED-3459CF20160A}"/>
    <cellStyle name="Normal 9 4 3 2 2 2 2 2 3" xfId="5119" xr:uid="{921986A0-A99E-41A2-8541-A7A0ADF55DBC}"/>
    <cellStyle name="Normal 9 4 3 2 2 2 3" xfId="4769" xr:uid="{9822627A-506F-4DB7-92DC-51A5FF365C5E}"/>
    <cellStyle name="Normal 9 4 3 2 2 2 3 2" xfId="5491" xr:uid="{94367248-8658-458C-86BD-960EE61E0F08}"/>
    <cellStyle name="Normal 9 4 3 2 2 2 3 3" xfId="5118" xr:uid="{AA3D46A6-DF7B-4D76-81F5-63C256FF7A1F}"/>
    <cellStyle name="Normal 9 4 3 2 2 3" xfId="3311" xr:uid="{11006371-3CA0-4985-B591-71D72B539045}"/>
    <cellStyle name="Normal 9 4 3 2 2 3 2" xfId="4770" xr:uid="{15BF007A-1B42-4B93-ABFF-297F687AB727}"/>
    <cellStyle name="Normal 9 4 3 2 2 3 2 2" xfId="5492" xr:uid="{E558D3E9-D911-4669-9A5C-2E3059228242}"/>
    <cellStyle name="Normal 9 4 3 2 2 3 2 3" xfId="5120" xr:uid="{7D9E7A37-71D2-404E-9D4C-052E8949A894}"/>
    <cellStyle name="Normal 9 4 3 2 2 4" xfId="3312" xr:uid="{E62A273D-F6D5-433E-B6BD-74AE87A1D16D}"/>
    <cellStyle name="Normal 9 4 3 2 2 4 2" xfId="5121" xr:uid="{E41D7103-5F1D-4FCF-B711-C35DE64CA812}"/>
    <cellStyle name="Normal 9 4 3 2 2 5" xfId="5117" xr:uid="{16EFA14B-204B-43B3-A0B4-25AC0F43D104}"/>
    <cellStyle name="Normal 9 4 3 2 3" xfId="3313" xr:uid="{CDF820E3-1F8D-4790-8EBB-F35BAB48E074}"/>
    <cellStyle name="Normal 9 4 3 2 3 2" xfId="3314" xr:uid="{C6D6D191-4345-4124-95DB-DA72114A04AD}"/>
    <cellStyle name="Normal 9 4 3 2 3 2 2" xfId="4771" xr:uid="{948C184B-D2E0-49EA-8412-8C91FD5DB22D}"/>
    <cellStyle name="Normal 9 4 3 2 3 2 2 2" xfId="5493" xr:uid="{F61991F0-8421-4D6E-BDBE-AA2252F9C394}"/>
    <cellStyle name="Normal 9 4 3 2 3 2 2 3" xfId="5123" xr:uid="{8D4AACB9-1530-426C-9332-006D2940884A}"/>
    <cellStyle name="Normal 9 4 3 2 3 3" xfId="3315" xr:uid="{F82A6596-11F2-4F37-AE15-33682F6E3CCA}"/>
    <cellStyle name="Normal 9 4 3 2 3 3 2" xfId="5124" xr:uid="{E0E1BBF1-E50A-46AF-BCA2-D9B190D5AE00}"/>
    <cellStyle name="Normal 9 4 3 2 3 4" xfId="3316" xr:uid="{93A4C50D-082E-4EAA-80B5-ABA592ACE146}"/>
    <cellStyle name="Normal 9 4 3 2 3 4 2" xfId="5125" xr:uid="{5CFEF5F4-9BE6-46B6-A268-672E37D88441}"/>
    <cellStyle name="Normal 9 4 3 2 3 5" xfId="5122" xr:uid="{AB979D16-FD76-48F4-ABC9-C7EC6FA0D0A9}"/>
    <cellStyle name="Normal 9 4 3 2 4" xfId="3317" xr:uid="{0989A098-235A-42A9-8FF4-60D3A72B6897}"/>
    <cellStyle name="Normal 9 4 3 2 4 2" xfId="4772" xr:uid="{745BC303-1063-4973-8B0F-5EDE7E6ED3E7}"/>
    <cellStyle name="Normal 9 4 3 2 4 2 2" xfId="5494" xr:uid="{6750F818-8044-4A7C-846E-99B9209C3636}"/>
    <cellStyle name="Normal 9 4 3 2 4 2 3" xfId="5126" xr:uid="{15781F47-BDB6-4A5C-A115-696ADE55A3A2}"/>
    <cellStyle name="Normal 9 4 3 2 5" xfId="3318" xr:uid="{74781C37-F52E-4614-9623-0B5315CC4C21}"/>
    <cellStyle name="Normal 9 4 3 2 5 2" xfId="5127" xr:uid="{C05EE2C4-11A6-4BFD-A4D6-4D467FD18969}"/>
    <cellStyle name="Normal 9 4 3 2 6" xfId="3319" xr:uid="{47557503-8191-4F66-A55C-0066518F1329}"/>
    <cellStyle name="Normal 9 4 3 2 6 2" xfId="5128" xr:uid="{5231C5A6-3F56-4893-84B3-CCD1DCABDA3B}"/>
    <cellStyle name="Normal 9 4 3 2 7" xfId="5116" xr:uid="{AA587758-FD9A-4D88-8288-4804626F1F07}"/>
    <cellStyle name="Normal 9 4 3 3" xfId="3320" xr:uid="{BAA40817-B073-4674-AEF7-22AD278E476E}"/>
    <cellStyle name="Normal 9 4 3 3 2" xfId="3321" xr:uid="{05A662CE-C1F3-43F9-9E49-C796CA329A93}"/>
    <cellStyle name="Normal 9 4 3 3 2 2" xfId="3322" xr:uid="{5184B9FF-A7F6-4CAA-AF4B-D75829A6D623}"/>
    <cellStyle name="Normal 9 4 3 3 2 2 2" xfId="4773" xr:uid="{740869E4-0773-49F2-8B4E-D921071DEE84}"/>
    <cellStyle name="Normal 9 4 3 3 2 2 2 2" xfId="5495" xr:uid="{64BD6382-9FFB-4B1B-BED5-C6A1E09E362D}"/>
    <cellStyle name="Normal 9 4 3 3 2 2 2 3" xfId="5131" xr:uid="{A610EF80-B35A-489A-A9E0-6355D720A51D}"/>
    <cellStyle name="Normal 9 4 3 3 2 3" xfId="3323" xr:uid="{7540B3B3-BE63-4382-8788-035841DB8000}"/>
    <cellStyle name="Normal 9 4 3 3 2 3 2" xfId="5132" xr:uid="{2CC22CEA-4BFE-4E6E-B71E-6D758B1C113A}"/>
    <cellStyle name="Normal 9 4 3 3 2 4" xfId="3324" xr:uid="{4D05D9EA-2B64-4F3B-97E4-EE0965D522EA}"/>
    <cellStyle name="Normal 9 4 3 3 2 4 2" xfId="5133" xr:uid="{36E8FB1B-18A2-48F7-A69C-DBDB3D9348F8}"/>
    <cellStyle name="Normal 9 4 3 3 2 5" xfId="5130" xr:uid="{8847BA9B-62BB-4366-AD3C-28E8B475B3A3}"/>
    <cellStyle name="Normal 9 4 3 3 3" xfId="3325" xr:uid="{1695321A-5755-4761-9344-30D1F8022A20}"/>
    <cellStyle name="Normal 9 4 3 3 3 2" xfId="4774" xr:uid="{A107E073-C07A-41FA-89B7-C0247B55446E}"/>
    <cellStyle name="Normal 9 4 3 3 3 2 2" xfId="5496" xr:uid="{F10116E6-7321-411A-B4C2-730967B8C02A}"/>
    <cellStyle name="Normal 9 4 3 3 3 2 3" xfId="5134" xr:uid="{F660CCC0-9397-4014-8C7D-FDCB267D1985}"/>
    <cellStyle name="Normal 9 4 3 3 4" xfId="3326" xr:uid="{E5D4892A-4307-46D8-9909-A239FFC90172}"/>
    <cellStyle name="Normal 9 4 3 3 4 2" xfId="5135" xr:uid="{D9644C69-68CA-4D2A-A701-9B2AACF01734}"/>
    <cellStyle name="Normal 9 4 3 3 5" xfId="3327" xr:uid="{4FF37372-DFBC-4372-9252-087A62240A77}"/>
    <cellStyle name="Normal 9 4 3 3 5 2" xfId="5136" xr:uid="{68006921-2C87-4988-8501-B24B2FACE953}"/>
    <cellStyle name="Normal 9 4 3 3 6" xfId="5129" xr:uid="{4A2084D0-1B6A-4A9E-AC1A-DFC29E5463D3}"/>
    <cellStyle name="Normal 9 4 3 4" xfId="3328" xr:uid="{B65728D1-7259-48BA-B3D2-BD4C2CBF7246}"/>
    <cellStyle name="Normal 9 4 3 4 2" xfId="3329" xr:uid="{BE4EE3B0-ECF7-4EF0-ADD3-F7F9BC0D8FBD}"/>
    <cellStyle name="Normal 9 4 3 4 2 2" xfId="4775" xr:uid="{4AC24D0E-D2DD-41C5-B42B-F403FD75C7E4}"/>
    <cellStyle name="Normal 9 4 3 4 2 2 2" xfId="5497" xr:uid="{8C3BD7DA-D673-4F58-9E98-605FC1548805}"/>
    <cellStyle name="Normal 9 4 3 4 2 2 3" xfId="5138" xr:uid="{179E3D75-2B82-43FB-8B9A-B893BF419E17}"/>
    <cellStyle name="Normal 9 4 3 4 3" xfId="3330" xr:uid="{B566C851-B38D-41FF-BF26-4880290593F5}"/>
    <cellStyle name="Normal 9 4 3 4 3 2" xfId="5139" xr:uid="{C9C561B1-62EF-4552-8F40-47DB3778E61D}"/>
    <cellStyle name="Normal 9 4 3 4 4" xfId="3331" xr:uid="{C4DF18AD-95DD-4803-8718-861871550545}"/>
    <cellStyle name="Normal 9 4 3 4 4 2" xfId="5140" xr:uid="{33902304-477E-4EAA-81F5-850F8E76F784}"/>
    <cellStyle name="Normal 9 4 3 4 5" xfId="5137" xr:uid="{C7E4D5CD-A9C5-4A8A-94FA-F9FFAF58692A}"/>
    <cellStyle name="Normal 9 4 3 5" xfId="3332" xr:uid="{6BE34A0C-5247-4E0E-8C18-CBEF482FD451}"/>
    <cellStyle name="Normal 9 4 3 5 2" xfId="3333" xr:uid="{69C0B82B-E59E-451D-8DA8-F3B070829995}"/>
    <cellStyle name="Normal 9 4 3 5 2 2" xfId="5142" xr:uid="{C2E1A490-EC66-4EDC-9D9E-96EC673E2276}"/>
    <cellStyle name="Normal 9 4 3 5 3" xfId="3334" xr:uid="{C658907C-AF6D-45D3-88AB-E4B8019AE96D}"/>
    <cellStyle name="Normal 9 4 3 5 3 2" xfId="5143" xr:uid="{FBF498B9-CA53-4294-9DA9-66BC3624B685}"/>
    <cellStyle name="Normal 9 4 3 5 4" xfId="3335" xr:uid="{8BAF2CE6-A7BF-40F0-8222-1362BA7F2706}"/>
    <cellStyle name="Normal 9 4 3 5 4 2" xfId="5144" xr:uid="{736967AC-9823-447E-8449-930332912BCC}"/>
    <cellStyle name="Normal 9 4 3 5 5" xfId="5141" xr:uid="{F83307C7-902D-4F5C-9FB4-FE043C9EC133}"/>
    <cellStyle name="Normal 9 4 3 6" xfId="3336" xr:uid="{663F01B0-33FA-4D39-B6E1-F587E2B0AF15}"/>
    <cellStyle name="Normal 9 4 3 6 2" xfId="5145" xr:uid="{2EC159E6-094A-4090-8821-BCB400F27A23}"/>
    <cellStyle name="Normal 9 4 3 7" xfId="3337" xr:uid="{ED672016-18E9-4ABB-90F2-C09EC1FDC260}"/>
    <cellStyle name="Normal 9 4 3 7 2" xfId="5146" xr:uid="{E5C2B1EB-1DA9-4725-BDE4-7BB3A1A46F07}"/>
    <cellStyle name="Normal 9 4 3 8" xfId="3338" xr:uid="{818A346A-71F6-4324-9525-50E86AB2A0BA}"/>
    <cellStyle name="Normal 9 4 3 8 2" xfId="5147" xr:uid="{16520D7E-8D92-4E23-83B5-6BE93E8CD3EE}"/>
    <cellStyle name="Normal 9 4 3 9" xfId="5115" xr:uid="{DE011C6F-603E-44D5-8D8D-44BD69FA0009}"/>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52" xr:uid="{0CD17AEB-FA2D-48E5-BD7A-DC347CF153F3}"/>
    <cellStyle name="Normal 9 4 4 2 2 2 3" xfId="5151" xr:uid="{E02D4E9A-E220-4351-8145-C4DEE090ED6C}"/>
    <cellStyle name="Normal 9 4 4 2 2 3" xfId="3343" xr:uid="{1B8C1CF7-E5C9-4880-B588-E7606850BBF2}"/>
    <cellStyle name="Normal 9 4 4 2 2 3 2" xfId="5153" xr:uid="{D7889860-8562-4FCE-B65F-C818784F6D8B}"/>
    <cellStyle name="Normal 9 4 4 2 2 3 2 2" xfId="6989" xr:uid="{3BE319EC-29D2-4777-BADF-06654C8C2C24}"/>
    <cellStyle name="Normal 9 4 4 2 2 4" xfId="3344" xr:uid="{A6BBA61C-2B58-4B6A-8522-D19F9275B174}"/>
    <cellStyle name="Normal 9 4 4 2 2 4 2" xfId="5154" xr:uid="{AA3BEA82-43DE-416D-992A-2F6FCFA4620A}"/>
    <cellStyle name="Normal 9 4 4 2 2 5" xfId="5150" xr:uid="{49CAE96F-99D3-4388-BC2E-3F6DE2982D27}"/>
    <cellStyle name="Normal 9 4 4 2 3" xfId="3345" xr:uid="{58AD18EB-8B28-4CCF-A2F5-A6C00EBA9C96}"/>
    <cellStyle name="Normal 9 4 4 2 3 2" xfId="4274" xr:uid="{7633241B-2A2F-4012-9F3C-417098F53043}"/>
    <cellStyle name="Normal 9 4 4 2 3 2 2" xfId="5156" xr:uid="{EA936EB2-4A5F-4D6B-8BD0-D75B47FD49EF}"/>
    <cellStyle name="Normal 9 4 4 2 3 3" xfId="5155" xr:uid="{7010829B-4B55-4656-BBAE-F72316D9B52B}"/>
    <cellStyle name="Normal 9 4 4 2 4" xfId="3346" xr:uid="{3F26112B-9D0F-4391-92B1-84B930FB740C}"/>
    <cellStyle name="Normal 9 4 4 2 4 2" xfId="5157" xr:uid="{7895A8BE-6DD9-4253-812C-6BDADBEAE098}"/>
    <cellStyle name="Normal 9 4 4 2 4 2 2" xfId="6990" xr:uid="{7D5584A9-200C-494D-9F55-67F4F06D7FF7}"/>
    <cellStyle name="Normal 9 4 4 2 5" xfId="3347" xr:uid="{97EBE7D5-F65F-460B-9708-FD331A512542}"/>
    <cellStyle name="Normal 9 4 4 2 5 2" xfId="5158" xr:uid="{D44EC76D-1655-43E7-AC59-9F8614698AA4}"/>
    <cellStyle name="Normal 9 4 4 2 6" xfId="5149" xr:uid="{860E1E01-1114-4C22-8AD8-F1DC9DF4F4AB}"/>
    <cellStyle name="Normal 9 4 4 3" xfId="3348" xr:uid="{55525E89-2FFA-47CC-85E1-98CDCF276278}"/>
    <cellStyle name="Normal 9 4 4 3 2" xfId="3349" xr:uid="{FE232F09-FE6F-4576-81A3-1F7C57EBDB82}"/>
    <cellStyle name="Normal 9 4 4 3 2 2" xfId="4275" xr:uid="{BD98718C-FEA2-4914-8C85-9AD1374A4CF1}"/>
    <cellStyle name="Normal 9 4 4 3 2 2 2" xfId="5161" xr:uid="{A076C612-D2F7-4C99-AFEB-965758F66246}"/>
    <cellStyle name="Normal 9 4 4 3 2 3" xfId="5160" xr:uid="{08321B70-93BB-4E0A-8842-91EE796F1174}"/>
    <cellStyle name="Normal 9 4 4 3 3" xfId="3350" xr:uid="{677283A2-FBAA-4A7D-BF93-5C581F8828B9}"/>
    <cellStyle name="Normal 9 4 4 3 3 2" xfId="5162" xr:uid="{27841CC6-AD20-47EF-8556-C72E4C9935A0}"/>
    <cellStyle name="Normal 9 4 4 3 3 2 2" xfId="6991" xr:uid="{9D17B410-4B72-4A4C-B2AE-2245B675A39C}"/>
    <cellStyle name="Normal 9 4 4 3 4" xfId="3351" xr:uid="{086C0F03-BD4C-4343-9F4F-C5C72CC9C108}"/>
    <cellStyle name="Normal 9 4 4 3 4 2" xfId="5163" xr:uid="{AB7E8764-6F49-4D86-9E37-937091E7C483}"/>
    <cellStyle name="Normal 9 4 4 3 5" xfId="5159" xr:uid="{0E50C6B6-BD8F-4834-B5F4-E295047674AD}"/>
    <cellStyle name="Normal 9 4 4 4" xfId="3352" xr:uid="{373083DB-45F7-467D-8220-0D1AFD273947}"/>
    <cellStyle name="Normal 9 4 4 4 2" xfId="3353" xr:uid="{321DF2AC-9CAD-420A-9817-3F63C8157AEA}"/>
    <cellStyle name="Normal 9 4 4 4 2 2" xfId="5165" xr:uid="{C1F4688F-7C41-49B7-A39F-6F71E4A819A4}"/>
    <cellStyle name="Normal 9 4 4 4 3" xfId="3354" xr:uid="{B396A407-E763-4E74-9620-D29DAC74A0C9}"/>
    <cellStyle name="Normal 9 4 4 4 3 2" xfId="5166" xr:uid="{95DF2D84-83B5-456F-B4B3-4947B8BCFBF2}"/>
    <cellStyle name="Normal 9 4 4 4 4" xfId="3355" xr:uid="{49057117-C5D1-4F54-9358-182822105648}"/>
    <cellStyle name="Normal 9 4 4 4 4 2" xfId="5167" xr:uid="{095F87E6-3FDF-4C0E-BF47-CB0866963EE1}"/>
    <cellStyle name="Normal 9 4 4 4 5" xfId="5164" xr:uid="{7B0A87C5-DDDD-44E0-AFC4-7347C9007B42}"/>
    <cellStyle name="Normal 9 4 4 5" xfId="3356" xr:uid="{C64D3DB9-8FB5-481D-8C0E-356859EB31C3}"/>
    <cellStyle name="Normal 9 4 4 5 2" xfId="5168" xr:uid="{473D6709-AFE4-4054-88A2-6C4E7010EB44}"/>
    <cellStyle name="Normal 9 4 4 5 2 2" xfId="6992" xr:uid="{4AA7A414-73BD-4D1E-BED6-EF732B3F293B}"/>
    <cellStyle name="Normal 9 4 4 6" xfId="3357" xr:uid="{CE611F52-669B-4434-9538-3DE5D1953BF8}"/>
    <cellStyle name="Normal 9 4 4 6 2" xfId="5169" xr:uid="{EA112918-D2F1-444E-B265-1B05782C0296}"/>
    <cellStyle name="Normal 9 4 4 7" xfId="3358" xr:uid="{E42AA119-7F29-4E69-B4D7-3893569B3A67}"/>
    <cellStyle name="Normal 9 4 4 7 2" xfId="5170" xr:uid="{F2C43002-E7FD-4E28-BA39-48F201F8BCBD}"/>
    <cellStyle name="Normal 9 4 4 8" xfId="5148" xr:uid="{F5887241-50D6-4E55-8CAD-7CEBDE5D5F2C}"/>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74" xr:uid="{5B5BEC02-EE0C-4E90-9F5B-DF9118FBA929}"/>
    <cellStyle name="Normal 9 4 5 2 2 3" xfId="5173" xr:uid="{C6AE9CB3-F24F-481C-B1A2-D9E61AD570C0}"/>
    <cellStyle name="Normal 9 4 5 2 3" xfId="3362" xr:uid="{DC9331B7-1C1E-4DEF-8ACA-BBB92E1435CA}"/>
    <cellStyle name="Normal 9 4 5 2 3 2" xfId="5175" xr:uid="{BFEFFF5A-8775-4C75-8B7D-F640D9011A27}"/>
    <cellStyle name="Normal 9 4 5 2 3 2 2" xfId="6993" xr:uid="{C8620424-86C7-4B6E-BB02-355FE77287C3}"/>
    <cellStyle name="Normal 9 4 5 2 4" xfId="3363" xr:uid="{A08CA7CB-1D88-4572-B0F9-EF195DDDD5C2}"/>
    <cellStyle name="Normal 9 4 5 2 4 2" xfId="5176" xr:uid="{63D2D002-F984-4BB5-B2C3-53D79A1B333E}"/>
    <cellStyle name="Normal 9 4 5 2 5" xfId="5172" xr:uid="{71002978-8498-4FA7-BECC-FF36BF61263D}"/>
    <cellStyle name="Normal 9 4 5 3" xfId="3364" xr:uid="{A1E9C33C-C94E-4FFB-BAAF-493B0788A2C1}"/>
    <cellStyle name="Normal 9 4 5 3 2" xfId="3365" xr:uid="{3876BB89-BE58-496A-92CB-3F4DBDAC9F60}"/>
    <cellStyle name="Normal 9 4 5 3 2 2" xfId="5178" xr:uid="{F79BB70D-684B-41F6-AECC-E78DD89F0124}"/>
    <cellStyle name="Normal 9 4 5 3 3" xfId="3366" xr:uid="{F73D1800-06A9-4D99-8554-9DB4BC2DCF62}"/>
    <cellStyle name="Normal 9 4 5 3 3 2" xfId="5179" xr:uid="{E330F120-DC9F-43DA-9253-9FE1F0DFEDC8}"/>
    <cellStyle name="Normal 9 4 5 3 4" xfId="3367" xr:uid="{41C66C3B-088B-4235-9A2A-04856B8649BA}"/>
    <cellStyle name="Normal 9 4 5 3 4 2" xfId="5180" xr:uid="{7190AF18-E185-4693-B2A7-15E1C324241F}"/>
    <cellStyle name="Normal 9 4 5 3 5" xfId="5177" xr:uid="{5F7111CB-2FEB-4040-9CE3-19C8A55F9FA4}"/>
    <cellStyle name="Normal 9 4 5 4" xfId="3368" xr:uid="{E2116F0C-A7ED-4018-B37E-6460DD191EFB}"/>
    <cellStyle name="Normal 9 4 5 4 2" xfId="5181" xr:uid="{B2030137-E557-4ECD-806F-EF83105C1CE6}"/>
    <cellStyle name="Normal 9 4 5 4 2 2" xfId="6994" xr:uid="{547C8BC2-4194-4F80-A82F-BD307BCA9E87}"/>
    <cellStyle name="Normal 9 4 5 5" xfId="3369" xr:uid="{10597110-38DF-4F4E-BF64-F79F5D4481D5}"/>
    <cellStyle name="Normal 9 4 5 5 2" xfId="5182" xr:uid="{A994BBA9-F936-49BD-BCA2-291E127E5B44}"/>
    <cellStyle name="Normal 9 4 5 6" xfId="3370" xr:uid="{6193CB2F-0D4F-4003-B651-78D0486386BF}"/>
    <cellStyle name="Normal 9 4 5 6 2" xfId="5183" xr:uid="{0C829333-175E-4D7B-B8C1-83FCDA40B70C}"/>
    <cellStyle name="Normal 9 4 5 7" xfId="5171" xr:uid="{5BCCE975-538C-435A-BDAF-75F901F0814B}"/>
    <cellStyle name="Normal 9 4 6" xfId="3371" xr:uid="{8078F062-B9B8-4CCB-9F88-21C5E19F2EBB}"/>
    <cellStyle name="Normal 9 4 6 2" xfId="3372" xr:uid="{34372A72-CDFF-4CE5-8729-015A15E498AE}"/>
    <cellStyle name="Normal 9 4 6 2 2" xfId="3373" xr:uid="{1E7FBD13-1DC3-4ABD-947E-22754D9CBE81}"/>
    <cellStyle name="Normal 9 4 6 2 2 2" xfId="5186" xr:uid="{BDBC868A-C788-46A6-9F33-E422DF2FB233}"/>
    <cellStyle name="Normal 9 4 6 2 3" xfId="3374" xr:uid="{936E98DF-DA76-41C5-997F-EDEF1086A88A}"/>
    <cellStyle name="Normal 9 4 6 2 3 2" xfId="5187" xr:uid="{D52B87D4-1BE9-4D46-86B1-21E62D47FB66}"/>
    <cellStyle name="Normal 9 4 6 2 4" xfId="3375" xr:uid="{D86FE3C7-4910-4F6A-AFE5-FB872984644E}"/>
    <cellStyle name="Normal 9 4 6 2 4 2" xfId="5188" xr:uid="{224C0AC6-6D0A-490F-B00B-15A802464006}"/>
    <cellStyle name="Normal 9 4 6 2 5" xfId="5185" xr:uid="{DAC88E1A-5FA9-42FE-BC3D-19065D32DC3F}"/>
    <cellStyle name="Normal 9 4 6 3" xfId="3376" xr:uid="{7D42B768-6197-45F7-A266-F5094882D122}"/>
    <cellStyle name="Normal 9 4 6 3 2" xfId="5189" xr:uid="{8DBF5B93-1829-4E5A-925C-72FBBCBC4841}"/>
    <cellStyle name="Normal 9 4 6 3 2 2" xfId="6995" xr:uid="{8F9BCCDD-CDB6-417E-A1E8-2969F0C8C2B1}"/>
    <cellStyle name="Normal 9 4 6 4" xfId="3377" xr:uid="{7DB71026-A14B-43C5-8F56-41602DDF0746}"/>
    <cellStyle name="Normal 9 4 6 4 2" xfId="5190" xr:uid="{8E6A827B-5344-4164-A1AC-11DAF1724AD0}"/>
    <cellStyle name="Normal 9 4 6 5" xfId="3378" xr:uid="{331CA8AB-5B2B-4241-B49C-65027FE1626C}"/>
    <cellStyle name="Normal 9 4 6 5 2" xfId="5191" xr:uid="{B2737CFA-7784-46C3-9DDF-00D29D61E2DD}"/>
    <cellStyle name="Normal 9 4 6 6" xfId="5184" xr:uid="{E9AD9AFD-7D68-42C8-8FDC-C170E4239E24}"/>
    <cellStyle name="Normal 9 4 7" xfId="3379" xr:uid="{23E879BA-5EDE-4527-B83F-BD3E7C5CD9E1}"/>
    <cellStyle name="Normal 9 4 7 2" xfId="3380" xr:uid="{FE6BB645-9DCD-439A-AA54-1D20CA64AABA}"/>
    <cellStyle name="Normal 9 4 7 2 2" xfId="5193" xr:uid="{3CB08A1B-C793-4E4E-8D0A-63CB9F8A225C}"/>
    <cellStyle name="Normal 9 4 7 3" xfId="3381" xr:uid="{63EACFD9-C165-4BCD-83BB-E9C03CCCBB36}"/>
    <cellStyle name="Normal 9 4 7 3 2" xfId="5194" xr:uid="{A15916E3-BC67-4AF4-9C14-10AEE4D09848}"/>
    <cellStyle name="Normal 9 4 7 4" xfId="3382" xr:uid="{A237818C-2634-4E2F-A320-E14CE2E43306}"/>
    <cellStyle name="Normal 9 4 7 4 2" xfId="5195" xr:uid="{D77ADA8A-0E6C-4C54-8AEC-8387CDE8179A}"/>
    <cellStyle name="Normal 9 4 7 5" xfId="5192" xr:uid="{6931CE32-396A-4326-8BC2-8EAE23331FD9}"/>
    <cellStyle name="Normal 9 4 8" xfId="3383" xr:uid="{4B3F0F96-7698-4C1B-9352-DFB8A143B4C0}"/>
    <cellStyle name="Normal 9 4 8 2" xfId="3384" xr:uid="{1652C9F7-EF06-4CE0-89E5-AD33D943B7C8}"/>
    <cellStyle name="Normal 9 4 8 2 2" xfId="5197" xr:uid="{DD14BDDF-0511-4B24-9479-9604E3F6060C}"/>
    <cellStyle name="Normal 9 4 8 3" xfId="3385" xr:uid="{42C48E4C-0A45-4969-A540-285C636278BC}"/>
    <cellStyle name="Normal 9 4 8 3 2" xfId="5198" xr:uid="{9879AF48-13DD-401A-8B65-BB6BFE90EE6C}"/>
    <cellStyle name="Normal 9 4 8 4" xfId="3386" xr:uid="{6ED60723-E769-4128-AB65-7053B9A54F85}"/>
    <cellStyle name="Normal 9 4 8 4 2" xfId="5199" xr:uid="{7C1AF736-610E-455B-AF71-1F777DA48966}"/>
    <cellStyle name="Normal 9 4 8 5" xfId="5196" xr:uid="{474D3681-2304-4E95-B7D0-2509D533DFD2}"/>
    <cellStyle name="Normal 9 4 9" xfId="3387" xr:uid="{0A0D880C-0BFC-41C8-B227-974676FB3A25}"/>
    <cellStyle name="Normal 9 4 9 2" xfId="5200" xr:uid="{B48D6AF3-EF78-4B5B-930B-EF6AF136BBAA}"/>
    <cellStyle name="Normal 9 5" xfId="3388" xr:uid="{F86CC073-51FB-4947-B60F-A224C8F5AAAD}"/>
    <cellStyle name="Normal 9 5 10" xfId="3389" xr:uid="{A9761081-2313-4CCE-946F-97186494E246}"/>
    <cellStyle name="Normal 9 5 10 2" xfId="5202" xr:uid="{9EF4D2F5-42C9-4A92-83C3-DF6C1999F5E1}"/>
    <cellStyle name="Normal 9 5 11" xfId="3390" xr:uid="{D20600A0-E03E-4CBD-8164-D0D21344248F}"/>
    <cellStyle name="Normal 9 5 11 2" xfId="5203" xr:uid="{549DE544-FD7C-46EA-9DB3-47ABB1070205}"/>
    <cellStyle name="Normal 9 5 12" xfId="5201" xr:uid="{88CD55C4-6EA3-4F43-A950-FE482EB99BBD}"/>
    <cellStyle name="Normal 9 5 2" xfId="3391" xr:uid="{A630278B-53B1-4F67-ABBD-AD5D7E85E57A}"/>
    <cellStyle name="Normal 9 5 2 10" xfId="5204" xr:uid="{E9F1244C-E801-479F-970C-A047400C7BC5}"/>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208" xr:uid="{FAD1F5F4-C33E-41DA-9ECC-8B531BF62DA1}"/>
    <cellStyle name="Normal 9 5 2 2 2 2 3" xfId="3396" xr:uid="{3E2CCF73-B1F9-4F05-80C1-CDC65940B91F}"/>
    <cellStyle name="Normal 9 5 2 2 2 2 3 2" xfId="5209" xr:uid="{7EB3ADA7-BA15-4C99-9459-DD3A6AF62A07}"/>
    <cellStyle name="Normal 9 5 2 2 2 2 4" xfId="3397" xr:uid="{BF6CCD5E-E621-4573-AA38-665E2F75835D}"/>
    <cellStyle name="Normal 9 5 2 2 2 2 4 2" xfId="5210" xr:uid="{5A0A6577-26CE-4720-86EB-99F13A128524}"/>
    <cellStyle name="Normal 9 5 2 2 2 2 5" xfId="5207" xr:uid="{91F38DCB-A014-467A-B1D7-3B2BDC389291}"/>
    <cellStyle name="Normal 9 5 2 2 2 3" xfId="3398" xr:uid="{52C60F68-7D3D-4FAB-9822-F8D800416909}"/>
    <cellStyle name="Normal 9 5 2 2 2 3 2" xfId="3399" xr:uid="{A7D84D49-75C3-492F-8483-A4BA44E1ED1E}"/>
    <cellStyle name="Normal 9 5 2 2 2 3 2 2" xfId="5212" xr:uid="{C31029EF-7CA4-4FCA-A9CE-C1EA2127C7A1}"/>
    <cellStyle name="Normal 9 5 2 2 2 3 3" xfId="3400" xr:uid="{DEB0BFC0-6AC8-47D9-B90F-FD577C17CA56}"/>
    <cellStyle name="Normal 9 5 2 2 2 3 3 2" xfId="5213" xr:uid="{1E10FD92-A488-4222-ADAF-441BA4FEF1B9}"/>
    <cellStyle name="Normal 9 5 2 2 2 3 4" xfId="3401" xr:uid="{03CA0861-E115-40D7-AD98-93C13EA8709B}"/>
    <cellStyle name="Normal 9 5 2 2 2 3 4 2" xfId="5214" xr:uid="{43642D4A-F492-4E4A-8992-CF37098A68EE}"/>
    <cellStyle name="Normal 9 5 2 2 2 3 5" xfId="5211" xr:uid="{3A790FC5-1112-4870-AAAB-02D5344927FF}"/>
    <cellStyle name="Normal 9 5 2 2 2 4" xfId="3402" xr:uid="{5D86A963-245A-49A6-A2B1-B654F7A5EFF0}"/>
    <cellStyle name="Normal 9 5 2 2 2 4 2" xfId="5215" xr:uid="{2AF78F08-9431-406C-A751-EBCC4C6E79A0}"/>
    <cellStyle name="Normal 9 5 2 2 2 5" xfId="3403" xr:uid="{0D7CCE81-E84A-4D9A-80E7-BF2B58D2C1DD}"/>
    <cellStyle name="Normal 9 5 2 2 2 5 2" xfId="5216" xr:uid="{3DFB59F5-3A68-492A-B3FC-BCD6B817DEF3}"/>
    <cellStyle name="Normal 9 5 2 2 2 6" xfId="3404" xr:uid="{FE0A2B1A-1FB6-4859-A93A-8CAF03C86E3D}"/>
    <cellStyle name="Normal 9 5 2 2 2 6 2" xfId="5217" xr:uid="{094F465E-BE74-4F3C-BDEC-F431E456DB43}"/>
    <cellStyle name="Normal 9 5 2 2 2 7" xfId="5206" xr:uid="{20ECB1B3-B485-4EE8-A386-920F43E465CA}"/>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20" xr:uid="{98D87F68-E241-4F31-8C4E-9F121C1721E9}"/>
    <cellStyle name="Normal 9 5 2 2 3 2 3" xfId="3408" xr:uid="{460C8630-68AB-426D-9D9D-763D724AF965}"/>
    <cellStyle name="Normal 9 5 2 2 3 2 3 2" xfId="5221" xr:uid="{1CDC7DA6-2647-4673-8574-9C1622EE2DA4}"/>
    <cellStyle name="Normal 9 5 2 2 3 2 4" xfId="3409" xr:uid="{D555BAE4-2377-4ABA-9575-DA6DB052A73A}"/>
    <cellStyle name="Normal 9 5 2 2 3 2 4 2" xfId="5222" xr:uid="{33D6AA5B-E259-4850-9FDD-9ED88FD611C3}"/>
    <cellStyle name="Normal 9 5 2 2 3 2 5" xfId="5219" xr:uid="{F6A6DD4B-536E-4429-AA54-F037D3FC0BAD}"/>
    <cellStyle name="Normal 9 5 2 2 3 3" xfId="3410" xr:uid="{C505AA95-563E-408B-A1CC-731CD37B53A9}"/>
    <cellStyle name="Normal 9 5 2 2 3 3 2" xfId="5223" xr:uid="{15A8A630-AADC-43FE-996B-09A2F744621C}"/>
    <cellStyle name="Normal 9 5 2 2 3 4" xfId="3411" xr:uid="{D68FF109-AC44-43B9-9469-DF21F3BAECA0}"/>
    <cellStyle name="Normal 9 5 2 2 3 4 2" xfId="5224" xr:uid="{506E2013-0746-4919-A6FC-D877AB85F180}"/>
    <cellStyle name="Normal 9 5 2 2 3 5" xfId="3412" xr:uid="{48D2BC56-2EE9-4334-A763-D2EDC87911F4}"/>
    <cellStyle name="Normal 9 5 2 2 3 5 2" xfId="5225" xr:uid="{D0A5AA06-5094-4BD4-ADEC-A9523C03345F}"/>
    <cellStyle name="Normal 9 5 2 2 3 6" xfId="5218" xr:uid="{EEBF3DF8-28D2-46BD-8CB9-B4F4367B78D6}"/>
    <cellStyle name="Normal 9 5 2 2 4" xfId="3413" xr:uid="{19746D52-1266-4886-850F-DE49B8F1E5D1}"/>
    <cellStyle name="Normal 9 5 2 2 4 2" xfId="3414" xr:uid="{8F02253D-2DA7-4DF7-AB36-0A15BE33DDCE}"/>
    <cellStyle name="Normal 9 5 2 2 4 2 2" xfId="5227" xr:uid="{60799051-C3DF-44B4-B5F6-5C1856E05683}"/>
    <cellStyle name="Normal 9 5 2 2 4 3" xfId="3415" xr:uid="{A1462127-7D09-4D1D-AA9D-AF764FEC13B9}"/>
    <cellStyle name="Normal 9 5 2 2 4 3 2" xfId="5228" xr:uid="{0EF1E019-A9E9-40E5-BE32-A2B60C1A4703}"/>
    <cellStyle name="Normal 9 5 2 2 4 4" xfId="3416" xr:uid="{E5FC1265-8147-4DBD-94DB-054BA3D935D8}"/>
    <cellStyle name="Normal 9 5 2 2 4 4 2" xfId="5229" xr:uid="{8F52C95A-2D9A-474E-B424-D55818CB1C54}"/>
    <cellStyle name="Normal 9 5 2 2 4 5" xfId="5226" xr:uid="{7CB27792-5516-4986-AAB2-8D4819A77E33}"/>
    <cellStyle name="Normal 9 5 2 2 5" xfId="3417" xr:uid="{D1030FEA-03C9-49A7-8E62-BABCB3AB477F}"/>
    <cellStyle name="Normal 9 5 2 2 5 2" xfId="3418" xr:uid="{9EF967B1-DD50-422B-9C1C-8D416AF67331}"/>
    <cellStyle name="Normal 9 5 2 2 5 2 2" xfId="5231" xr:uid="{D5E97741-CB1B-42F7-8ED4-434975769ECA}"/>
    <cellStyle name="Normal 9 5 2 2 5 3" xfId="3419" xr:uid="{3ADD6D94-AD84-40E9-A436-ABE7AEFFDEE9}"/>
    <cellStyle name="Normal 9 5 2 2 5 3 2" xfId="5232" xr:uid="{406743D8-30B2-4896-9898-A44C7743F43F}"/>
    <cellStyle name="Normal 9 5 2 2 5 4" xfId="3420" xr:uid="{EBC5E9A4-78A2-4167-A8DF-A6150A067C14}"/>
    <cellStyle name="Normal 9 5 2 2 5 4 2" xfId="5233" xr:uid="{34B6A96F-770B-4CD1-9B35-090DF9FDD5D5}"/>
    <cellStyle name="Normal 9 5 2 2 5 5" xfId="5230" xr:uid="{F3F48AF8-9E00-4444-BC0E-7393F66330BF}"/>
    <cellStyle name="Normal 9 5 2 2 6" xfId="3421" xr:uid="{5E5DB2A2-9827-4596-869F-B8830BBB12B8}"/>
    <cellStyle name="Normal 9 5 2 2 6 2" xfId="5234" xr:uid="{3A56CD2C-C107-4BF8-957F-A4B1C852B1BD}"/>
    <cellStyle name="Normal 9 5 2 2 7" xfId="3422" xr:uid="{88D7E271-7BDB-49C9-AD74-416A73ED543D}"/>
    <cellStyle name="Normal 9 5 2 2 7 2" xfId="5235" xr:uid="{E6407DBB-D74A-4CB9-A40D-2362DB0792DA}"/>
    <cellStyle name="Normal 9 5 2 2 8" xfId="3423" xr:uid="{08E1DCC5-DF73-4598-A21C-A13B18CBF928}"/>
    <cellStyle name="Normal 9 5 2 2 8 2" xfId="5236" xr:uid="{7A80BA49-B013-4AC9-97B5-DAE7A11035B5}"/>
    <cellStyle name="Normal 9 5 2 2 9" xfId="5205" xr:uid="{245B885A-05B3-4910-9B52-72F87E0AC177}"/>
    <cellStyle name="Normal 9 5 2 3" xfId="3424" xr:uid="{7953C4C4-CA41-4FC6-9942-AEF24133F3E1}"/>
    <cellStyle name="Normal 9 5 2 3 2" xfId="3425" xr:uid="{EC9B5EC5-DC9F-4B76-A110-211FA8DC46AF}"/>
    <cellStyle name="Normal 9 5 2 3 2 2" xfId="3426" xr:uid="{D6D4CDB3-4F20-4D33-8415-E3B7421B5811}"/>
    <cellStyle name="Normal 9 5 2 3 2 2 2" xfId="5239" xr:uid="{76EBC560-8765-42BB-A1B2-4069AEF759A5}"/>
    <cellStyle name="Normal 9 5 2 3 2 3" xfId="3427" xr:uid="{6CAF1EA0-5483-45FF-99E2-B6981CAE9767}"/>
    <cellStyle name="Normal 9 5 2 3 2 3 2" xfId="5240" xr:uid="{4858B115-2329-4F3D-9ABA-F0257DECBDA4}"/>
    <cellStyle name="Normal 9 5 2 3 2 4" xfId="3428" xr:uid="{B47E8974-458C-4AF9-84CC-34D421E180D2}"/>
    <cellStyle name="Normal 9 5 2 3 2 4 2" xfId="5241" xr:uid="{67D8E116-E904-49F6-A757-04F77D7AD26E}"/>
    <cellStyle name="Normal 9 5 2 3 2 5" xfId="5238" xr:uid="{6F96181E-1A9D-451A-94BD-C32045D828C8}"/>
    <cellStyle name="Normal 9 5 2 3 3" xfId="3429" xr:uid="{DF70A764-65AE-4A06-B0C3-C0EA68E39D1E}"/>
    <cellStyle name="Normal 9 5 2 3 3 2" xfId="3430" xr:uid="{33B9A006-230F-4430-AD81-0A1828F7FF73}"/>
    <cellStyle name="Normal 9 5 2 3 3 2 2" xfId="5243" xr:uid="{D523A1A2-376A-4DE1-9B28-CF40F93CA10F}"/>
    <cellStyle name="Normal 9 5 2 3 3 3" xfId="3431" xr:uid="{4C6CE248-1EA7-4D82-AF72-DBF364689ED2}"/>
    <cellStyle name="Normal 9 5 2 3 3 3 2" xfId="5244" xr:uid="{612B3BFA-3F33-4FDA-AC73-516CF8BB7B04}"/>
    <cellStyle name="Normal 9 5 2 3 3 4" xfId="3432" xr:uid="{95A18C9F-E989-4B20-93A6-3A5BC6326BF0}"/>
    <cellStyle name="Normal 9 5 2 3 3 4 2" xfId="5245" xr:uid="{F23DF5AF-2664-4F09-9F9E-ED0CA3A63E97}"/>
    <cellStyle name="Normal 9 5 2 3 3 5" xfId="5242" xr:uid="{BE49C824-844B-4F4C-8C55-12D38553D14C}"/>
    <cellStyle name="Normal 9 5 2 3 4" xfId="3433" xr:uid="{63CBE5E3-3D73-45AA-8C1D-E37B4B46874E}"/>
    <cellStyle name="Normal 9 5 2 3 4 2" xfId="5246" xr:uid="{A1BC3634-2725-4C02-9937-802B3FACA70B}"/>
    <cellStyle name="Normal 9 5 2 3 5" xfId="3434" xr:uid="{50BFB28E-AADF-4B76-ABA7-97EA3ECBB478}"/>
    <cellStyle name="Normal 9 5 2 3 5 2" xfId="5247" xr:uid="{A35F585B-4122-4ABC-8DA0-E4D686F37B96}"/>
    <cellStyle name="Normal 9 5 2 3 6" xfId="3435" xr:uid="{9AFBB40A-5FA7-4E06-8CB0-CD5FD46CC394}"/>
    <cellStyle name="Normal 9 5 2 3 6 2" xfId="5248" xr:uid="{06F7243F-65F9-475E-AE86-3D728046D81A}"/>
    <cellStyle name="Normal 9 5 2 3 7" xfId="5237" xr:uid="{4D1F29BC-F05E-472E-B3F7-1A64A68B3FAD}"/>
    <cellStyle name="Normal 9 5 2 4" xfId="3436" xr:uid="{34687A04-8F43-4DD0-93DD-B3CB6EA30D0B}"/>
    <cellStyle name="Normal 9 5 2 4 2" xfId="3437" xr:uid="{8093ECCF-5CD7-429E-ACFC-04AE9DB36176}"/>
    <cellStyle name="Normal 9 5 2 4 2 2" xfId="3438" xr:uid="{F40623F2-65D0-4D20-81C2-C6069A9D99BF}"/>
    <cellStyle name="Normal 9 5 2 4 2 2 2" xfId="5251" xr:uid="{134B26DC-23CE-41BD-8147-0310CB9A7D13}"/>
    <cellStyle name="Normal 9 5 2 4 2 3" xfId="3439" xr:uid="{99513CF1-4434-4648-9370-365F77384D49}"/>
    <cellStyle name="Normal 9 5 2 4 2 3 2" xfId="5252" xr:uid="{1016B2EA-6E17-41E2-9738-C2866FD9C78D}"/>
    <cellStyle name="Normal 9 5 2 4 2 4" xfId="3440" xr:uid="{0BFD76FB-8B12-4A52-80B3-C930DD07FDA4}"/>
    <cellStyle name="Normal 9 5 2 4 2 4 2" xfId="5253" xr:uid="{BEBF4FD4-71EB-4C7D-88BA-554DB6502272}"/>
    <cellStyle name="Normal 9 5 2 4 2 5" xfId="5250" xr:uid="{92970157-F44E-4099-AFC9-E09485E1266A}"/>
    <cellStyle name="Normal 9 5 2 4 3" xfId="3441" xr:uid="{558C0A5C-B690-4755-A11B-3995B5942152}"/>
    <cellStyle name="Normal 9 5 2 4 3 2" xfId="5254" xr:uid="{DF8E6B62-4FAF-44AB-9872-8EB9D4C87FD0}"/>
    <cellStyle name="Normal 9 5 2 4 4" xfId="3442" xr:uid="{731FAB44-C035-4434-BBC2-78D19177F876}"/>
    <cellStyle name="Normal 9 5 2 4 4 2" xfId="5255" xr:uid="{DBC8F7B5-5E93-4B62-AAC7-D6658B8D14ED}"/>
    <cellStyle name="Normal 9 5 2 4 5" xfId="3443" xr:uid="{5287E35C-CA63-49C4-85CA-9AC4CE3047F9}"/>
    <cellStyle name="Normal 9 5 2 4 5 2" xfId="5256" xr:uid="{45120B9F-E880-4F8E-8B54-7815947BC862}"/>
    <cellStyle name="Normal 9 5 2 4 6" xfId="5249" xr:uid="{8CFAC8A3-53BE-4CBF-8B82-E2A4B37E4AEC}"/>
    <cellStyle name="Normal 9 5 2 5" xfId="3444" xr:uid="{E41A2246-1F45-4D76-B522-E10C396DE870}"/>
    <cellStyle name="Normal 9 5 2 5 2" xfId="3445" xr:uid="{9C71CA7C-6CFE-4080-AE49-38B843637FEB}"/>
    <cellStyle name="Normal 9 5 2 5 2 2" xfId="5258" xr:uid="{63A0CBFA-7E18-49D1-8046-C3F459868455}"/>
    <cellStyle name="Normal 9 5 2 5 3" xfId="3446" xr:uid="{0CF0622F-4418-4EC2-ACF3-0B81D498B5AD}"/>
    <cellStyle name="Normal 9 5 2 5 3 2" xfId="5259" xr:uid="{BA052C34-3C0F-4077-97A0-D6D59FCC3C26}"/>
    <cellStyle name="Normal 9 5 2 5 4" xfId="3447" xr:uid="{A6E4643C-6A1B-4B6B-A850-222E09D6CCA6}"/>
    <cellStyle name="Normal 9 5 2 5 4 2" xfId="5260" xr:uid="{CD462C87-F438-4FAE-8FC9-10F16EF9576B}"/>
    <cellStyle name="Normal 9 5 2 5 5" xfId="5257" xr:uid="{9C7E189A-42AF-4FF1-A9E2-BCC3D647CF91}"/>
    <cellStyle name="Normal 9 5 2 6" xfId="3448" xr:uid="{8C110C3A-907B-435A-A8AA-D24C4B1366CE}"/>
    <cellStyle name="Normal 9 5 2 6 2" xfId="3449" xr:uid="{8568CA61-10C1-4A67-BF81-74C3A75566F2}"/>
    <cellStyle name="Normal 9 5 2 6 2 2" xfId="5262" xr:uid="{119C3513-EC83-4E48-962A-7042AD6D29B7}"/>
    <cellStyle name="Normal 9 5 2 6 3" xfId="3450" xr:uid="{29A4313F-8949-45E4-B984-92A0944FDCE2}"/>
    <cellStyle name="Normal 9 5 2 6 3 2" xfId="5263" xr:uid="{417ABBA8-E1FA-46E2-9DA9-EE93EEF840FA}"/>
    <cellStyle name="Normal 9 5 2 6 4" xfId="3451" xr:uid="{0325FD9A-847A-43EE-B727-CD6655DBABC1}"/>
    <cellStyle name="Normal 9 5 2 6 4 2" xfId="5264" xr:uid="{4A65EEC8-7762-4E33-B5D1-EFBC97B47587}"/>
    <cellStyle name="Normal 9 5 2 6 5" xfId="5261" xr:uid="{9ACA221F-2AD6-434D-8DF2-81B3A083F6FD}"/>
    <cellStyle name="Normal 9 5 2 7" xfId="3452" xr:uid="{E9633376-09FD-480B-B8E6-E2BBB4C54C9C}"/>
    <cellStyle name="Normal 9 5 2 7 2" xfId="5265" xr:uid="{360B4BED-1E3E-4C80-A42B-284D987D8FCB}"/>
    <cellStyle name="Normal 9 5 2 8" xfId="3453" xr:uid="{24667192-8A7F-4C78-B8E0-8EA511051635}"/>
    <cellStyle name="Normal 9 5 2 8 2" xfId="5266" xr:uid="{B3F061DD-BD0C-4C34-8A81-F6212E8AFB2F}"/>
    <cellStyle name="Normal 9 5 2 9" xfId="3454" xr:uid="{A3859758-B49F-42CD-A0B5-055EE9E68BF6}"/>
    <cellStyle name="Normal 9 5 2 9 2" xfId="5267" xr:uid="{0B2DAFDB-A639-4CA8-8095-CED06B2155E5}"/>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72" xr:uid="{868DED73-52F9-4F84-AE05-EBF03FFB573F}"/>
    <cellStyle name="Normal 9 5 3 2 2 2 3" xfId="5271" xr:uid="{D8379E0C-49CA-4120-9966-5F1F27261037}"/>
    <cellStyle name="Normal 9 5 3 2 2 3" xfId="3459" xr:uid="{81EDA8D9-CE06-4943-BBD1-3133299612F3}"/>
    <cellStyle name="Normal 9 5 3 2 2 3 2" xfId="5273" xr:uid="{800158EA-D0AB-4BD5-BF26-AF6EEAE64599}"/>
    <cellStyle name="Normal 9 5 3 2 2 3 2 2" xfId="6996" xr:uid="{3DFBC4E2-F735-4836-93CE-FDC15D02FB14}"/>
    <cellStyle name="Normal 9 5 3 2 2 4" xfId="3460" xr:uid="{9B9702E4-91CA-4288-83C4-823B366BBDE5}"/>
    <cellStyle name="Normal 9 5 3 2 2 4 2" xfId="5274" xr:uid="{145EAF2E-25D7-48DE-BE25-E5A0405A252F}"/>
    <cellStyle name="Normal 9 5 3 2 2 5" xfId="5270" xr:uid="{7A3C92A8-8DCF-4167-BACF-6E6A599C70EA}"/>
    <cellStyle name="Normal 9 5 3 2 3" xfId="3461" xr:uid="{215002A9-D445-4D5A-AE79-C3D1F42472E5}"/>
    <cellStyle name="Normal 9 5 3 2 3 2" xfId="3462" xr:uid="{3B61D4E9-2E45-4B2B-8CF2-01515EE8EC5B}"/>
    <cellStyle name="Normal 9 5 3 2 3 2 2" xfId="5276" xr:uid="{600CCB9A-AE7E-400A-9C6C-1E74CF610073}"/>
    <cellStyle name="Normal 9 5 3 2 3 3" xfId="3463" xr:uid="{1F61B04B-9527-40FF-BE3D-CA384975FB41}"/>
    <cellStyle name="Normal 9 5 3 2 3 3 2" xfId="5277" xr:uid="{FE37D274-5DC6-48F4-8C07-DC02CC723884}"/>
    <cellStyle name="Normal 9 5 3 2 3 4" xfId="3464" xr:uid="{8882092E-0D1E-4D0E-907F-194906559D1A}"/>
    <cellStyle name="Normal 9 5 3 2 3 4 2" xfId="5278" xr:uid="{690ACB3E-07CE-42A1-AB79-4AE4337DC099}"/>
    <cellStyle name="Normal 9 5 3 2 3 5" xfId="5275" xr:uid="{7272F211-3885-44F1-80BD-42DC7A2DC57F}"/>
    <cellStyle name="Normal 9 5 3 2 4" xfId="3465" xr:uid="{411F4421-ABEA-461A-9058-E8CD9798B9E8}"/>
    <cellStyle name="Normal 9 5 3 2 4 2" xfId="5279" xr:uid="{1936430E-DB85-4CF1-AD28-AF958CA20FE2}"/>
    <cellStyle name="Normal 9 5 3 2 4 2 2" xfId="6997" xr:uid="{0E82B53A-ABB6-441F-BE76-AB82EAECA5D4}"/>
    <cellStyle name="Normal 9 5 3 2 5" xfId="3466" xr:uid="{0B02444B-F6A2-462A-9062-3C95251D624E}"/>
    <cellStyle name="Normal 9 5 3 2 5 2" xfId="5280" xr:uid="{E7098B2C-A294-4B32-BE78-99C373F7952C}"/>
    <cellStyle name="Normal 9 5 3 2 6" xfId="3467" xr:uid="{65C3478D-E36D-4799-9007-A7B5C1DE94A4}"/>
    <cellStyle name="Normal 9 5 3 2 6 2" xfId="5281" xr:uid="{8F95FD76-F5B1-4432-8C90-E8506078A012}"/>
    <cellStyle name="Normal 9 5 3 2 7" xfId="5269" xr:uid="{D9AAE202-7AA9-4E9A-A463-CC17B5910AD5}"/>
    <cellStyle name="Normal 9 5 3 3" xfId="3468" xr:uid="{7CDAD7A2-A507-443F-A1F1-EB4044F35383}"/>
    <cellStyle name="Normal 9 5 3 3 2" xfId="3469" xr:uid="{A32C0E1E-F7EE-49AD-94A0-9D4EF0F1865B}"/>
    <cellStyle name="Normal 9 5 3 3 2 2" xfId="3470" xr:uid="{49BE1C5D-8D81-4888-97A5-23925FB4C1B2}"/>
    <cellStyle name="Normal 9 5 3 3 2 2 2" xfId="5284" xr:uid="{DA38F3A7-F059-4BA0-9D85-9B8E5DEB4F93}"/>
    <cellStyle name="Normal 9 5 3 3 2 3" xfId="3471" xr:uid="{9DD214D2-D70D-43B5-B6D3-39A6668C3BA7}"/>
    <cellStyle name="Normal 9 5 3 3 2 3 2" xfId="5285" xr:uid="{70DD2D0F-AC20-4E4D-A25F-DA1924934C65}"/>
    <cellStyle name="Normal 9 5 3 3 2 4" xfId="3472" xr:uid="{4CAC0FFB-A3DC-46A0-853A-11ACB7CC7939}"/>
    <cellStyle name="Normal 9 5 3 3 2 4 2" xfId="5286" xr:uid="{86BCE43D-DB67-49E8-8AD9-A37CD12D239F}"/>
    <cellStyle name="Normal 9 5 3 3 2 5" xfId="5283" xr:uid="{81E2134B-7276-40D7-BAAD-8FF1E16D79CD}"/>
    <cellStyle name="Normal 9 5 3 3 3" xfId="3473" xr:uid="{E5026B54-9B89-4D83-A174-5D07F5E2155D}"/>
    <cellStyle name="Normal 9 5 3 3 3 2" xfId="5287" xr:uid="{41D67EBC-3CEF-4357-BD94-7BCAF6EA49D1}"/>
    <cellStyle name="Normal 9 5 3 3 3 2 2" xfId="6998" xr:uid="{CFA88704-54AC-49D9-A7B6-05AC5A9B08FB}"/>
    <cellStyle name="Normal 9 5 3 3 4" xfId="3474" xr:uid="{E062739B-F646-405F-8385-F898B790ECB5}"/>
    <cellStyle name="Normal 9 5 3 3 4 2" xfId="5288" xr:uid="{7263291B-690E-4C77-AFAC-BBE9A2C62E7D}"/>
    <cellStyle name="Normal 9 5 3 3 5" xfId="3475" xr:uid="{F5D30213-279D-4255-A0DE-3F69F4F403A7}"/>
    <cellStyle name="Normal 9 5 3 3 5 2" xfId="5289" xr:uid="{245F400C-63D9-42E7-887E-E5C5B8D64BB0}"/>
    <cellStyle name="Normal 9 5 3 3 6" xfId="5282" xr:uid="{B4CD7864-7CC2-420C-9C48-3324C4C55B42}"/>
    <cellStyle name="Normal 9 5 3 4" xfId="3476" xr:uid="{2956DDAD-978D-48AC-8E58-46D23C8B510F}"/>
    <cellStyle name="Normal 9 5 3 4 2" xfId="3477" xr:uid="{D1FFA0D6-70DA-4217-8381-68FE55181D90}"/>
    <cellStyle name="Normal 9 5 3 4 2 2" xfId="5291" xr:uid="{24525587-22EC-416B-97C2-60FE05BA8788}"/>
    <cellStyle name="Normal 9 5 3 4 3" xfId="3478" xr:uid="{900533C0-49E9-4916-B9A3-32FDDAE42CF6}"/>
    <cellStyle name="Normal 9 5 3 4 3 2" xfId="5292" xr:uid="{1A0804C2-F2CE-46F5-B634-5241825F2B39}"/>
    <cellStyle name="Normal 9 5 3 4 4" xfId="3479" xr:uid="{D7820F01-9A4B-4F9C-B399-F6C809DC336F}"/>
    <cellStyle name="Normal 9 5 3 4 4 2" xfId="5293" xr:uid="{5C4FF3A2-EE8A-4222-91D5-CAB0D20DAFF8}"/>
    <cellStyle name="Normal 9 5 3 4 5" xfId="5290" xr:uid="{F05ECF6A-036F-493C-B99B-B478C360D742}"/>
    <cellStyle name="Normal 9 5 3 5" xfId="3480" xr:uid="{7CB31839-CB84-4E61-8E87-49120194112E}"/>
    <cellStyle name="Normal 9 5 3 5 2" xfId="3481" xr:uid="{78CD7958-FB10-470E-9ADC-A9F616CE1DA8}"/>
    <cellStyle name="Normal 9 5 3 5 2 2" xfId="5295" xr:uid="{C128CE90-E072-4E1A-B837-220D64166A11}"/>
    <cellStyle name="Normal 9 5 3 5 3" xfId="3482" xr:uid="{7A44180B-DC9E-4628-AA2C-D511A3E1A4DB}"/>
    <cellStyle name="Normal 9 5 3 5 3 2" xfId="5296" xr:uid="{7A790E16-9546-49E5-8A9F-3E7298FD0C77}"/>
    <cellStyle name="Normal 9 5 3 5 4" xfId="3483" xr:uid="{C065D9EF-3BF9-4395-869B-985EBB592D22}"/>
    <cellStyle name="Normal 9 5 3 5 4 2" xfId="5297" xr:uid="{C15FC3B1-B352-4868-B34D-594B0E30DFB9}"/>
    <cellStyle name="Normal 9 5 3 5 5" xfId="5294" xr:uid="{C4752D21-36BE-46E6-8569-A4613268AD1E}"/>
    <cellStyle name="Normal 9 5 3 6" xfId="3484" xr:uid="{8069611D-FE07-40C2-A3F2-F7AADA426843}"/>
    <cellStyle name="Normal 9 5 3 6 2" xfId="5298" xr:uid="{181B94ED-B64E-45BC-BD01-40A3B9672037}"/>
    <cellStyle name="Normal 9 5 3 7" xfId="3485" xr:uid="{E409B1D1-567A-4E09-ADFE-5127B91B5C13}"/>
    <cellStyle name="Normal 9 5 3 7 2" xfId="5299" xr:uid="{C8BCEFA2-0C5B-428A-BB34-DD291FEBC705}"/>
    <cellStyle name="Normal 9 5 3 8" xfId="3486" xr:uid="{AD8E4184-C5B5-42A8-95BB-6AF790A5515D}"/>
    <cellStyle name="Normal 9 5 3 8 2" xfId="5300" xr:uid="{0F242E5F-EBC6-4D17-9BA4-DD3CB1BB2100}"/>
    <cellStyle name="Normal 9 5 3 9" xfId="5268" xr:uid="{88B7EF1C-4481-4720-B3F2-6BF29F2FA7C6}"/>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304" xr:uid="{E4BE47F0-99A2-495F-9A2F-146EFD470738}"/>
    <cellStyle name="Normal 9 5 4 2 2 3" xfId="3491" xr:uid="{F4965547-5CE4-4099-98C1-719E32EC737E}"/>
    <cellStyle name="Normal 9 5 4 2 2 3 2" xfId="5305" xr:uid="{AF57B849-D7FC-4C56-BD10-70B77071DB63}"/>
    <cellStyle name="Normal 9 5 4 2 2 4" xfId="3492" xr:uid="{CAFDA8F3-4445-4C8B-9D75-ED2E1F9C4D20}"/>
    <cellStyle name="Normal 9 5 4 2 2 4 2" xfId="5306" xr:uid="{B94C4159-F531-44B6-BE56-659ED431D3CD}"/>
    <cellStyle name="Normal 9 5 4 2 2 5" xfId="5303" xr:uid="{92BE22CF-5BE3-4EC6-BC5D-397D9F5FFD3B}"/>
    <cellStyle name="Normal 9 5 4 2 3" xfId="3493" xr:uid="{ABEBAA1B-2EFC-4D53-91C2-CFB8E892C35D}"/>
    <cellStyle name="Normal 9 5 4 2 3 2" xfId="5307" xr:uid="{651CF027-C23D-41C4-8F12-E0BD6B65974E}"/>
    <cellStyle name="Normal 9 5 4 2 3 2 2" xfId="6999" xr:uid="{41150DB7-6CF3-4F93-A5D5-C7ED42FE1FB6}"/>
    <cellStyle name="Normal 9 5 4 2 4" xfId="3494" xr:uid="{F80B5EA7-759F-4D1A-BE47-A48DFBB52A17}"/>
    <cellStyle name="Normal 9 5 4 2 4 2" xfId="5308" xr:uid="{2C693C00-1FA9-4329-9069-C5E6474A4C67}"/>
    <cellStyle name="Normal 9 5 4 2 5" xfId="3495" xr:uid="{8290C90D-43B6-427D-AB95-609FE562B116}"/>
    <cellStyle name="Normal 9 5 4 2 5 2" xfId="5309" xr:uid="{04088C0B-FB0C-48EF-8B6E-2DBB36DD16B2}"/>
    <cellStyle name="Normal 9 5 4 2 6" xfId="5302" xr:uid="{1A6F7B3C-0CCC-4796-A854-6DBC541DE002}"/>
    <cellStyle name="Normal 9 5 4 3" xfId="3496" xr:uid="{F50801D6-FC22-40E5-A00A-61F4FB8F1128}"/>
    <cellStyle name="Normal 9 5 4 3 2" xfId="3497" xr:uid="{39EF0002-E058-4ADE-9EE2-B1CCF3F38BC8}"/>
    <cellStyle name="Normal 9 5 4 3 2 2" xfId="5311" xr:uid="{12301909-FE1B-4A38-908E-207429D58E20}"/>
    <cellStyle name="Normal 9 5 4 3 3" xfId="3498" xr:uid="{34CA5CF6-F299-4624-8DA9-F03519E3BC52}"/>
    <cellStyle name="Normal 9 5 4 3 3 2" xfId="5312" xr:uid="{D5C3A93C-0B17-45ED-A570-5B4D722AD8D7}"/>
    <cellStyle name="Normal 9 5 4 3 4" xfId="3499" xr:uid="{39A6F213-740F-4718-A632-93D5AE134FC9}"/>
    <cellStyle name="Normal 9 5 4 3 4 2" xfId="5313" xr:uid="{8EE1F479-B711-4862-B43C-CE41757B56C5}"/>
    <cellStyle name="Normal 9 5 4 3 5" xfId="5310" xr:uid="{CF7C79BA-6ED9-4006-9E49-DE94EB99082C}"/>
    <cellStyle name="Normal 9 5 4 4" xfId="3500" xr:uid="{2C9BBD38-6AEB-49E7-BA39-C871B7F700AA}"/>
    <cellStyle name="Normal 9 5 4 4 2" xfId="3501" xr:uid="{681755ED-F5DC-433D-B04E-19D20F0825CC}"/>
    <cellStyle name="Normal 9 5 4 4 2 2" xfId="5315" xr:uid="{44B57579-160F-4F76-82B8-391F011446B5}"/>
    <cellStyle name="Normal 9 5 4 4 3" xfId="3502" xr:uid="{A023CC44-368B-47B8-88A1-E0BBB93BA094}"/>
    <cellStyle name="Normal 9 5 4 4 3 2" xfId="5316" xr:uid="{00BC4766-4DA5-4D0F-A1EB-81C4ED48B8EA}"/>
    <cellStyle name="Normal 9 5 4 4 4" xfId="3503" xr:uid="{2498BC5C-214B-434F-BC73-5368B7617698}"/>
    <cellStyle name="Normal 9 5 4 4 4 2" xfId="5317" xr:uid="{CAF9034C-C7CA-412B-84E8-92E790B607E1}"/>
    <cellStyle name="Normal 9 5 4 4 5" xfId="5314" xr:uid="{400A90A0-D974-4C5E-B705-6FE04827A38F}"/>
    <cellStyle name="Normal 9 5 4 5" xfId="3504" xr:uid="{8446262D-E7F7-4258-9D75-FCC787D28D67}"/>
    <cellStyle name="Normal 9 5 4 5 2" xfId="5318" xr:uid="{5AF195AD-4D41-485D-BAF4-2185AFED58F1}"/>
    <cellStyle name="Normal 9 5 4 6" xfId="3505" xr:uid="{77E3D96C-E4D1-4F59-B251-4F8906AAB81D}"/>
    <cellStyle name="Normal 9 5 4 6 2" xfId="5319" xr:uid="{E1F13BD6-EAC1-4CBA-A66C-557877C9B186}"/>
    <cellStyle name="Normal 9 5 4 7" xfId="3506" xr:uid="{32671DA6-9AD3-4086-BD12-3784DE729229}"/>
    <cellStyle name="Normal 9 5 4 7 2" xfId="5320" xr:uid="{41B55835-A749-4E25-AD11-1E98A44C5B92}"/>
    <cellStyle name="Normal 9 5 4 8" xfId="5301" xr:uid="{52EE89B9-EEDC-4DEB-A181-7F8447B4DE0E}"/>
    <cellStyle name="Normal 9 5 5" xfId="3507" xr:uid="{B37BD26D-E084-425F-A026-C022EABA2FB8}"/>
    <cellStyle name="Normal 9 5 5 2" xfId="3508" xr:uid="{D717E997-7328-4D36-9667-3D914EC724C7}"/>
    <cellStyle name="Normal 9 5 5 2 2" xfId="3509" xr:uid="{5E7ED701-2DB7-4916-B41F-CD0DD4636DDF}"/>
    <cellStyle name="Normal 9 5 5 2 2 2" xfId="5323" xr:uid="{AC16EC56-B478-41C6-8006-6673D54823AB}"/>
    <cellStyle name="Normal 9 5 5 2 3" xfId="3510" xr:uid="{C7D3BD57-3ACF-4D97-BA3E-A4BF37669E8D}"/>
    <cellStyle name="Normal 9 5 5 2 3 2" xfId="5324" xr:uid="{93B924A0-2AB8-4ACA-9EF0-B0EEBE27AD0C}"/>
    <cellStyle name="Normal 9 5 5 2 4" xfId="3511" xr:uid="{8DA4C761-7A49-4571-8A1D-72507E79E84E}"/>
    <cellStyle name="Normal 9 5 5 2 4 2" xfId="5325" xr:uid="{82D3AE6A-250E-4317-B1DF-FAA44831AA68}"/>
    <cellStyle name="Normal 9 5 5 2 5" xfId="5322" xr:uid="{12938D93-19F0-40B9-AC35-0504FD6EEDBD}"/>
    <cellStyle name="Normal 9 5 5 3" xfId="3512" xr:uid="{2BE788CD-4950-456F-8B23-3AA8AD516D7B}"/>
    <cellStyle name="Normal 9 5 5 3 2" xfId="3513" xr:uid="{44C72F3C-AE61-4366-B44B-8ACA85C34C2A}"/>
    <cellStyle name="Normal 9 5 5 3 2 2" xfId="5327" xr:uid="{33E3901F-F5DC-4F5E-82DB-035091589DBE}"/>
    <cellStyle name="Normal 9 5 5 3 3" xfId="3514" xr:uid="{0ED9306D-CB61-424E-8173-2CCDE6CAA260}"/>
    <cellStyle name="Normal 9 5 5 3 3 2" xfId="5328" xr:uid="{71F25DE1-EB41-4FF3-B724-1D8646E95068}"/>
    <cellStyle name="Normal 9 5 5 3 4" xfId="3515" xr:uid="{E66B88EB-697F-46E7-AF5B-304EDB839CEE}"/>
    <cellStyle name="Normal 9 5 5 3 4 2" xfId="5329" xr:uid="{F2390BF6-2F6A-4148-AA67-DAAE98A66326}"/>
    <cellStyle name="Normal 9 5 5 3 5" xfId="5326" xr:uid="{2B4FD04D-677D-44CC-B474-9B23466E9384}"/>
    <cellStyle name="Normal 9 5 5 4" xfId="3516" xr:uid="{E57C5B06-B711-49E3-BBE2-CD6C41D017AC}"/>
    <cellStyle name="Normal 9 5 5 4 2" xfId="5330" xr:uid="{7A5FC67B-E150-4663-97FC-E8C975BF8495}"/>
    <cellStyle name="Normal 9 5 5 5" xfId="3517" xr:uid="{20BC3070-137A-4FE4-86CB-626E81A8A232}"/>
    <cellStyle name="Normal 9 5 5 5 2" xfId="5331" xr:uid="{913F9AF1-9385-4592-B0A0-F952CE5AF02E}"/>
    <cellStyle name="Normal 9 5 5 6" xfId="3518" xr:uid="{5C5464CF-3BBC-4985-967F-F6E6B54E4410}"/>
    <cellStyle name="Normal 9 5 5 6 2" xfId="5332" xr:uid="{317A6D24-D36A-4AD1-9F1B-A1BEED9ACCB2}"/>
    <cellStyle name="Normal 9 5 5 7" xfId="5321" xr:uid="{DDD8EF58-98A6-4786-99FF-DACB53EE8263}"/>
    <cellStyle name="Normal 9 5 6" xfId="3519" xr:uid="{04F9B8AC-2E1F-4835-BFE9-1D6D69FC4DF5}"/>
    <cellStyle name="Normal 9 5 6 2" xfId="3520" xr:uid="{D6539809-178F-413F-97C1-1BFE90CBC14A}"/>
    <cellStyle name="Normal 9 5 6 2 2" xfId="3521" xr:uid="{8388F37B-44E4-4C7A-AAA4-850F62234871}"/>
    <cellStyle name="Normal 9 5 6 2 2 2" xfId="5335" xr:uid="{10C9804D-1C8A-4998-A369-B2D84BCD1D2A}"/>
    <cellStyle name="Normal 9 5 6 2 3" xfId="3522" xr:uid="{006A5A07-34F7-42CB-A581-0731DEA5CD09}"/>
    <cellStyle name="Normal 9 5 6 2 3 2" xfId="5336" xr:uid="{DE4AD7EB-DD36-42D5-9976-406ACCA68C61}"/>
    <cellStyle name="Normal 9 5 6 2 4" xfId="3523" xr:uid="{9FB6EDE4-ABB1-4D30-B3C6-2868CB304DE9}"/>
    <cellStyle name="Normal 9 5 6 2 4 2" xfId="5337" xr:uid="{38494D04-0D1B-4C5C-A740-43B821E0BD72}"/>
    <cellStyle name="Normal 9 5 6 2 5" xfId="5334" xr:uid="{5645BFF6-0DA6-46FB-8353-D6CB7EAC3990}"/>
    <cellStyle name="Normal 9 5 6 3" xfId="3524" xr:uid="{70D31E7D-8D35-44B6-B356-31B307F95A5E}"/>
    <cellStyle name="Normal 9 5 6 3 2" xfId="5338" xr:uid="{931CC251-0F15-4068-AB09-314587761CB1}"/>
    <cellStyle name="Normal 9 5 6 4" xfId="3525" xr:uid="{59D60B76-2E95-4932-908E-B4A988E02ED0}"/>
    <cellStyle name="Normal 9 5 6 4 2" xfId="5339" xr:uid="{400CA37B-6EC0-497B-BF9C-3A0F830A6980}"/>
    <cellStyle name="Normal 9 5 6 5" xfId="3526" xr:uid="{53C37F21-B8FF-4570-A5B6-899519EC1C2C}"/>
    <cellStyle name="Normal 9 5 6 5 2" xfId="5340" xr:uid="{F2929806-E2AB-43A8-B035-541EFCE531CD}"/>
    <cellStyle name="Normal 9 5 6 6" xfId="5333" xr:uid="{D2F1F58A-0F85-418A-BCD3-79957E445A7E}"/>
    <cellStyle name="Normal 9 5 7" xfId="3527" xr:uid="{8A32F5F6-6741-43EE-B908-023D31B5CDEF}"/>
    <cellStyle name="Normal 9 5 7 2" xfId="3528" xr:uid="{0BFFC645-E101-4F53-AA74-A74675214F22}"/>
    <cellStyle name="Normal 9 5 7 2 2" xfId="5342" xr:uid="{2C8A5C15-23CB-4564-AEEB-192658014439}"/>
    <cellStyle name="Normal 9 5 7 3" xfId="3529" xr:uid="{6C2490A9-054E-46AA-BD0E-B1E151926868}"/>
    <cellStyle name="Normal 9 5 7 3 2" xfId="5343" xr:uid="{376653EB-9985-4EB4-9222-72A1D5630A95}"/>
    <cellStyle name="Normal 9 5 7 4" xfId="3530" xr:uid="{ED3CC8C0-21C6-4A1E-BC3F-94506ED26F43}"/>
    <cellStyle name="Normal 9 5 7 4 2" xfId="5344" xr:uid="{11DE867A-904A-4242-B52D-62186F8D4193}"/>
    <cellStyle name="Normal 9 5 7 5" xfId="5341" xr:uid="{F2C6EACD-5138-4059-B6A7-4D4BC35A7FA6}"/>
    <cellStyle name="Normal 9 5 8" xfId="3531" xr:uid="{6C98A002-3128-4D4F-83EE-6C28969DC451}"/>
    <cellStyle name="Normal 9 5 8 2" xfId="3532" xr:uid="{DC28BC4D-8758-49D8-B680-B0944F67D6B4}"/>
    <cellStyle name="Normal 9 5 8 2 2" xfId="5346" xr:uid="{0140052D-5E71-4D58-B45D-296C45EFE43B}"/>
    <cellStyle name="Normal 9 5 8 3" xfId="3533" xr:uid="{268D54E0-77E2-4619-B8E2-87A0033AA1BC}"/>
    <cellStyle name="Normal 9 5 8 3 2" xfId="5347" xr:uid="{4D79DC28-7848-464D-84E0-3998F2109759}"/>
    <cellStyle name="Normal 9 5 8 4" xfId="3534" xr:uid="{94538C98-43EE-4226-9D9A-8F6193FFF09B}"/>
    <cellStyle name="Normal 9 5 8 4 2" xfId="5348" xr:uid="{BF7FABBF-4D36-4DEE-8B71-01DBF5517DDE}"/>
    <cellStyle name="Normal 9 5 8 5" xfId="5345" xr:uid="{023D7973-D6BC-47EF-8AEC-299F9FEA7004}"/>
    <cellStyle name="Normal 9 5 9" xfId="3535" xr:uid="{50615741-9D37-4C1F-A470-C55E03F6F494}"/>
    <cellStyle name="Normal 9 5 9 2" xfId="5349" xr:uid="{5C6EB661-5150-44F4-941E-7F68F5FEF698}"/>
    <cellStyle name="Normal 9 6" xfId="3536" xr:uid="{BFF50448-C313-459F-A1AE-C47CB71FEEAF}"/>
    <cellStyle name="Normal 9 6 10" xfId="5350" xr:uid="{A388AD08-310A-497F-91BD-6757D712F199}"/>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54" xr:uid="{2D1B5887-B4D5-4B87-9706-FA0A505F61DC}"/>
    <cellStyle name="Normal 9 6 2 2 2 3" xfId="3541" xr:uid="{73779289-A292-487E-B418-CBD91DC2C29B}"/>
    <cellStyle name="Normal 9 6 2 2 2 3 2" xfId="5355" xr:uid="{A0DF1DE3-35E7-4628-A386-A8B03EB41418}"/>
    <cellStyle name="Normal 9 6 2 2 2 4" xfId="3542" xr:uid="{73DBD49D-6AE8-49DC-8480-11C32F4CC6D8}"/>
    <cellStyle name="Normal 9 6 2 2 2 4 2" xfId="5356" xr:uid="{A36D3024-E06B-42EF-AF89-B0F99F9462E7}"/>
    <cellStyle name="Normal 9 6 2 2 2 5" xfId="5353" xr:uid="{E71C2690-35B8-46FC-9AB7-516A6C58DBE6}"/>
    <cellStyle name="Normal 9 6 2 2 3" xfId="3543" xr:uid="{7BA9F422-CD62-4268-82F0-C92AB9933DCF}"/>
    <cellStyle name="Normal 9 6 2 2 3 2" xfId="3544" xr:uid="{5377CFB1-BB37-4FE4-AB9C-531370EB18D3}"/>
    <cellStyle name="Normal 9 6 2 2 3 2 2" xfId="5358" xr:uid="{0C0DE4FC-FE22-4FC2-8A95-3E520F4FB98D}"/>
    <cellStyle name="Normal 9 6 2 2 3 3" xfId="3545" xr:uid="{6DE34F42-A5F4-48D8-B3CF-462084457B73}"/>
    <cellStyle name="Normal 9 6 2 2 3 3 2" xfId="5359" xr:uid="{A4F73195-9392-4651-8BE3-DB0C108F5DA4}"/>
    <cellStyle name="Normal 9 6 2 2 3 4" xfId="3546" xr:uid="{6D549EB1-AE7E-45A6-8D6A-4E41FABAA8D3}"/>
    <cellStyle name="Normal 9 6 2 2 3 4 2" xfId="5360" xr:uid="{6C5632D2-E6FB-4864-8039-048D008EF7F9}"/>
    <cellStyle name="Normal 9 6 2 2 3 5" xfId="5357" xr:uid="{7BD6DC70-29C5-457C-99DD-5C47ECDF8026}"/>
    <cellStyle name="Normal 9 6 2 2 4" xfId="3547" xr:uid="{25C44FEE-C857-454C-9628-80136D3143C4}"/>
    <cellStyle name="Normal 9 6 2 2 4 2" xfId="5361" xr:uid="{83114193-4F4E-4E64-8216-C7A6CB32DFAC}"/>
    <cellStyle name="Normal 9 6 2 2 5" xfId="3548" xr:uid="{BB987446-C94E-4745-8998-FC992F40EDDE}"/>
    <cellStyle name="Normal 9 6 2 2 5 2" xfId="5362" xr:uid="{B2CFF4E8-75EF-4F63-A307-49E1371D1C67}"/>
    <cellStyle name="Normal 9 6 2 2 6" xfId="3549" xr:uid="{7D423F21-B260-4FB8-84D8-F006CDBDBE2B}"/>
    <cellStyle name="Normal 9 6 2 2 6 2" xfId="5363" xr:uid="{983AA176-2D33-4254-B7AE-7E174AD6722A}"/>
    <cellStyle name="Normal 9 6 2 2 7" xfId="5352" xr:uid="{41998429-0B13-4644-9C66-ACAA8C8DACDC}"/>
    <cellStyle name="Normal 9 6 2 3" xfId="3550" xr:uid="{CA52F10D-CD4F-4E4C-B4D8-8875A8ED1CB0}"/>
    <cellStyle name="Normal 9 6 2 3 2" xfId="3551" xr:uid="{AB14CEC2-E6A9-4F3B-8ED0-BB7E384CFDB2}"/>
    <cellStyle name="Normal 9 6 2 3 2 2" xfId="3552" xr:uid="{0BEC0C13-390F-4A4E-99D3-26855E467D55}"/>
    <cellStyle name="Normal 9 6 2 3 2 2 2" xfId="5366" xr:uid="{AD42908F-FEA9-4CF1-A65C-75B2259C6797}"/>
    <cellStyle name="Normal 9 6 2 3 2 3" xfId="3553" xr:uid="{976C345C-BF81-4A56-AF4A-BA19F53385F9}"/>
    <cellStyle name="Normal 9 6 2 3 2 3 2" xfId="5367" xr:uid="{4669A5B0-4496-4F82-97C7-7E5786A56BE8}"/>
    <cellStyle name="Normal 9 6 2 3 2 4" xfId="3554" xr:uid="{DAE3C33D-9F68-41A1-9BC4-BF63BBC05322}"/>
    <cellStyle name="Normal 9 6 2 3 2 4 2" xfId="5368" xr:uid="{CA6C39F6-AB57-411B-A4C6-4B32BF6EBE2B}"/>
    <cellStyle name="Normal 9 6 2 3 2 5" xfId="5365" xr:uid="{DEC79832-9B32-4071-B7FA-D8DFF164A5E8}"/>
    <cellStyle name="Normal 9 6 2 3 3" xfId="3555" xr:uid="{6569709C-1DB4-4379-B9F1-707848279119}"/>
    <cellStyle name="Normal 9 6 2 3 3 2" xfId="5369" xr:uid="{9C74EF2A-10AC-4149-9E15-BC7162B9DA87}"/>
    <cellStyle name="Normal 9 6 2 3 4" xfId="3556" xr:uid="{473A70A9-1D27-41DD-BEB5-C40510E5B886}"/>
    <cellStyle name="Normal 9 6 2 3 4 2" xfId="5370" xr:uid="{B55AD6DD-2757-4C5D-B7DF-D6FFAF9C5B9B}"/>
    <cellStyle name="Normal 9 6 2 3 5" xfId="3557" xr:uid="{469C6613-360F-4DC0-926E-953A820A56D9}"/>
    <cellStyle name="Normal 9 6 2 3 5 2" xfId="5371" xr:uid="{4BB37A5B-2E37-4A84-BB5D-AE3B9390E193}"/>
    <cellStyle name="Normal 9 6 2 3 6" xfId="5364" xr:uid="{6E8C78D8-848A-4E59-A44A-B5EACDAD53B0}"/>
    <cellStyle name="Normal 9 6 2 4" xfId="3558" xr:uid="{181F9A72-7F71-4BF4-8374-2655C19FD2BE}"/>
    <cellStyle name="Normal 9 6 2 4 2" xfId="3559" xr:uid="{EDE0ADEA-01DF-4D01-8810-40EF343715F5}"/>
    <cellStyle name="Normal 9 6 2 4 2 2" xfId="5373" xr:uid="{75CC4012-1051-47D7-8148-B288268273A6}"/>
    <cellStyle name="Normal 9 6 2 4 3" xfId="3560" xr:uid="{7D46754F-1AC8-42A2-8351-AC704A273C3E}"/>
    <cellStyle name="Normal 9 6 2 4 3 2" xfId="5374" xr:uid="{811332E6-A12C-4EAF-930F-E6FDEDB95DE5}"/>
    <cellStyle name="Normal 9 6 2 4 4" xfId="3561" xr:uid="{BBFBAE1F-7778-4D57-8216-8BAA1EB684FC}"/>
    <cellStyle name="Normal 9 6 2 4 4 2" xfId="5375" xr:uid="{ECB0E3BD-D0FF-4A28-87AE-8773B9CCEF8C}"/>
    <cellStyle name="Normal 9 6 2 4 5" xfId="5372" xr:uid="{BFA4F004-82D9-4AB7-98A3-B57EB9CF47C1}"/>
    <cellStyle name="Normal 9 6 2 5" xfId="3562" xr:uid="{58A1AE35-8B69-4A2D-956A-33769B503AC6}"/>
    <cellStyle name="Normal 9 6 2 5 2" xfId="3563" xr:uid="{831D0774-7BEE-40E5-9751-35C17D08B1A5}"/>
    <cellStyle name="Normal 9 6 2 5 2 2" xfId="5377" xr:uid="{6D0BF3A9-86EE-465B-9E93-CFE38C91AFC6}"/>
    <cellStyle name="Normal 9 6 2 5 3" xfId="3564" xr:uid="{EABD4579-EDCC-49DC-ADE2-BB733F24C981}"/>
    <cellStyle name="Normal 9 6 2 5 3 2" xfId="5378" xr:uid="{98C5CB92-3D64-4304-9FEC-741F2175291F}"/>
    <cellStyle name="Normal 9 6 2 5 4" xfId="3565" xr:uid="{E9050EC4-9E3F-4864-9B10-478686ED3916}"/>
    <cellStyle name="Normal 9 6 2 5 4 2" xfId="5379" xr:uid="{FF0205BB-8ADF-48A6-BFF2-9CDC2E9C6586}"/>
    <cellStyle name="Normal 9 6 2 5 5" xfId="5376" xr:uid="{DA490021-0ECF-41EF-8064-2E2FDDF3C6D1}"/>
    <cellStyle name="Normal 9 6 2 6" xfId="3566" xr:uid="{4B33F863-1C38-4324-AA75-D196B7579E80}"/>
    <cellStyle name="Normal 9 6 2 6 2" xfId="5380" xr:uid="{956B8ED7-29E9-43C1-8B1A-F7FD5A7F9766}"/>
    <cellStyle name="Normal 9 6 2 7" xfId="3567" xr:uid="{B14AE6E0-C2EF-4B6C-A994-A48E33E70A9A}"/>
    <cellStyle name="Normal 9 6 2 7 2" xfId="5381" xr:uid="{0E600AA3-727A-4FD8-B79E-E1AD730DF451}"/>
    <cellStyle name="Normal 9 6 2 8" xfId="3568" xr:uid="{DD756611-FAB7-48F1-88C5-282241F09FE9}"/>
    <cellStyle name="Normal 9 6 2 8 2" xfId="5382" xr:uid="{E673D0FE-A7DB-4710-8592-01528267050B}"/>
    <cellStyle name="Normal 9 6 2 9" xfId="5351" xr:uid="{2BFF1003-9E80-4BB0-B41C-6E1609680B99}"/>
    <cellStyle name="Normal 9 6 3" xfId="3569" xr:uid="{840DDF70-8CBB-4DD5-9334-5E447D943C47}"/>
    <cellStyle name="Normal 9 6 3 2" xfId="3570" xr:uid="{4006056C-7A8B-48E7-9CDD-B5E951A43C19}"/>
    <cellStyle name="Normal 9 6 3 2 2" xfId="3571" xr:uid="{1CFC13BA-539C-4CCA-9C15-E996C0E2351B}"/>
    <cellStyle name="Normal 9 6 3 2 2 2" xfId="5385" xr:uid="{D16BEB54-61B6-4B51-A907-4799DA17DCB6}"/>
    <cellStyle name="Normal 9 6 3 2 3" xfId="3572" xr:uid="{A3BFEEC4-8F30-4186-BD82-2A46424EE3FD}"/>
    <cellStyle name="Normal 9 6 3 2 3 2" xfId="5386" xr:uid="{421C960B-AB96-4ACC-9602-BB5E583A6F15}"/>
    <cellStyle name="Normal 9 6 3 2 4" xfId="3573" xr:uid="{8BB588AC-2F51-46D3-B387-FE3A8D84AA87}"/>
    <cellStyle name="Normal 9 6 3 2 4 2" xfId="5387" xr:uid="{C8602A08-7AE9-4506-B3BE-234C9C429819}"/>
    <cellStyle name="Normal 9 6 3 2 5" xfId="5384" xr:uid="{16D2235B-74DD-4529-A26D-EFECCD8D2D73}"/>
    <cellStyle name="Normal 9 6 3 3" xfId="3574" xr:uid="{6DB1D84B-B945-407A-836E-297729974FE9}"/>
    <cellStyle name="Normal 9 6 3 3 2" xfId="3575" xr:uid="{6B0D7E83-9998-4BBE-B9BE-62EC78B57D03}"/>
    <cellStyle name="Normal 9 6 3 3 2 2" xfId="5389" xr:uid="{C7449B68-36E1-4B6F-B1A2-F8F74E34A4F5}"/>
    <cellStyle name="Normal 9 6 3 3 3" xfId="3576" xr:uid="{B48D4A7B-667B-4F43-9694-BDA9AF1FF268}"/>
    <cellStyle name="Normal 9 6 3 3 3 2" xfId="5390" xr:uid="{C8EC5C93-FCC7-458B-8597-AB61EF4E58A9}"/>
    <cellStyle name="Normal 9 6 3 3 4" xfId="3577" xr:uid="{473FF0FD-BB7F-4164-B806-DFA303720F70}"/>
    <cellStyle name="Normal 9 6 3 3 4 2" xfId="5391" xr:uid="{DF300489-5C2A-4BEB-8694-BC88B1020370}"/>
    <cellStyle name="Normal 9 6 3 3 5" xfId="5388" xr:uid="{9A14E5E8-90AD-4112-A043-345B5D3A47D8}"/>
    <cellStyle name="Normal 9 6 3 4" xfId="3578" xr:uid="{6FC633F9-6940-468A-81F1-10EF4C3C73D6}"/>
    <cellStyle name="Normal 9 6 3 4 2" xfId="5392" xr:uid="{E61F300B-AED8-4A64-B7CD-6AC86E4342BF}"/>
    <cellStyle name="Normal 9 6 3 5" xfId="3579" xr:uid="{CEFE2E24-082C-401F-8910-15BEA397F712}"/>
    <cellStyle name="Normal 9 6 3 5 2" xfId="5393" xr:uid="{F95E7946-8007-407A-8E5C-DA46B0F37A08}"/>
    <cellStyle name="Normal 9 6 3 6" xfId="3580" xr:uid="{CBF0593B-4FC3-4CEE-9D56-F5B4D4CD827A}"/>
    <cellStyle name="Normal 9 6 3 6 2" xfId="5394" xr:uid="{BBE363A7-35E2-4444-85C7-7EE2AF98C1C3}"/>
    <cellStyle name="Normal 9 6 3 7" xfId="5383" xr:uid="{AB476E67-5A55-42FE-844A-DF9DBFF62C8B}"/>
    <cellStyle name="Normal 9 6 4" xfId="3581" xr:uid="{9BC91CC1-6C7C-4CCE-BCFA-96E84A3F8F65}"/>
    <cellStyle name="Normal 9 6 4 2" xfId="3582" xr:uid="{D81B91E3-AEEB-40D5-8520-D00279E24735}"/>
    <cellStyle name="Normal 9 6 4 2 2" xfId="3583" xr:uid="{991FBAA8-A238-45AB-9535-1E24FFA71C83}"/>
    <cellStyle name="Normal 9 6 4 2 2 2" xfId="5397" xr:uid="{E27A47E5-955C-4B22-A13C-B423C226C88F}"/>
    <cellStyle name="Normal 9 6 4 2 3" xfId="3584" xr:uid="{DC61F81A-6DF7-4700-94A5-B9EB382707BC}"/>
    <cellStyle name="Normal 9 6 4 2 3 2" xfId="5398" xr:uid="{DDCEBE36-46F5-4E11-A904-E9B32D1CCD0C}"/>
    <cellStyle name="Normal 9 6 4 2 4" xfId="3585" xr:uid="{67AA95AB-FDFD-43D6-A665-5C710A2C2282}"/>
    <cellStyle name="Normal 9 6 4 2 4 2" xfId="5399" xr:uid="{FB83E7F6-8AC7-4FEA-BC99-A981D89ED3E5}"/>
    <cellStyle name="Normal 9 6 4 2 5" xfId="5396" xr:uid="{03F3A9BF-1E0E-40E5-8C52-F5FAB7A4E739}"/>
    <cellStyle name="Normal 9 6 4 3" xfId="3586" xr:uid="{809A3D4A-684F-44B2-A252-AAC9427708E6}"/>
    <cellStyle name="Normal 9 6 4 3 2" xfId="5400" xr:uid="{1A684AD2-248E-4A91-9145-5EB902D6BDCD}"/>
    <cellStyle name="Normal 9 6 4 4" xfId="3587" xr:uid="{10B8F45D-7267-48A3-9B6F-985E233549E9}"/>
    <cellStyle name="Normal 9 6 4 4 2" xfId="5401" xr:uid="{57E78AF7-C847-4841-87D7-DE56D99A8696}"/>
    <cellStyle name="Normal 9 6 4 5" xfId="3588" xr:uid="{94E968E2-C4B9-4661-8E26-BAC486FBD715}"/>
    <cellStyle name="Normal 9 6 4 5 2" xfId="5402" xr:uid="{957F17EF-19DB-405A-97B6-0C394934F306}"/>
    <cellStyle name="Normal 9 6 4 6" xfId="5395" xr:uid="{29CD7460-6E34-4125-BA42-40AF887AEF3A}"/>
    <cellStyle name="Normal 9 6 5" xfId="3589" xr:uid="{D7DEA669-35E8-4386-9E39-652110E46899}"/>
    <cellStyle name="Normal 9 6 5 2" xfId="3590" xr:uid="{36EBB53C-B0AA-48BB-99D7-8DDFC815D542}"/>
    <cellStyle name="Normal 9 6 5 2 2" xfId="5404" xr:uid="{2AC8A9E7-337F-455C-A3E5-C4572A6EADC0}"/>
    <cellStyle name="Normal 9 6 5 3" xfId="3591" xr:uid="{F07DB241-45F7-4040-A12A-34D633E5E2FB}"/>
    <cellStyle name="Normal 9 6 5 3 2" xfId="5405" xr:uid="{1DB9BBA1-3DE9-478B-9117-4D0E222D991D}"/>
    <cellStyle name="Normal 9 6 5 4" xfId="3592" xr:uid="{90897537-06F6-458A-A62D-EDC6187BEB9D}"/>
    <cellStyle name="Normal 9 6 5 4 2" xfId="5406" xr:uid="{C0F937DB-2B4B-4E85-8370-EB417A68B373}"/>
    <cellStyle name="Normal 9 6 5 5" xfId="5403" xr:uid="{79A73593-95DC-4FE1-A5B5-D0FE65B2A119}"/>
    <cellStyle name="Normal 9 6 6" xfId="3593" xr:uid="{E64DE26C-5E9A-47A0-BE60-B36039D521E8}"/>
    <cellStyle name="Normal 9 6 6 2" xfId="3594" xr:uid="{FAE45BA7-BEF7-4442-9F63-8C356B78A5CB}"/>
    <cellStyle name="Normal 9 6 6 2 2" xfId="5408" xr:uid="{4A93580F-E602-45B9-BBE2-4CF321E5D947}"/>
    <cellStyle name="Normal 9 6 6 3" xfId="3595" xr:uid="{67AAB308-2EB9-44EA-B33D-8F1A69C94B6F}"/>
    <cellStyle name="Normal 9 6 6 3 2" xfId="5409" xr:uid="{53DF17A1-BFB0-49AD-AA6F-3E81B31986AA}"/>
    <cellStyle name="Normal 9 6 6 4" xfId="3596" xr:uid="{6FFD0B3E-2192-4836-B579-95842BC39CF3}"/>
    <cellStyle name="Normal 9 6 6 4 2" xfId="5410" xr:uid="{FB9A1EC6-1F8E-427A-B265-5D0ACDA898D5}"/>
    <cellStyle name="Normal 9 6 6 5" xfId="5407" xr:uid="{CB32A9BC-1B76-4BD7-B839-AB43815CAF1B}"/>
    <cellStyle name="Normal 9 6 7" xfId="3597" xr:uid="{9019F92E-C065-46D0-A6FF-9D9B80A657F1}"/>
    <cellStyle name="Normal 9 6 7 2" xfId="5411" xr:uid="{1D70DF17-B19C-4DCD-A2CB-5FC07D7EEC80}"/>
    <cellStyle name="Normal 9 6 8" xfId="3598" xr:uid="{193ABBD1-F4F9-45CF-AA0D-DBB3F8B2B385}"/>
    <cellStyle name="Normal 9 6 8 2" xfId="5412" xr:uid="{472F628F-3966-4804-9386-C5B40387089B}"/>
    <cellStyle name="Normal 9 6 9" xfId="3599" xr:uid="{00B2B5A6-9F51-4D64-8277-75B17B08B9B8}"/>
    <cellStyle name="Normal 9 6 9 2" xfId="5413" xr:uid="{82FC69FC-8A6F-4711-8C08-0DC551A70600}"/>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18" xr:uid="{4591784C-5CB1-40E6-9D83-55440A2E6B74}"/>
    <cellStyle name="Normal 9 7 2 2 2 3" xfId="5417" xr:uid="{5DF70A17-7C0A-4845-82EA-053F5EF2CFA6}"/>
    <cellStyle name="Normal 9 7 2 2 3" xfId="3604" xr:uid="{2E626BC5-1911-4CBB-A85B-3BF05DED003B}"/>
    <cellStyle name="Normal 9 7 2 2 3 2" xfId="5419" xr:uid="{F13CBDD0-0E8F-4740-8353-82D2A89B8160}"/>
    <cellStyle name="Normal 9 7 2 2 3 2 2" xfId="7000" xr:uid="{0EF29D88-42DF-460D-A28E-8F2C4502F06D}"/>
    <cellStyle name="Normal 9 7 2 2 4" xfId="3605" xr:uid="{09E9B784-B6A2-4EEF-B74B-EA06208DCDD2}"/>
    <cellStyle name="Normal 9 7 2 2 4 2" xfId="5420" xr:uid="{2D3317A2-07F4-4E59-B357-A8CBCB7DC3F5}"/>
    <cellStyle name="Normal 9 7 2 2 5" xfId="5416" xr:uid="{2556BD2D-4E57-400D-B58E-7B7C81941D7F}"/>
    <cellStyle name="Normal 9 7 2 3" xfId="3606" xr:uid="{2961A527-A5A0-4FD6-91A2-96A85005EF31}"/>
    <cellStyle name="Normal 9 7 2 3 2" xfId="3607" xr:uid="{C678F8B2-AE8A-4663-BB19-19B928427025}"/>
    <cellStyle name="Normal 9 7 2 3 2 2" xfId="5422" xr:uid="{D4A5A8BD-4D2A-4399-8B53-74773D44D1A7}"/>
    <cellStyle name="Normal 9 7 2 3 3" xfId="3608" xr:uid="{1BD4EB06-3217-45DB-9510-4F91E919C856}"/>
    <cellStyle name="Normal 9 7 2 3 3 2" xfId="5423" xr:uid="{4DA2CFD4-0D44-480E-9142-9BD7AB435B9A}"/>
    <cellStyle name="Normal 9 7 2 3 4" xfId="3609" xr:uid="{D25A23E5-F06B-4DB6-B767-ECEDD31CA078}"/>
    <cellStyle name="Normal 9 7 2 3 4 2" xfId="5424" xr:uid="{84534E2A-E50E-428D-944B-A0F44EF36515}"/>
    <cellStyle name="Normal 9 7 2 3 5" xfId="5421" xr:uid="{990D6D41-CA6A-46AA-B367-78B0D9D68DC6}"/>
    <cellStyle name="Normal 9 7 2 4" xfId="3610" xr:uid="{DC9C7B3B-D56A-4400-9BA6-0A8D4B5DAF0A}"/>
    <cellStyle name="Normal 9 7 2 4 2" xfId="5425" xr:uid="{F4CCB986-2FC0-4A0A-8512-A487B9E7BA32}"/>
    <cellStyle name="Normal 9 7 2 4 2 2" xfId="7001" xr:uid="{705DEF90-9B5E-4523-BA82-2CFED5C1C5D8}"/>
    <cellStyle name="Normal 9 7 2 5" xfId="3611" xr:uid="{74A854AA-BE3C-4C1B-9BF3-D1A85778D077}"/>
    <cellStyle name="Normal 9 7 2 5 2" xfId="5426" xr:uid="{AA4C3B95-D445-419E-96C2-08505A6C70F5}"/>
    <cellStyle name="Normal 9 7 2 6" xfId="3612" xr:uid="{3667CF48-1370-49B0-BD9F-7E88100CB84A}"/>
    <cellStyle name="Normal 9 7 2 6 2" xfId="5427" xr:uid="{01C4C5A2-1CF2-4AF4-A5B6-E9D49C6F1027}"/>
    <cellStyle name="Normal 9 7 2 7" xfId="5415" xr:uid="{81732B45-717B-419A-AFA3-A7AEBA4AA1E8}"/>
    <cellStyle name="Normal 9 7 3" xfId="3613" xr:uid="{902F0C4A-9E9F-4D2D-9D14-2D03D6A2186B}"/>
    <cellStyle name="Normal 9 7 3 2" xfId="3614" xr:uid="{6F3E2E1C-99D0-4063-A484-44F822B6192D}"/>
    <cellStyle name="Normal 9 7 3 2 2" xfId="3615" xr:uid="{DAEF4168-717F-49C5-B6CE-A53429758576}"/>
    <cellStyle name="Normal 9 7 3 2 2 2" xfId="5430" xr:uid="{5E17A7DD-067E-460D-84B6-FBEF831E4F7D}"/>
    <cellStyle name="Normal 9 7 3 2 3" xfId="3616" xr:uid="{07D563BF-E801-40FD-BCB1-8E3E3262EB12}"/>
    <cellStyle name="Normal 9 7 3 2 3 2" xfId="5431" xr:uid="{546233D1-6CB1-4FB4-B0C8-3DB7DA66F0F8}"/>
    <cellStyle name="Normal 9 7 3 2 4" xfId="3617" xr:uid="{06CEE252-CBBE-4CD0-B330-2852D613814B}"/>
    <cellStyle name="Normal 9 7 3 2 4 2" xfId="5432" xr:uid="{564B8F3A-9E39-4D04-9661-F9851FD6A211}"/>
    <cellStyle name="Normal 9 7 3 2 5" xfId="5429" xr:uid="{9F2AE505-672F-41A9-B2CB-99E636EC8ADE}"/>
    <cellStyle name="Normal 9 7 3 3" xfId="3618" xr:uid="{DA496EC0-5ADD-4BE0-8356-91A5D643329E}"/>
    <cellStyle name="Normal 9 7 3 3 2" xfId="5433" xr:uid="{CE04C165-89C2-4D7B-8CC2-FFFAD9A7F45A}"/>
    <cellStyle name="Normal 9 7 3 3 2 2" xfId="7002" xr:uid="{392BABD0-3824-470E-BA1B-DDC1E9D560AC}"/>
    <cellStyle name="Normal 9 7 3 4" xfId="3619" xr:uid="{594CA94A-87A5-477C-91B4-BBA60C6CE123}"/>
    <cellStyle name="Normal 9 7 3 4 2" xfId="5434" xr:uid="{6D7B529B-21B0-4FF5-B343-70D5DC29967B}"/>
    <cellStyle name="Normal 9 7 3 5" xfId="3620" xr:uid="{C427076E-FB01-4841-9F79-6F2E93744E88}"/>
    <cellStyle name="Normal 9 7 3 5 2" xfId="5435" xr:uid="{4114E92D-C131-4E82-B91C-C56B050A1EA1}"/>
    <cellStyle name="Normal 9 7 3 6" xfId="5428" xr:uid="{FA2E9455-3493-4A58-99B2-F7790A6749E5}"/>
    <cellStyle name="Normal 9 7 4" xfId="3621" xr:uid="{6C9E7BAF-4D63-4E99-9949-9CEC7B4D8A4B}"/>
    <cellStyle name="Normal 9 7 4 2" xfId="3622" xr:uid="{7DD27DF7-9311-4DC5-8455-F4C930942613}"/>
    <cellStyle name="Normal 9 7 4 2 2" xfId="5437" xr:uid="{85654BB2-0D0F-4D5D-B2F8-E0562FD3CBCE}"/>
    <cellStyle name="Normal 9 7 4 3" xfId="3623" xr:uid="{B1CD8D0A-5EF7-4EC4-BE0B-DAC542A55B63}"/>
    <cellStyle name="Normal 9 7 4 3 2" xfId="5438" xr:uid="{873674D4-25A5-4FDD-97AE-45B92CA3A22A}"/>
    <cellStyle name="Normal 9 7 4 4" xfId="3624" xr:uid="{0E6BF897-F229-445E-BE94-B9A3678ECC6D}"/>
    <cellStyle name="Normal 9 7 4 4 2" xfId="5439" xr:uid="{3A2FFC93-5347-42A2-95E8-77125FDBAF03}"/>
    <cellStyle name="Normal 9 7 4 5" xfId="5436" xr:uid="{497683E2-80D0-4C09-B0F3-214BE775CAB1}"/>
    <cellStyle name="Normal 9 7 5" xfId="3625" xr:uid="{5BFF3073-2034-4E17-B505-FB1B98FEC907}"/>
    <cellStyle name="Normal 9 7 5 2" xfId="3626" xr:uid="{8BBDB8FF-BF98-44D1-9134-F685BB7E95F9}"/>
    <cellStyle name="Normal 9 7 5 2 2" xfId="5441" xr:uid="{375AA6BC-89DD-4358-B883-462BCFD01BDE}"/>
    <cellStyle name="Normal 9 7 5 3" xfId="3627" xr:uid="{32A4342F-C2A6-41F5-9DAE-027E60F571BE}"/>
    <cellStyle name="Normal 9 7 5 3 2" xfId="5442" xr:uid="{405BDA0D-D66C-4B95-AD8E-E779815548DC}"/>
    <cellStyle name="Normal 9 7 5 4" xfId="3628" xr:uid="{6003E606-2178-4B8D-A56E-9468325110C8}"/>
    <cellStyle name="Normal 9 7 5 4 2" xfId="5443" xr:uid="{67B30D4D-2110-4A22-A2C5-26D5EDD94A8F}"/>
    <cellStyle name="Normal 9 7 5 5" xfId="5440" xr:uid="{ED55CEB4-8880-408E-8DE4-86501A5542A4}"/>
    <cellStyle name="Normal 9 7 6" xfId="3629" xr:uid="{7A13BAFB-B33D-4667-BB7B-C7427265176B}"/>
    <cellStyle name="Normal 9 7 6 2" xfId="5444" xr:uid="{F96E9A04-B847-4758-AA22-B08116EEF658}"/>
    <cellStyle name="Normal 9 7 7" xfId="3630" xr:uid="{857833F3-4206-4BF2-9D86-9D386834CCA9}"/>
    <cellStyle name="Normal 9 7 7 2" xfId="5445" xr:uid="{7AAAD4E1-7A26-44A2-80F1-6E902C6B5342}"/>
    <cellStyle name="Normal 9 7 8" xfId="3631" xr:uid="{9A139019-200B-440C-9D85-1AB73A6A4C56}"/>
    <cellStyle name="Normal 9 7 8 2" xfId="5446" xr:uid="{D7F1F129-17EF-4A35-8819-D035C02EAEB1}"/>
    <cellStyle name="Normal 9 7 9" xfId="5414" xr:uid="{425477F2-0996-4EC1-A7B7-750153B25AA4}"/>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50" xr:uid="{9DA68A03-B47A-4AE5-8A64-5702D36E2D78}"/>
    <cellStyle name="Normal 9 8 2 2 3" xfId="3636" xr:uid="{6E272C3E-45E8-47C3-BCC0-AD2244A388E1}"/>
    <cellStyle name="Normal 9 8 2 2 3 2" xfId="5451" xr:uid="{93998CFC-FAB6-431A-B9B6-986CE054AA82}"/>
    <cellStyle name="Normal 9 8 2 2 4" xfId="3637" xr:uid="{B7A78CC0-CA37-45B4-8144-865D08256F04}"/>
    <cellStyle name="Normal 9 8 2 2 4 2" xfId="5452" xr:uid="{CB7CE9F5-4D2B-4BE0-AE65-66D1D63AA036}"/>
    <cellStyle name="Normal 9 8 2 2 5" xfId="5449" xr:uid="{23E7F51C-C448-42A4-AEAF-9DCDB91518F2}"/>
    <cellStyle name="Normal 9 8 2 3" xfId="3638" xr:uid="{9E900116-C839-4B36-A322-5A7509900B5B}"/>
    <cellStyle name="Normal 9 8 2 3 2" xfId="5453" xr:uid="{818264E1-3749-4CE1-B5B3-F08EA41AEFB3}"/>
    <cellStyle name="Normal 9 8 2 3 2 2" xfId="7003" xr:uid="{835C6EE0-3FFD-48D3-9DB5-C25AA4C5FE67}"/>
    <cellStyle name="Normal 9 8 2 4" xfId="3639" xr:uid="{5D88517C-88EB-4F3C-A06A-0E1703FA1B1D}"/>
    <cellStyle name="Normal 9 8 2 4 2" xfId="5454" xr:uid="{400EC01D-A09B-49EC-8991-4D176B534563}"/>
    <cellStyle name="Normal 9 8 2 5" xfId="3640" xr:uid="{05896BB6-F57E-4BB4-8743-2CC4BBCB32F6}"/>
    <cellStyle name="Normal 9 8 2 5 2" xfId="5455" xr:uid="{5A7F2C25-2819-40C2-88F1-197281ACB73B}"/>
    <cellStyle name="Normal 9 8 2 6" xfId="5448" xr:uid="{79AC2932-2270-41F7-BFD3-37E3E7C6AFCA}"/>
    <cellStyle name="Normal 9 8 3" xfId="3641" xr:uid="{4649D1C1-078F-4EF0-9BFE-6F402EF00446}"/>
    <cellStyle name="Normal 9 8 3 2" xfId="3642" xr:uid="{B7AB93C7-A568-4481-BF6B-21860DBE6121}"/>
    <cellStyle name="Normal 9 8 3 2 2" xfId="5457" xr:uid="{E70F6D1B-84DD-4F9E-8B29-8F234983DCF8}"/>
    <cellStyle name="Normal 9 8 3 3" xfId="3643" xr:uid="{21304D52-FDBA-4FB2-86CB-5694683F5861}"/>
    <cellStyle name="Normal 9 8 3 3 2" xfId="5458" xr:uid="{1671D6F4-F6E2-43F1-A46F-3052E8A07734}"/>
    <cellStyle name="Normal 9 8 3 4" xfId="3644" xr:uid="{CD15FEAC-5CA3-4DD2-BC2E-E23BAB659DD4}"/>
    <cellStyle name="Normal 9 8 3 4 2" xfId="5459" xr:uid="{C45F21D3-A5B0-4F84-ABC0-2E5254ED0D84}"/>
    <cellStyle name="Normal 9 8 3 5" xfId="5456" xr:uid="{E001471D-B479-47D5-8C75-7F84FBC66613}"/>
    <cellStyle name="Normal 9 8 4" xfId="3645" xr:uid="{3F650EE3-B876-4D70-92E8-CB73D1CF7880}"/>
    <cellStyle name="Normal 9 8 4 2" xfId="3646" xr:uid="{68B66646-06E1-43D4-8153-99BC8B0FA796}"/>
    <cellStyle name="Normal 9 8 4 2 2" xfId="5461" xr:uid="{15557A9B-97AB-4DE9-8E19-68E87A796C91}"/>
    <cellStyle name="Normal 9 8 4 3" xfId="3647" xr:uid="{641C0901-22F5-473D-ABA3-BD85B4BCD562}"/>
    <cellStyle name="Normal 9 8 4 3 2" xfId="5462" xr:uid="{35BF08FA-72EE-4077-9C1B-7F76C317E69F}"/>
    <cellStyle name="Normal 9 8 4 4" xfId="3648" xr:uid="{6802E739-3394-4E66-A9F2-00C11CC3469B}"/>
    <cellStyle name="Normal 9 8 4 4 2" xfId="5463" xr:uid="{A4F84D60-0709-4252-B8A5-F2D00B9B87D9}"/>
    <cellStyle name="Normal 9 8 4 5" xfId="5460" xr:uid="{1E623C4F-B424-42CC-9B69-E5311276F98C}"/>
    <cellStyle name="Normal 9 8 5" xfId="3649" xr:uid="{3C041058-318B-41A5-ADBB-64D04DE98204}"/>
    <cellStyle name="Normal 9 8 5 2" xfId="5464" xr:uid="{E7C8D78B-CC16-4CDF-BE23-6C0DF2626494}"/>
    <cellStyle name="Normal 9 8 6" xfId="3650" xr:uid="{3C1DC8F7-43B5-4D9B-9135-4F5AF94799F7}"/>
    <cellStyle name="Normal 9 8 6 2" xfId="5465" xr:uid="{9619E5CF-D3E1-4A75-A618-4CAACA9F28A4}"/>
    <cellStyle name="Normal 9 8 7" xfId="3651" xr:uid="{1CC99482-1D33-4992-AD22-6BDA4BC0AB3E}"/>
    <cellStyle name="Normal 9 8 7 2" xfId="5466" xr:uid="{F71CDB67-2F15-4222-8A92-F3662F043243}"/>
    <cellStyle name="Normal 9 8 8" xfId="5447" xr:uid="{B656C0AE-743B-4D68-97D1-77190439C897}"/>
    <cellStyle name="Normal 9 9" xfId="3652" xr:uid="{B980E38C-6D49-4500-9879-E43EBAAFA88A}"/>
    <cellStyle name="Normal 9 9 2" xfId="3653" xr:uid="{72CB6A74-C767-4C66-B8D3-955E6E68342F}"/>
    <cellStyle name="Normal 9 9 2 2" xfId="3654" xr:uid="{7E2DB5D4-3B15-420C-91DA-63D51DB0C023}"/>
    <cellStyle name="Normal 9 9 2 2 2" xfId="5469" xr:uid="{28D274A2-8DBA-4348-A880-234D39D835BE}"/>
    <cellStyle name="Normal 9 9 2 3" xfId="3655" xr:uid="{62CBCAAE-7869-4256-80FB-05F1A173D00B}"/>
    <cellStyle name="Normal 9 9 2 3 2" xfId="5470" xr:uid="{960CA0D2-A1D4-48B8-8DCA-0DABC20A9719}"/>
    <cellStyle name="Normal 9 9 2 4" xfId="3656" xr:uid="{66BC08DA-6A39-47E5-A59E-0956FD36FF0D}"/>
    <cellStyle name="Normal 9 9 2 4 2" xfId="5471" xr:uid="{70704C74-94BD-4DEC-B946-FDC15A10E52B}"/>
    <cellStyle name="Normal 9 9 2 5" xfId="5468" xr:uid="{5ED3DDAD-330C-4C36-8618-E96C178A11C2}"/>
    <cellStyle name="Normal 9 9 3" xfId="3657" xr:uid="{DBF7B777-3095-48FD-825C-02FC4A36C6D7}"/>
    <cellStyle name="Normal 9 9 3 2" xfId="3658" xr:uid="{82F64612-5806-4225-9C43-0EB75720D7EE}"/>
    <cellStyle name="Normal 9 9 3 2 2" xfId="5473" xr:uid="{562F6DE0-3328-40C4-B8B3-90D60D2689A2}"/>
    <cellStyle name="Normal 9 9 3 3" xfId="3659" xr:uid="{10D810C2-F585-4B39-84DC-0F01552EC093}"/>
    <cellStyle name="Normal 9 9 3 3 2" xfId="5474" xr:uid="{43BEB72A-68E5-456E-BA77-1F4A2E3AF848}"/>
    <cellStyle name="Normal 9 9 3 4" xfId="3660" xr:uid="{A5385F0A-72D7-4655-B04D-B81B1552A410}"/>
    <cellStyle name="Normal 9 9 3 4 2" xfId="5475" xr:uid="{CD0223D2-B68C-46E0-8FC0-3F46A50A0C65}"/>
    <cellStyle name="Normal 9 9 3 5" xfId="5472" xr:uid="{4889E9FC-8942-4C2C-9570-C4FA96E74191}"/>
    <cellStyle name="Normal 9 9 4" xfId="3661" xr:uid="{99D6C685-704D-47F2-9F39-005F0D0475EA}"/>
    <cellStyle name="Normal 9 9 4 2" xfId="5476" xr:uid="{BD7B2F4C-2A73-4995-9BAB-BC329A5EA41B}"/>
    <cellStyle name="Normal 9 9 5" xfId="3662" xr:uid="{7C324A39-4404-45C2-843C-B46208813AB4}"/>
    <cellStyle name="Normal 9 9 5 2" xfId="5477" xr:uid="{0B1BF8B1-5A5E-4A8E-99D1-BD8EC18A5204}"/>
    <cellStyle name="Normal 9 9 6" xfId="3663" xr:uid="{B741073B-D48B-446D-BDDB-AF93464E6262}"/>
    <cellStyle name="Normal 9 9 6 2" xfId="5478" xr:uid="{A433F166-742F-435B-911F-42D1DF131B1F}"/>
    <cellStyle name="Normal 9 9 7" xfId="5467" xr:uid="{6CB73A9B-5F76-472F-AEB8-C31F1F9F3253}"/>
    <cellStyle name="Percent 2" xfId="79" xr:uid="{750081A1-93E2-4099-B6D5-52DA3EB8C718}"/>
    <cellStyle name="Percent 2 10" xfId="7108" xr:uid="{C142183C-E029-4032-8060-82CFCD15EA78}"/>
    <cellStyle name="Percent 2 2" xfId="5479" xr:uid="{CDD052FF-510D-4968-95CF-E15F86E09495}"/>
    <cellStyle name="Percent 2 2 2" xfId="6080" xr:uid="{5969819F-64EB-4A03-814F-E69068840624}"/>
    <cellStyle name="Percent 2 2 2 2" xfId="6348" xr:uid="{2F41B3F3-E7D9-4B2A-93C6-F6797CDA8CA6}"/>
    <cellStyle name="Percent 2 2 2 2 2" xfId="6161" xr:uid="{1188C446-B250-4B17-A864-2F47B65C8C3B}"/>
    <cellStyle name="Percent 2 2 2 2 2 2" xfId="7049" xr:uid="{8A0AA025-BB83-4648-8027-849A10FEAB7C}"/>
    <cellStyle name="Percent 2 2 2 2 2 3" xfId="7271" xr:uid="{B2133093-641F-4F13-9E37-408E676D8F10}"/>
    <cellStyle name="Percent 2 2 2 2 3" xfId="6090" xr:uid="{D8CDD63D-445F-4B53-AAC9-4F9E4534F89E}"/>
    <cellStyle name="Percent 2 2 2 2 4" xfId="7151" xr:uid="{AFC2D73B-0014-437B-96F7-926F0A02C958}"/>
    <cellStyle name="Percent 2 2 2 3" xfId="6096" xr:uid="{EB49DDB5-DE25-441B-A738-F10BCBD52C8E}"/>
    <cellStyle name="Percent 2 2 2 3 2" xfId="6014" xr:uid="{F5F281A8-F90F-46B8-B686-8E8461D9A46A}"/>
    <cellStyle name="Percent 2 2 2 3 3" xfId="7203" xr:uid="{7DC24C60-0C34-41DF-8415-2F0933C2BBE3}"/>
    <cellStyle name="Percent 2 2 2 4" xfId="6319" xr:uid="{550029DA-49C6-41B4-B063-92F7AF15C1A4}"/>
    <cellStyle name="Percent 2 2 2 5" xfId="6267" xr:uid="{39C50EE4-BBAD-4B07-8F84-FAF5958761E3}"/>
    <cellStyle name="Percent 2 2 2 6" xfId="7125" xr:uid="{C227BEF9-D902-4A71-AC7A-77357A920F4F}"/>
    <cellStyle name="Percent 2 2 3" xfId="6077" xr:uid="{79816D6A-8BCB-428B-AD68-801099F7EFB7}"/>
    <cellStyle name="Percent 2 2 3 2" xfId="6012" xr:uid="{C9F04B20-EF99-4299-8315-D4F4ABDFA904}"/>
    <cellStyle name="Percent 2 2 3 2 2" xfId="6381" xr:uid="{B78E4BE5-9298-475D-8328-128250BA0769}"/>
    <cellStyle name="Percent 2 2 3 2 3" xfId="7255" xr:uid="{448D4B52-0048-4D7A-ABAD-93480E68356A}"/>
    <cellStyle name="Percent 2 2 3 3" xfId="7055" xr:uid="{A16E86BF-DB34-4446-BCA9-B9EAF449BAFD}"/>
    <cellStyle name="Percent 2 2 3 4" xfId="7139" xr:uid="{C3AADB5C-BD48-4212-9AD6-6BF94D9BAE11}"/>
    <cellStyle name="Percent 2 2 4" xfId="6190" xr:uid="{7CE03C1C-840E-4594-A33B-8FE178711A75}"/>
    <cellStyle name="Percent 2 2 4 2" xfId="6045" xr:uid="{7A43C5A0-A523-4CAB-8A60-FE6ECAE3ADE9}"/>
    <cellStyle name="Percent 2 2 4 2 2" xfId="6332" xr:uid="{ECF9D089-FE09-45E7-AFBB-12DDD770C2F1}"/>
    <cellStyle name="Percent 2 2 4 2 3" xfId="7239" xr:uid="{BA5EA11C-7F65-4787-A4B4-6E17F1E47F83}"/>
    <cellStyle name="Percent 2 2 4 3" xfId="6042" xr:uid="{B60782F7-F7EB-46C4-BD7A-7047BBFAE745}"/>
    <cellStyle name="Percent 2 2 4 4" xfId="7166" xr:uid="{125EC30F-43A4-4F78-8958-E9F1D107F31F}"/>
    <cellStyle name="Percent 2 2 5" xfId="6216" xr:uid="{005CA996-E81D-4CBE-96D7-2F4A46120A86}"/>
    <cellStyle name="Percent 2 2 5 2" xfId="6318" xr:uid="{01480928-5982-44A0-8534-3E6F43C396E5}"/>
    <cellStyle name="Percent 2 2 5 3" xfId="7222" xr:uid="{4BCC2699-F2E2-493C-AC48-DCF1654EABC4}"/>
    <cellStyle name="Percent 2 2 6" xfId="6186" xr:uid="{5FB95AF4-00BC-4F05-93C3-DBC376F84D52}"/>
    <cellStyle name="Percent 2 2 6 2" xfId="6084" xr:uid="{6C4C7860-4504-486A-86C5-181EE05AD4A5}"/>
    <cellStyle name="Percent 2 2 6 3" xfId="7186" xr:uid="{ABDBA581-5969-421E-A38C-DB103CA0C288}"/>
    <cellStyle name="Percent 2 2 7" xfId="6255" xr:uid="{CF372EA5-DE37-491D-8E83-53D459ACF871}"/>
    <cellStyle name="Percent 2 2 8" xfId="6024" xr:uid="{398A318D-D32C-470A-9330-F5B282986E46}"/>
    <cellStyle name="Percent 2 2 9" xfId="6208" xr:uid="{907EE7BA-EA32-4C0A-9FD3-B6822C1A8483}"/>
    <cellStyle name="Percent 2 3" xfId="6350" xr:uid="{197ECA0E-2D15-40F7-B5D6-4097A4DEC148}"/>
    <cellStyle name="Percent 2 3 2" xfId="6349" xr:uid="{42E702E5-CABE-4606-872C-DF7D1BE4331B}"/>
    <cellStyle name="Percent 2 3 2 2" xfId="6092" xr:uid="{7F14C47A-4DE8-40B8-A5D8-D4CA1A80726F}"/>
    <cellStyle name="Percent 2 3 2 2 2" xfId="6374" xr:uid="{0F281309-0968-4553-8E4C-BCE3C81F9706}"/>
    <cellStyle name="Percent 2 3 2 2 3" xfId="7263" xr:uid="{63EF0332-2275-4A9F-A0CD-1FC77CD40C4D}"/>
    <cellStyle name="Percent 2 3 2 3" xfId="6020" xr:uid="{BA90D47F-2297-4FB0-BD4F-628443EE9894}"/>
    <cellStyle name="Percent 2 3 2 4" xfId="7146" xr:uid="{074B5B4D-B45E-4766-A22E-6B2EF92E1036}"/>
    <cellStyle name="Percent 2 3 3" xfId="6238" xr:uid="{831CF7B4-309E-4942-953A-65A62CF582DD}"/>
    <cellStyle name="Percent 2 3 3 2" xfId="6131" xr:uid="{2F7C1CB9-34B6-45C9-9FE4-C832D890F295}"/>
    <cellStyle name="Percent 2 3 3 3" xfId="7196" xr:uid="{26C86602-EB84-4ADE-B922-98E8CF143DCB}"/>
    <cellStyle name="Percent 2 3 4" xfId="6057" xr:uid="{1BD0B1D2-F55B-4E49-AA86-7B9E8C522807}"/>
    <cellStyle name="Percent 2 3 5" xfId="6148" xr:uid="{7D7CBBB5-FE6D-415C-83B8-3B38B2056102}"/>
    <cellStyle name="Percent 2 3 6" xfId="7120" xr:uid="{908CFBCE-51C9-4F88-BAD5-DC558C9CB713}"/>
    <cellStyle name="Percent 2 4" xfId="6106" xr:uid="{BF5DD961-E618-4C64-958C-2A63756FA1F9}"/>
    <cellStyle name="Percent 2 4 2" xfId="6170" xr:uid="{4A894072-9804-4BC2-9357-F9AA15638C3E}"/>
    <cellStyle name="Percent 2 4 2 2" xfId="6083" xr:uid="{41782B68-6516-4B1D-A626-420E15D049B1}"/>
    <cellStyle name="Percent 2 4 2 3" xfId="7246" xr:uid="{DEBEBF8F-A6DE-4065-813D-C609950078DD}"/>
    <cellStyle name="Percent 2 4 3" xfId="6263" xr:uid="{26E9AEE6-BA22-4B6A-84DC-E258C24CADCB}"/>
    <cellStyle name="Percent 2 4 4" xfId="7132" xr:uid="{C53338F9-B853-4C7D-95C1-0A4F15F56CCD}"/>
    <cellStyle name="Percent 2 5" xfId="6241" xr:uid="{85EF1045-1DC9-4711-AD81-4F2A51AA7965}"/>
    <cellStyle name="Percent 2 5 2" xfId="6287" xr:uid="{AD265502-CB37-47B3-9C18-689A8C901E60}"/>
    <cellStyle name="Percent 2 5 2 2" xfId="6041" xr:uid="{4FE1F181-E678-494D-A015-416557D4236D}"/>
    <cellStyle name="Percent 2 5 2 3" xfId="7230" xr:uid="{16DA5178-678E-4E7D-AB49-91CB728122E1}"/>
    <cellStyle name="Percent 2 5 3" xfId="7059" xr:uid="{9BA3D2BD-0E8B-4E25-B7D7-58B0A03459E3}"/>
    <cellStyle name="Percent 2 5 4" xfId="7158" xr:uid="{26703F7F-0CD8-4800-BEDB-D6A477716F93}"/>
    <cellStyle name="Percent 2 6" xfId="6293" xr:uid="{33AB270D-CDB3-44A1-A2E6-D69CAFCF0243}"/>
    <cellStyle name="Percent 2 6 2" xfId="7067" xr:uid="{9D2E6A2D-2465-44AD-A8BE-C23E1A4DBD68}"/>
    <cellStyle name="Percent 2 6 3" xfId="7212" xr:uid="{2810E7A8-A827-4169-9ECF-0E1F372228F6}"/>
    <cellStyle name="Percent 2 7" xfId="6346" xr:uid="{A29A5E63-1229-467C-91EA-56852D812368}"/>
    <cellStyle name="Percent 2 7 2" xfId="6258" xr:uid="{E3A728E9-BF10-481A-A2D3-694F49A2BD2E}"/>
    <cellStyle name="Percent 2 7 3" xfId="7176" xr:uid="{78A97600-EB7A-4457-9AD6-1E5373A25CAD}"/>
    <cellStyle name="Percent 2 8" xfId="7078" xr:uid="{74C55948-C9CB-456F-95E6-199D259F2A92}"/>
    <cellStyle name="Percent 2 9" xfId="6155" xr:uid="{ABE39919-7B75-41A6-A108-32E052F48AB1}"/>
    <cellStyle name="Percent 3" xfId="7278" xr:uid="{C8AEE877-CF4E-4C42-BB9D-BA3A98014966}"/>
    <cellStyle name="Гиперссылка 2" xfId="4" xr:uid="{49BAA0F8-B3D3-41B5-87DD-435502328B29}"/>
    <cellStyle name="Гиперссылка 2 2" xfId="5480" xr:uid="{9CA4E499-C176-40D5-BFB9-849F01111C92}"/>
    <cellStyle name="Обычный 2" xfId="1" xr:uid="{A3CD5D5E-4502-4158-8112-08CDD679ACF5}"/>
    <cellStyle name="Обычный 2 2" xfId="5" xr:uid="{D19F253E-EE9B-4476-9D91-2EE3A6D7A3DC}"/>
    <cellStyle name="Обычный 2 2 2" xfId="4408" xr:uid="{C926CF42-5C63-4B47-B9B2-AEB1D36769CC}"/>
    <cellStyle name="Обычный 2 2 2 2" xfId="7005" xr:uid="{7827EFAB-50ED-4F27-9EA3-A176DD84871B}"/>
    <cellStyle name="Обычный 2 2 2 2 2" xfId="7322" xr:uid="{55E8022A-3A14-40D9-B0D9-55726618AAC1}"/>
    <cellStyle name="Обычный 2 2 2 2 3" xfId="7297" xr:uid="{996FC18D-9803-4213-B0CC-6DF95D43AA3F}"/>
    <cellStyle name="Обычный 2 2 2 3" xfId="5482" xr:uid="{D927BD57-F398-4074-980A-53DA991D085D}"/>
    <cellStyle name="Обычный 2 3" xfId="5481" xr:uid="{73CFE097-A9EB-42D3-AC23-9A6D553EAC06}"/>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8</xdr:col>
          <xdr:colOff>0</xdr:colOff>
          <xdr:row>14</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14</xdr:row>
          <xdr:rowOff>95250</xdr:rowOff>
        </xdr:from>
        <xdr:to>
          <xdr:col>8</xdr:col>
          <xdr:colOff>0</xdr:colOff>
          <xdr:row>17</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I18"/>
  <sheetViews>
    <sheetView zoomScale="90" zoomScaleNormal="90" workbookViewId="0"/>
  </sheetViews>
  <sheetFormatPr defaultColWidth="9.140625" defaultRowHeight="12.75"/>
  <cols>
    <col min="1" max="1" width="1.140625" style="2" customWidth="1"/>
    <col min="2" max="2" width="12.28515625" style="134" customWidth="1"/>
    <col min="3" max="3" width="1.85546875" style="2" customWidth="1"/>
    <col min="4" max="4" width="5.28515625" style="1" customWidth="1"/>
    <col min="5" max="8" width="9.140625" style="2"/>
    <col min="9" max="9" width="3.42578125" style="2" customWidth="1"/>
    <col min="10" max="16384" width="9.140625" style="2"/>
  </cols>
  <sheetData>
    <row r="2" spans="2:9" ht="13.5" thickBot="1"/>
    <row r="3" spans="2:9" ht="15" thickBot="1">
      <c r="D3" s="78"/>
      <c r="E3" s="79"/>
      <c r="F3" s="79"/>
      <c r="G3" s="79"/>
      <c r="H3" s="79"/>
      <c r="I3" s="80"/>
    </row>
    <row r="4" spans="2:9" ht="26.25" thickBot="1">
      <c r="B4" s="138" t="s">
        <v>85</v>
      </c>
      <c r="D4" s="121"/>
      <c r="E4" s="176" t="s">
        <v>92</v>
      </c>
      <c r="F4" s="177"/>
      <c r="G4" s="177"/>
      <c r="H4" s="177"/>
      <c r="I4" s="122"/>
    </row>
    <row r="5" spans="2:9" ht="14.25">
      <c r="B5" s="135" t="s">
        <v>86</v>
      </c>
      <c r="D5" s="81"/>
      <c r="E5" s="131"/>
      <c r="F5" s="131"/>
      <c r="G5" s="131"/>
      <c r="H5" s="131"/>
      <c r="I5" s="82"/>
    </row>
    <row r="6" spans="2:9" ht="14.25">
      <c r="B6" s="136" t="s">
        <v>87</v>
      </c>
      <c r="D6" s="81" t="s">
        <v>0</v>
      </c>
      <c r="E6" s="131" t="s">
        <v>3</v>
      </c>
      <c r="F6" s="131"/>
      <c r="G6" s="131"/>
      <c r="H6" s="131"/>
      <c r="I6" s="82"/>
    </row>
    <row r="7" spans="2:9" ht="14.25">
      <c r="B7" s="136" t="s">
        <v>88</v>
      </c>
      <c r="D7" s="81"/>
      <c r="E7" s="131"/>
      <c r="F7" s="131"/>
      <c r="G7" s="131"/>
      <c r="H7" s="131"/>
      <c r="I7" s="82"/>
    </row>
    <row r="8" spans="2:9" ht="14.25">
      <c r="B8" s="136" t="s">
        <v>89</v>
      </c>
      <c r="D8" s="81" t="s">
        <v>1</v>
      </c>
      <c r="E8" s="131" t="s">
        <v>4</v>
      </c>
      <c r="F8" s="131"/>
      <c r="G8" s="131"/>
      <c r="H8" s="131"/>
      <c r="I8" s="82"/>
    </row>
    <row r="9" spans="2:9" ht="14.25">
      <c r="B9" s="136" t="s">
        <v>90</v>
      </c>
      <c r="D9" s="81"/>
      <c r="E9" s="131"/>
      <c r="F9" s="131"/>
      <c r="G9" s="131"/>
      <c r="H9" s="131"/>
      <c r="I9" s="82"/>
    </row>
    <row r="10" spans="2:9" ht="14.25">
      <c r="B10" s="136" t="s">
        <v>91</v>
      </c>
      <c r="D10" s="81" t="s">
        <v>2</v>
      </c>
      <c r="E10" s="133" t="s">
        <v>19</v>
      </c>
      <c r="F10" s="139" t="s">
        <v>91</v>
      </c>
      <c r="G10" s="131"/>
      <c r="H10" s="131"/>
      <c r="I10" s="82"/>
    </row>
    <row r="11" spans="2:9" ht="14.25">
      <c r="B11" s="136"/>
      <c r="D11" s="81"/>
      <c r="E11" s="131"/>
      <c r="F11" s="131"/>
      <c r="G11" s="131"/>
      <c r="H11" s="131"/>
      <c r="I11" s="82"/>
    </row>
    <row r="12" spans="2:9" ht="14.25">
      <c r="B12" s="136"/>
      <c r="D12" s="81"/>
      <c r="E12" s="131"/>
      <c r="F12" s="131"/>
      <c r="G12" s="131"/>
      <c r="H12" s="131"/>
      <c r="I12" s="82"/>
    </row>
    <row r="13" spans="2:9" ht="14.25">
      <c r="B13" s="136"/>
      <c r="D13" s="175" t="s">
        <v>83</v>
      </c>
      <c r="E13" s="131"/>
      <c r="F13" s="131"/>
      <c r="G13" s="131"/>
      <c r="H13" s="131"/>
      <c r="I13" s="82"/>
    </row>
    <row r="14" spans="2:9" ht="14.25">
      <c r="B14" s="136"/>
      <c r="D14" s="175"/>
      <c r="E14" s="131"/>
      <c r="F14" s="131"/>
      <c r="G14" s="131"/>
      <c r="H14" s="131"/>
      <c r="I14" s="82"/>
    </row>
    <row r="15" spans="2:9">
      <c r="B15" s="136"/>
      <c r="D15" s="83"/>
      <c r="E15" s="132"/>
      <c r="F15" s="132"/>
      <c r="G15" s="132"/>
      <c r="H15" s="132"/>
      <c r="I15" s="84"/>
    </row>
    <row r="16" spans="2:9">
      <c r="B16" s="136"/>
      <c r="D16" s="83"/>
      <c r="E16" s="132"/>
      <c r="F16" s="132"/>
      <c r="G16" s="132"/>
      <c r="H16" s="132"/>
      <c r="I16" s="84"/>
    </row>
    <row r="17" spans="2:9">
      <c r="B17" s="136"/>
      <c r="D17" s="178" t="s">
        <v>84</v>
      </c>
      <c r="E17" s="132"/>
      <c r="F17" s="132"/>
      <c r="G17" s="132"/>
      <c r="H17" s="132"/>
      <c r="I17" s="84"/>
    </row>
    <row r="18" spans="2:9" ht="13.5" thickBot="1">
      <c r="B18" s="137"/>
      <c r="D18" s="179"/>
      <c r="E18" s="85"/>
      <c r="F18" s="85"/>
      <c r="G18" s="85"/>
      <c r="H18" s="85"/>
      <c r="I18" s="86"/>
    </row>
  </sheetData>
  <mergeCells count="3">
    <mergeCell ref="D13:D14"/>
    <mergeCell ref="E4:H4"/>
    <mergeCell ref="D17:D18"/>
  </mergeCells>
  <dataValidations count="1">
    <dataValidation type="list" allowBlank="1" showInputMessage="1" showErrorMessage="1" sqref="F10" xr:uid="{0AAAFA8E-1775-4D3C-837F-906A23A02E65}">
      <formula1>B5:B18</formula1>
    </dataValidation>
  </dataValidation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4</xdr:col>
                    <xdr:colOff>9525</xdr:colOff>
                    <xdr:row>11</xdr:row>
                    <xdr:rowOff>95250</xdr:rowOff>
                  </from>
                  <to>
                    <xdr:col>8</xdr:col>
                    <xdr:colOff>0</xdr:colOff>
                    <xdr:row>14</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4</xdr:col>
                    <xdr:colOff>9525</xdr:colOff>
                    <xdr:row>14</xdr:row>
                    <xdr:rowOff>95250</xdr:rowOff>
                  </from>
                  <to>
                    <xdr:col>8</xdr:col>
                    <xdr:colOff>0</xdr:colOff>
                    <xdr:row>17</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5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02"/>
      <c r="B2" s="150" t="s">
        <v>11</v>
      </c>
      <c r="C2" s="144"/>
      <c r="D2" s="144"/>
      <c r="E2" s="144"/>
      <c r="F2" s="144"/>
      <c r="G2" s="144"/>
      <c r="H2" s="144"/>
      <c r="I2" s="144"/>
      <c r="J2" s="144"/>
      <c r="K2" s="151" t="s">
        <v>17</v>
      </c>
      <c r="L2" s="103"/>
    </row>
    <row r="3" spans="1:12">
      <c r="A3" s="102"/>
      <c r="B3" s="145" t="s">
        <v>12</v>
      </c>
      <c r="C3" s="144"/>
      <c r="D3" s="144"/>
      <c r="E3" s="144"/>
      <c r="F3" s="144"/>
      <c r="G3" s="144"/>
      <c r="H3" s="144"/>
      <c r="I3" s="144"/>
      <c r="J3" s="144"/>
      <c r="K3" s="144"/>
      <c r="L3" s="103"/>
    </row>
    <row r="4" spans="1:12">
      <c r="A4" s="102"/>
      <c r="B4" s="145" t="s">
        <v>13</v>
      </c>
      <c r="C4" s="144"/>
      <c r="D4" s="144"/>
      <c r="E4" s="144"/>
      <c r="F4" s="144"/>
      <c r="G4" s="144"/>
      <c r="H4" s="144"/>
      <c r="I4" s="144"/>
      <c r="J4" s="144"/>
      <c r="K4" s="144"/>
      <c r="L4" s="103"/>
    </row>
    <row r="5" spans="1:12">
      <c r="A5" s="102"/>
      <c r="B5" s="145" t="s">
        <v>14</v>
      </c>
      <c r="C5" s="144"/>
      <c r="D5" s="144"/>
      <c r="E5" s="144"/>
      <c r="F5" s="144"/>
      <c r="G5" s="144"/>
      <c r="H5" s="144"/>
      <c r="I5" s="144"/>
      <c r="J5" s="144"/>
      <c r="K5" s="94" t="s">
        <v>61</v>
      </c>
      <c r="L5" s="103"/>
    </row>
    <row r="6" spans="1:12">
      <c r="A6" s="102"/>
      <c r="B6" s="145" t="s">
        <v>15</v>
      </c>
      <c r="C6" s="144"/>
      <c r="D6" s="144"/>
      <c r="E6" s="144"/>
      <c r="F6" s="144"/>
      <c r="G6" s="144"/>
      <c r="H6" s="144"/>
      <c r="I6" s="144"/>
      <c r="J6" s="144"/>
      <c r="K6" s="192" t="s">
        <v>162</v>
      </c>
      <c r="L6" s="103"/>
    </row>
    <row r="7" spans="1:12">
      <c r="A7" s="102"/>
      <c r="B7" s="145" t="s">
        <v>16</v>
      </c>
      <c r="C7" s="144"/>
      <c r="D7" s="144"/>
      <c r="E7" s="144"/>
      <c r="F7" s="144"/>
      <c r="G7" s="144"/>
      <c r="H7" s="144"/>
      <c r="I7" s="144"/>
      <c r="J7" s="144"/>
      <c r="K7" s="193"/>
      <c r="L7" s="103"/>
    </row>
    <row r="8" spans="1:12">
      <c r="A8" s="102"/>
      <c r="B8" s="144"/>
      <c r="C8" s="144"/>
      <c r="D8" s="144"/>
      <c r="E8" s="144"/>
      <c r="F8" s="144"/>
      <c r="G8" s="144"/>
      <c r="H8" s="144"/>
      <c r="I8" s="144"/>
      <c r="J8" s="144"/>
      <c r="K8" s="144"/>
      <c r="L8" s="103"/>
    </row>
    <row r="9" spans="1:12">
      <c r="A9" s="102"/>
      <c r="B9" s="96" t="s">
        <v>5</v>
      </c>
      <c r="C9" s="97"/>
      <c r="D9" s="97"/>
      <c r="E9" s="98"/>
      <c r="F9" s="97"/>
      <c r="G9" s="98"/>
      <c r="H9" s="93"/>
      <c r="I9" s="94" t="s">
        <v>7</v>
      </c>
      <c r="J9" s="144"/>
      <c r="K9" s="94" t="s">
        <v>75</v>
      </c>
      <c r="L9" s="103"/>
    </row>
    <row r="10" spans="1:12" ht="15" customHeight="1">
      <c r="A10" s="102"/>
      <c r="B10" s="102" t="s">
        <v>99</v>
      </c>
      <c r="C10" s="144"/>
      <c r="D10" s="144"/>
      <c r="E10" s="103"/>
      <c r="F10" s="144"/>
      <c r="G10" s="103"/>
      <c r="H10" s="104"/>
      <c r="I10" s="104" t="s">
        <v>99</v>
      </c>
      <c r="J10" s="144"/>
      <c r="K10" s="189">
        <v>45593</v>
      </c>
      <c r="L10" s="103"/>
    </row>
    <row r="11" spans="1:12">
      <c r="A11" s="102"/>
      <c r="B11" s="102" t="s">
        <v>100</v>
      </c>
      <c r="C11" s="144"/>
      <c r="D11" s="144"/>
      <c r="E11" s="103"/>
      <c r="F11" s="144"/>
      <c r="G11" s="103"/>
      <c r="H11" s="104"/>
      <c r="I11" s="104" t="s">
        <v>104</v>
      </c>
      <c r="J11" s="144"/>
      <c r="K11" s="190"/>
      <c r="L11" s="103"/>
    </row>
    <row r="12" spans="1:12">
      <c r="A12" s="102"/>
      <c r="B12" s="102" t="s">
        <v>101</v>
      </c>
      <c r="C12" s="144"/>
      <c r="D12" s="144"/>
      <c r="E12" s="103"/>
      <c r="F12" s="144"/>
      <c r="G12" s="103"/>
      <c r="H12" s="104"/>
      <c r="I12" s="104" t="s">
        <v>105</v>
      </c>
      <c r="J12" s="144"/>
      <c r="K12" s="144"/>
      <c r="L12" s="103"/>
    </row>
    <row r="13" spans="1:12">
      <c r="A13" s="102"/>
      <c r="B13" s="102" t="s">
        <v>160</v>
      </c>
      <c r="C13" s="144"/>
      <c r="D13" s="144"/>
      <c r="E13" s="103"/>
      <c r="F13" s="144"/>
      <c r="G13" s="103"/>
      <c r="H13" s="104"/>
      <c r="I13" s="104" t="s">
        <v>159</v>
      </c>
      <c r="J13" s="144"/>
      <c r="K13" s="94" t="s">
        <v>8</v>
      </c>
      <c r="L13" s="103"/>
    </row>
    <row r="14" spans="1:12" ht="15" customHeight="1">
      <c r="A14" s="102"/>
      <c r="B14" s="102" t="s">
        <v>103</v>
      </c>
      <c r="C14" s="144"/>
      <c r="D14" s="144"/>
      <c r="E14" s="103"/>
      <c r="F14" s="144"/>
      <c r="G14" s="103"/>
      <c r="H14" s="104"/>
      <c r="I14" s="104" t="s">
        <v>103</v>
      </c>
      <c r="J14" s="144"/>
      <c r="K14" s="189">
        <v>45591</v>
      </c>
      <c r="L14" s="103"/>
    </row>
    <row r="15" spans="1:12" ht="15" customHeight="1">
      <c r="A15" s="102"/>
      <c r="B15" s="6" t="s">
        <v>6</v>
      </c>
      <c r="C15" s="7"/>
      <c r="D15" s="7"/>
      <c r="E15" s="8"/>
      <c r="F15" s="7"/>
      <c r="G15" s="8"/>
      <c r="H15" s="104"/>
      <c r="I15" s="9" t="s">
        <v>6</v>
      </c>
      <c r="J15" s="144"/>
      <c r="K15" s="191"/>
      <c r="L15" s="103"/>
    </row>
    <row r="16" spans="1:12" ht="15" customHeight="1">
      <c r="A16" s="102"/>
      <c r="B16" s="144"/>
      <c r="C16" s="144"/>
      <c r="D16" s="144"/>
      <c r="E16" s="144"/>
      <c r="F16" s="144"/>
      <c r="G16" s="144"/>
      <c r="H16" s="144"/>
      <c r="I16" s="144"/>
      <c r="J16" s="147" t="s">
        <v>76</v>
      </c>
      <c r="K16" s="153">
        <v>44692</v>
      </c>
      <c r="L16" s="103"/>
    </row>
    <row r="17" spans="1:12">
      <c r="A17" s="102"/>
      <c r="B17" s="144" t="s">
        <v>107</v>
      </c>
      <c r="C17" s="144"/>
      <c r="D17" s="144"/>
      <c r="E17" s="144"/>
      <c r="F17" s="144"/>
      <c r="G17" s="144"/>
      <c r="H17" s="144"/>
      <c r="I17" s="144"/>
      <c r="J17" s="147" t="s">
        <v>19</v>
      </c>
      <c r="K17" s="153" t="s">
        <v>91</v>
      </c>
      <c r="L17" s="103"/>
    </row>
    <row r="18" spans="1:12" ht="18">
      <c r="A18" s="102"/>
      <c r="B18" s="144" t="s">
        <v>108</v>
      </c>
      <c r="C18" s="144"/>
      <c r="D18" s="144"/>
      <c r="E18" s="144"/>
      <c r="F18" s="144"/>
      <c r="G18" s="144"/>
      <c r="H18" s="144"/>
      <c r="I18" s="144"/>
      <c r="J18" s="146" t="s">
        <v>69</v>
      </c>
      <c r="K18" s="99" t="s">
        <v>35</v>
      </c>
      <c r="L18" s="103"/>
    </row>
    <row r="19" spans="1:12">
      <c r="A19" s="102"/>
      <c r="B19" s="144"/>
      <c r="C19" s="144"/>
      <c r="D19" s="144"/>
      <c r="E19" s="144"/>
      <c r="F19" s="144"/>
      <c r="G19" s="144"/>
      <c r="H19" s="144"/>
      <c r="I19" s="144"/>
      <c r="J19" s="144"/>
      <c r="K19" s="144"/>
      <c r="L19" s="103"/>
    </row>
    <row r="20" spans="1:12">
      <c r="A20" s="102"/>
      <c r="B20" s="95" t="s">
        <v>62</v>
      </c>
      <c r="C20" s="95" t="s">
        <v>63</v>
      </c>
      <c r="D20" s="105" t="s">
        <v>74</v>
      </c>
      <c r="E20" s="105" t="s">
        <v>78</v>
      </c>
      <c r="F20" s="105" t="s">
        <v>64</v>
      </c>
      <c r="G20" s="194" t="s">
        <v>65</v>
      </c>
      <c r="H20" s="195"/>
      <c r="I20" s="95" t="s">
        <v>45</v>
      </c>
      <c r="J20" s="140" t="s">
        <v>66</v>
      </c>
      <c r="K20" s="95" t="s">
        <v>9</v>
      </c>
      <c r="L20" s="103"/>
    </row>
    <row r="21" spans="1:12">
      <c r="A21" s="102"/>
      <c r="B21" s="107"/>
      <c r="C21" s="107"/>
      <c r="D21" s="108"/>
      <c r="E21" s="108"/>
      <c r="F21" s="108"/>
      <c r="G21" s="196"/>
      <c r="H21" s="197"/>
      <c r="I21" s="107" t="s">
        <v>18</v>
      </c>
      <c r="J21" s="141"/>
      <c r="K21" s="107"/>
      <c r="L21" s="103"/>
    </row>
    <row r="22" spans="1:12" ht="24">
      <c r="A22" s="102"/>
      <c r="B22" s="109">
        <v>10</v>
      </c>
      <c r="C22" s="119" t="s">
        <v>109</v>
      </c>
      <c r="D22" s="115" t="s">
        <v>109</v>
      </c>
      <c r="E22" s="123" t="s">
        <v>110</v>
      </c>
      <c r="F22" s="115" t="s">
        <v>111</v>
      </c>
      <c r="G22" s="180"/>
      <c r="H22" s="181"/>
      <c r="I22" s="116" t="s">
        <v>158</v>
      </c>
      <c r="J22" s="142">
        <v>0.4</v>
      </c>
      <c r="K22" s="113">
        <f t="shared" ref="K22:K43" si="0">J22*B22</f>
        <v>4</v>
      </c>
      <c r="L22" s="106"/>
    </row>
    <row r="23" spans="1:12" ht="36">
      <c r="A23" s="102"/>
      <c r="B23" s="109">
        <v>5</v>
      </c>
      <c r="C23" s="119" t="s">
        <v>112</v>
      </c>
      <c r="D23" s="115" t="s">
        <v>112</v>
      </c>
      <c r="E23" s="123" t="s">
        <v>113</v>
      </c>
      <c r="F23" s="115" t="s">
        <v>95</v>
      </c>
      <c r="G23" s="180" t="s">
        <v>114</v>
      </c>
      <c r="H23" s="181"/>
      <c r="I23" s="116" t="s">
        <v>115</v>
      </c>
      <c r="J23" s="142">
        <v>1.73</v>
      </c>
      <c r="K23" s="113">
        <f t="shared" si="0"/>
        <v>8.65</v>
      </c>
      <c r="L23" s="106"/>
    </row>
    <row r="24" spans="1:12" ht="48">
      <c r="A24" s="102"/>
      <c r="B24" s="109">
        <v>1</v>
      </c>
      <c r="C24" s="119" t="s">
        <v>116</v>
      </c>
      <c r="D24" s="115" t="s">
        <v>116</v>
      </c>
      <c r="E24" s="123" t="s">
        <v>117</v>
      </c>
      <c r="F24" s="115" t="s">
        <v>93</v>
      </c>
      <c r="G24" s="180"/>
      <c r="H24" s="181"/>
      <c r="I24" s="116" t="s">
        <v>118</v>
      </c>
      <c r="J24" s="142">
        <v>8.2100000000000009</v>
      </c>
      <c r="K24" s="113">
        <f t="shared" si="0"/>
        <v>8.2100000000000009</v>
      </c>
      <c r="L24" s="106"/>
    </row>
    <row r="25" spans="1:12" ht="24">
      <c r="A25" s="102"/>
      <c r="B25" s="109">
        <v>1</v>
      </c>
      <c r="C25" s="119" t="s">
        <v>119</v>
      </c>
      <c r="D25" s="115" t="s">
        <v>119</v>
      </c>
      <c r="E25" s="123" t="s">
        <v>120</v>
      </c>
      <c r="F25" s="115"/>
      <c r="G25" s="180"/>
      <c r="H25" s="181"/>
      <c r="I25" s="116" t="s">
        <v>121</v>
      </c>
      <c r="J25" s="142">
        <v>13.29</v>
      </c>
      <c r="K25" s="113">
        <f t="shared" si="0"/>
        <v>13.29</v>
      </c>
      <c r="L25" s="106"/>
    </row>
    <row r="26" spans="1:12" ht="24">
      <c r="A26" s="102"/>
      <c r="B26" s="109">
        <v>10</v>
      </c>
      <c r="C26" s="119" t="s">
        <v>122</v>
      </c>
      <c r="D26" s="115" t="s">
        <v>122</v>
      </c>
      <c r="E26" s="123" t="s">
        <v>123</v>
      </c>
      <c r="F26" s="115" t="s">
        <v>124</v>
      </c>
      <c r="G26" s="180"/>
      <c r="H26" s="181"/>
      <c r="I26" s="116" t="s">
        <v>125</v>
      </c>
      <c r="J26" s="142">
        <v>0.75</v>
      </c>
      <c r="K26" s="113">
        <f t="shared" si="0"/>
        <v>7.5</v>
      </c>
      <c r="L26" s="106"/>
    </row>
    <row r="27" spans="1:12" ht="24">
      <c r="A27" s="102"/>
      <c r="B27" s="109">
        <v>10</v>
      </c>
      <c r="C27" s="119" t="s">
        <v>122</v>
      </c>
      <c r="D27" s="115" t="s">
        <v>122</v>
      </c>
      <c r="E27" s="123" t="s">
        <v>126</v>
      </c>
      <c r="F27" s="115" t="s">
        <v>96</v>
      </c>
      <c r="G27" s="180"/>
      <c r="H27" s="181"/>
      <c r="I27" s="116" t="s">
        <v>125</v>
      </c>
      <c r="J27" s="142">
        <v>0.75</v>
      </c>
      <c r="K27" s="113">
        <f t="shared" si="0"/>
        <v>7.5</v>
      </c>
      <c r="L27" s="106"/>
    </row>
    <row r="28" spans="1:12" ht="24">
      <c r="A28" s="102"/>
      <c r="B28" s="109">
        <v>6</v>
      </c>
      <c r="C28" s="119" t="s">
        <v>127</v>
      </c>
      <c r="D28" s="115" t="s">
        <v>127</v>
      </c>
      <c r="E28" s="123" t="s">
        <v>128</v>
      </c>
      <c r="F28" s="115" t="s">
        <v>95</v>
      </c>
      <c r="G28" s="180" t="s">
        <v>129</v>
      </c>
      <c r="H28" s="181"/>
      <c r="I28" s="116" t="s">
        <v>130</v>
      </c>
      <c r="J28" s="142">
        <v>1.74</v>
      </c>
      <c r="K28" s="113">
        <f t="shared" si="0"/>
        <v>10.44</v>
      </c>
      <c r="L28" s="106"/>
    </row>
    <row r="29" spans="1:12" ht="24">
      <c r="A29" s="102"/>
      <c r="B29" s="109">
        <v>6</v>
      </c>
      <c r="C29" s="119" t="s">
        <v>127</v>
      </c>
      <c r="D29" s="115" t="s">
        <v>127</v>
      </c>
      <c r="E29" s="123" t="s">
        <v>131</v>
      </c>
      <c r="F29" s="115" t="s">
        <v>95</v>
      </c>
      <c r="G29" s="180" t="s">
        <v>132</v>
      </c>
      <c r="H29" s="181"/>
      <c r="I29" s="116" t="s">
        <v>130</v>
      </c>
      <c r="J29" s="142">
        <v>1.74</v>
      </c>
      <c r="K29" s="113">
        <f t="shared" si="0"/>
        <v>10.44</v>
      </c>
      <c r="L29" s="106"/>
    </row>
    <row r="30" spans="1:12" ht="24">
      <c r="A30" s="102"/>
      <c r="B30" s="109">
        <v>6</v>
      </c>
      <c r="C30" s="119" t="s">
        <v>127</v>
      </c>
      <c r="D30" s="115" t="s">
        <v>127</v>
      </c>
      <c r="E30" s="123" t="s">
        <v>133</v>
      </c>
      <c r="F30" s="115" t="s">
        <v>95</v>
      </c>
      <c r="G30" s="180" t="s">
        <v>134</v>
      </c>
      <c r="H30" s="181"/>
      <c r="I30" s="116" t="s">
        <v>130</v>
      </c>
      <c r="J30" s="142">
        <v>1.74</v>
      </c>
      <c r="K30" s="113">
        <f t="shared" si="0"/>
        <v>10.44</v>
      </c>
      <c r="L30" s="106"/>
    </row>
    <row r="31" spans="1:12" ht="24">
      <c r="A31" s="102"/>
      <c r="B31" s="160">
        <v>6</v>
      </c>
      <c r="C31" s="161" t="s">
        <v>127</v>
      </c>
      <c r="D31" s="162" t="s">
        <v>127</v>
      </c>
      <c r="E31" s="163" t="s">
        <v>135</v>
      </c>
      <c r="F31" s="162" t="s">
        <v>95</v>
      </c>
      <c r="G31" s="187" t="s">
        <v>136</v>
      </c>
      <c r="H31" s="188"/>
      <c r="I31" s="164" t="s">
        <v>130</v>
      </c>
      <c r="J31" s="165">
        <v>1.74</v>
      </c>
      <c r="K31" s="166">
        <f t="shared" si="0"/>
        <v>10.44</v>
      </c>
      <c r="L31" s="106"/>
    </row>
    <row r="32" spans="1:12" ht="24">
      <c r="A32" s="102"/>
      <c r="B32" s="109">
        <v>10</v>
      </c>
      <c r="C32" s="119" t="s">
        <v>127</v>
      </c>
      <c r="D32" s="115" t="s">
        <v>127</v>
      </c>
      <c r="E32" s="123" t="s">
        <v>137</v>
      </c>
      <c r="F32" s="115" t="s">
        <v>138</v>
      </c>
      <c r="G32" s="180" t="s">
        <v>97</v>
      </c>
      <c r="H32" s="181"/>
      <c r="I32" s="116" t="s">
        <v>130</v>
      </c>
      <c r="J32" s="142">
        <v>1.74</v>
      </c>
      <c r="K32" s="113">
        <f t="shared" si="0"/>
        <v>17.399999999999999</v>
      </c>
      <c r="L32" s="106"/>
    </row>
    <row r="33" spans="1:12" ht="24">
      <c r="A33" s="102"/>
      <c r="B33" s="160">
        <v>6</v>
      </c>
      <c r="C33" s="161" t="s">
        <v>127</v>
      </c>
      <c r="D33" s="162" t="s">
        <v>127</v>
      </c>
      <c r="E33" s="163" t="s">
        <v>139</v>
      </c>
      <c r="F33" s="162" t="s">
        <v>138</v>
      </c>
      <c r="G33" s="187" t="s">
        <v>114</v>
      </c>
      <c r="H33" s="188"/>
      <c r="I33" s="164" t="s">
        <v>130</v>
      </c>
      <c r="J33" s="165">
        <v>1.74</v>
      </c>
      <c r="K33" s="166">
        <f t="shared" si="0"/>
        <v>10.44</v>
      </c>
      <c r="L33" s="106"/>
    </row>
    <row r="34" spans="1:12" ht="24">
      <c r="A34" s="102"/>
      <c r="B34" s="160">
        <v>10</v>
      </c>
      <c r="C34" s="161" t="s">
        <v>127</v>
      </c>
      <c r="D34" s="162" t="s">
        <v>127</v>
      </c>
      <c r="E34" s="163" t="s">
        <v>140</v>
      </c>
      <c r="F34" s="162" t="s">
        <v>138</v>
      </c>
      <c r="G34" s="187" t="s">
        <v>94</v>
      </c>
      <c r="H34" s="188"/>
      <c r="I34" s="164" t="s">
        <v>130</v>
      </c>
      <c r="J34" s="165">
        <v>1.74</v>
      </c>
      <c r="K34" s="166">
        <f t="shared" si="0"/>
        <v>17.399999999999999</v>
      </c>
      <c r="L34" s="106"/>
    </row>
    <row r="35" spans="1:12" ht="24">
      <c r="A35" s="102"/>
      <c r="B35" s="109">
        <v>6</v>
      </c>
      <c r="C35" s="119" t="s">
        <v>127</v>
      </c>
      <c r="D35" s="115" t="s">
        <v>127</v>
      </c>
      <c r="E35" s="123" t="s">
        <v>141</v>
      </c>
      <c r="F35" s="115" t="s">
        <v>138</v>
      </c>
      <c r="G35" s="180" t="s">
        <v>142</v>
      </c>
      <c r="H35" s="181"/>
      <c r="I35" s="116" t="s">
        <v>130</v>
      </c>
      <c r="J35" s="142">
        <v>1.74</v>
      </c>
      <c r="K35" s="113">
        <f t="shared" si="0"/>
        <v>10.44</v>
      </c>
      <c r="L35" s="106"/>
    </row>
    <row r="36" spans="1:12" ht="24">
      <c r="A36" s="102"/>
      <c r="B36" s="109">
        <v>10</v>
      </c>
      <c r="C36" s="119" t="s">
        <v>143</v>
      </c>
      <c r="D36" s="115" t="s">
        <v>143</v>
      </c>
      <c r="E36" s="123" t="s">
        <v>144</v>
      </c>
      <c r="F36" s="115" t="s">
        <v>98</v>
      </c>
      <c r="G36" s="180"/>
      <c r="H36" s="181"/>
      <c r="I36" s="116" t="s">
        <v>145</v>
      </c>
      <c r="J36" s="142">
        <v>1.77</v>
      </c>
      <c r="K36" s="113">
        <f t="shared" si="0"/>
        <v>17.7</v>
      </c>
      <c r="L36" s="106"/>
    </row>
    <row r="37" spans="1:12" ht="24">
      <c r="A37" s="102"/>
      <c r="B37" s="167">
        <v>0</v>
      </c>
      <c r="C37" s="168" t="s">
        <v>143</v>
      </c>
      <c r="D37" s="169" t="s">
        <v>143</v>
      </c>
      <c r="E37" s="170" t="s">
        <v>146</v>
      </c>
      <c r="F37" s="169" t="s">
        <v>97</v>
      </c>
      <c r="G37" s="185"/>
      <c r="H37" s="186"/>
      <c r="I37" s="171" t="s">
        <v>145</v>
      </c>
      <c r="J37" s="172">
        <v>1.77</v>
      </c>
      <c r="K37" s="173">
        <f t="shared" si="0"/>
        <v>0</v>
      </c>
      <c r="L37" s="106"/>
    </row>
    <row r="38" spans="1:12" ht="24">
      <c r="A38" s="102"/>
      <c r="B38" s="109">
        <v>5</v>
      </c>
      <c r="C38" s="119" t="s">
        <v>143</v>
      </c>
      <c r="D38" s="115" t="s">
        <v>143</v>
      </c>
      <c r="E38" s="123" t="s">
        <v>147</v>
      </c>
      <c r="F38" s="115" t="s">
        <v>148</v>
      </c>
      <c r="G38" s="180"/>
      <c r="H38" s="181"/>
      <c r="I38" s="116" t="s">
        <v>145</v>
      </c>
      <c r="J38" s="142">
        <v>1.77</v>
      </c>
      <c r="K38" s="113">
        <f t="shared" si="0"/>
        <v>8.85</v>
      </c>
      <c r="L38" s="106"/>
    </row>
    <row r="39" spans="1:12" ht="24">
      <c r="A39" s="102"/>
      <c r="B39" s="109">
        <v>5</v>
      </c>
      <c r="C39" s="119" t="s">
        <v>143</v>
      </c>
      <c r="D39" s="115" t="s">
        <v>143</v>
      </c>
      <c r="E39" s="123" t="s">
        <v>149</v>
      </c>
      <c r="F39" s="115" t="s">
        <v>150</v>
      </c>
      <c r="G39" s="180"/>
      <c r="H39" s="181"/>
      <c r="I39" s="116" t="s">
        <v>145</v>
      </c>
      <c r="J39" s="142">
        <v>1.77</v>
      </c>
      <c r="K39" s="113">
        <f t="shared" si="0"/>
        <v>8.85</v>
      </c>
      <c r="L39" s="106"/>
    </row>
    <row r="40" spans="1:12" ht="24">
      <c r="A40" s="102"/>
      <c r="B40" s="109">
        <v>5</v>
      </c>
      <c r="C40" s="119" t="s">
        <v>143</v>
      </c>
      <c r="D40" s="115" t="s">
        <v>143</v>
      </c>
      <c r="E40" s="123" t="s">
        <v>151</v>
      </c>
      <c r="F40" s="115" t="s">
        <v>129</v>
      </c>
      <c r="G40" s="180"/>
      <c r="H40" s="181"/>
      <c r="I40" s="116" t="s">
        <v>145</v>
      </c>
      <c r="J40" s="142">
        <v>1.77</v>
      </c>
      <c r="K40" s="113">
        <f t="shared" si="0"/>
        <v>8.85</v>
      </c>
      <c r="L40" s="106"/>
    </row>
    <row r="41" spans="1:12" ht="24">
      <c r="A41" s="102"/>
      <c r="B41" s="109">
        <v>5</v>
      </c>
      <c r="C41" s="119" t="s">
        <v>143</v>
      </c>
      <c r="D41" s="115" t="s">
        <v>143</v>
      </c>
      <c r="E41" s="123" t="s">
        <v>152</v>
      </c>
      <c r="F41" s="115" t="s">
        <v>153</v>
      </c>
      <c r="G41" s="180"/>
      <c r="H41" s="181"/>
      <c r="I41" s="116" t="s">
        <v>145</v>
      </c>
      <c r="J41" s="142">
        <v>1.77</v>
      </c>
      <c r="K41" s="113">
        <f t="shared" si="0"/>
        <v>8.85</v>
      </c>
      <c r="L41" s="106"/>
    </row>
    <row r="42" spans="1:12" ht="24">
      <c r="A42" s="102"/>
      <c r="B42" s="109">
        <v>8</v>
      </c>
      <c r="C42" s="119" t="s">
        <v>143</v>
      </c>
      <c r="D42" s="115" t="s">
        <v>143</v>
      </c>
      <c r="E42" s="123" t="s">
        <v>154</v>
      </c>
      <c r="F42" s="115" t="s">
        <v>155</v>
      </c>
      <c r="G42" s="180"/>
      <c r="H42" s="181"/>
      <c r="I42" s="116" t="s">
        <v>145</v>
      </c>
      <c r="J42" s="142">
        <v>1.77</v>
      </c>
      <c r="K42" s="113">
        <f t="shared" si="0"/>
        <v>14.16</v>
      </c>
      <c r="L42" s="106"/>
    </row>
    <row r="43" spans="1:12" ht="24">
      <c r="A43" s="102"/>
      <c r="B43" s="110">
        <v>5</v>
      </c>
      <c r="C43" s="120" t="s">
        <v>143</v>
      </c>
      <c r="D43" s="117" t="s">
        <v>143</v>
      </c>
      <c r="E43" s="124" t="s">
        <v>156</v>
      </c>
      <c r="F43" s="117" t="s">
        <v>157</v>
      </c>
      <c r="G43" s="182"/>
      <c r="H43" s="183"/>
      <c r="I43" s="118" t="s">
        <v>145</v>
      </c>
      <c r="J43" s="143">
        <v>1.77</v>
      </c>
      <c r="K43" s="114">
        <f t="shared" si="0"/>
        <v>8.85</v>
      </c>
      <c r="L43" s="106"/>
    </row>
    <row r="44" spans="1:12">
      <c r="A44" s="102"/>
      <c r="B44" s="154"/>
      <c r="C44" s="144"/>
      <c r="D44" s="144"/>
      <c r="E44" s="144"/>
      <c r="F44" s="144"/>
      <c r="G44" s="144"/>
      <c r="H44" s="144"/>
      <c r="I44" s="144"/>
      <c r="J44" s="157" t="s">
        <v>67</v>
      </c>
      <c r="K44" s="152">
        <f>SUM(K22:K43)</f>
        <v>222.69999999999996</v>
      </c>
      <c r="L44" s="106"/>
    </row>
    <row r="45" spans="1:12">
      <c r="A45" s="102"/>
      <c r="B45" s="144"/>
      <c r="C45" s="144"/>
      <c r="D45" s="144"/>
      <c r="E45" s="144"/>
      <c r="F45" s="144"/>
      <c r="G45" s="144"/>
      <c r="H45" s="144"/>
      <c r="I45" s="144"/>
      <c r="J45" s="148" t="s">
        <v>161</v>
      </c>
      <c r="K45" s="152">
        <v>20</v>
      </c>
      <c r="L45" s="106"/>
    </row>
    <row r="46" spans="1:12" hidden="1" outlineLevel="1">
      <c r="A46" s="102"/>
      <c r="B46" s="144"/>
      <c r="C46" s="144"/>
      <c r="D46" s="144"/>
      <c r="E46" s="144"/>
      <c r="F46" s="144"/>
      <c r="G46" s="144"/>
      <c r="H46" s="144"/>
      <c r="I46" s="144"/>
      <c r="J46" s="149" t="s">
        <v>60</v>
      </c>
      <c r="K46" s="152">
        <v>0</v>
      </c>
      <c r="L46" s="106"/>
    </row>
    <row r="47" spans="1:12" collapsed="1">
      <c r="A47" s="102"/>
      <c r="B47" s="144"/>
      <c r="C47" s="144"/>
      <c r="D47" s="144"/>
      <c r="E47" s="144"/>
      <c r="F47" s="144"/>
      <c r="G47" s="144"/>
      <c r="H47" s="144"/>
      <c r="I47" s="144"/>
      <c r="J47" s="149" t="s">
        <v>68</v>
      </c>
      <c r="K47" s="152">
        <f>SUM(K44:K46)</f>
        <v>242.69999999999996</v>
      </c>
      <c r="L47" s="106"/>
    </row>
    <row r="48" spans="1:12">
      <c r="A48" s="6"/>
      <c r="B48" s="184" t="s">
        <v>165</v>
      </c>
      <c r="C48" s="184"/>
      <c r="D48" s="184"/>
      <c r="E48" s="184"/>
      <c r="F48" s="184"/>
      <c r="G48" s="184"/>
      <c r="H48" s="184"/>
      <c r="I48" s="184"/>
      <c r="J48" s="184"/>
      <c r="K48" s="184"/>
      <c r="L48" s="8"/>
    </row>
    <row r="50" spans="9:10">
      <c r="I50" s="1" t="s">
        <v>79</v>
      </c>
      <c r="J50" s="88">
        <f>'Tax Invoice'!M11</f>
        <v>33.619999999999997</v>
      </c>
    </row>
    <row r="51" spans="9:10">
      <c r="I51" s="1" t="s">
        <v>80</v>
      </c>
      <c r="J51" s="88">
        <f>J50*K44</f>
        <v>7487.1739999999982</v>
      </c>
    </row>
    <row r="52" spans="9:10">
      <c r="I52" s="1" t="s">
        <v>81</v>
      </c>
      <c r="J52" s="88">
        <f>J50*K47</f>
        <v>8159.5739999999978</v>
      </c>
    </row>
    <row r="53" spans="9:10">
      <c r="I53" s="1"/>
      <c r="J53" s="88"/>
    </row>
    <row r="54" spans="9:10">
      <c r="I54" s="1"/>
      <c r="J54" s="88"/>
    </row>
    <row r="55" spans="9:10">
      <c r="I55" s="1"/>
      <c r="J55" s="88"/>
    </row>
  </sheetData>
  <mergeCells count="28">
    <mergeCell ref="K10:K11"/>
    <mergeCell ref="K14:K15"/>
    <mergeCell ref="K6:K7"/>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42:H42"/>
    <mergeCell ref="G43:H43"/>
    <mergeCell ref="B48:K48"/>
    <mergeCell ref="G37:H37"/>
    <mergeCell ref="G38:H38"/>
    <mergeCell ref="G39:H39"/>
    <mergeCell ref="G40:H40"/>
    <mergeCell ref="G41:H41"/>
  </mergeCells>
  <printOptions horizontalCentered="1"/>
  <pageMargins left="0.11" right="0.11" top="0.32" bottom="0.31" header="0.17" footer="0.12000000000000001"/>
  <pageSetup paperSize="9" scale="75" orientation="portrait" horizontalDpi="4294967293" r:id="rId1"/>
  <headerFooter>
    <oddFooter>&amp;CPage &amp;P of &amp;N</oddFooter>
  </headerFooter>
  <ignoredErrors>
    <ignoredError sqref="K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3"/>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146</v>
      </c>
      <c r="O1" t="s">
        <v>20</v>
      </c>
      <c r="T1" t="s">
        <v>67</v>
      </c>
      <c r="U1">
        <v>240.39999999999995</v>
      </c>
    </row>
    <row r="2" spans="1:21" ht="15.75">
      <c r="A2" s="102"/>
      <c r="B2" s="150" t="s">
        <v>11</v>
      </c>
      <c r="C2" s="144"/>
      <c r="D2" s="144"/>
      <c r="E2" s="144"/>
      <c r="F2" s="144"/>
      <c r="G2" s="144"/>
      <c r="H2" s="144"/>
      <c r="I2" s="151" t="s">
        <v>17</v>
      </c>
      <c r="J2" s="103"/>
    </row>
    <row r="3" spans="1:21">
      <c r="A3" s="102"/>
      <c r="B3" s="145" t="s">
        <v>12</v>
      </c>
      <c r="C3" s="144"/>
      <c r="D3" s="144"/>
      <c r="E3" s="144"/>
      <c r="F3" s="144"/>
      <c r="G3" s="144"/>
      <c r="H3" s="144"/>
      <c r="I3" s="144"/>
      <c r="J3" s="103"/>
    </row>
    <row r="4" spans="1:21">
      <c r="A4" s="102"/>
      <c r="B4" s="145" t="s">
        <v>13</v>
      </c>
      <c r="C4" s="144"/>
      <c r="D4" s="144"/>
      <c r="E4" s="144"/>
      <c r="F4" s="144"/>
      <c r="G4" s="144"/>
      <c r="H4" s="144"/>
      <c r="I4" s="144"/>
      <c r="J4" s="103"/>
    </row>
    <row r="5" spans="1:21">
      <c r="A5" s="102"/>
      <c r="B5" s="145" t="s">
        <v>14</v>
      </c>
      <c r="C5" s="144"/>
      <c r="D5" s="144"/>
      <c r="E5" s="144"/>
      <c r="F5" s="144"/>
      <c r="G5" s="144"/>
      <c r="H5" s="144"/>
      <c r="I5" s="94" t="s">
        <v>61</v>
      </c>
      <c r="J5" s="103"/>
    </row>
    <row r="6" spans="1:21">
      <c r="A6" s="102"/>
      <c r="B6" s="145" t="s">
        <v>15</v>
      </c>
      <c r="C6" s="144"/>
      <c r="D6" s="144"/>
      <c r="E6" s="144"/>
      <c r="F6" s="144"/>
      <c r="G6" s="144"/>
      <c r="H6" s="144"/>
      <c r="I6" s="192"/>
      <c r="J6" s="103"/>
    </row>
    <row r="7" spans="1:21">
      <c r="A7" s="102"/>
      <c r="B7" s="145" t="s">
        <v>16</v>
      </c>
      <c r="C7" s="144"/>
      <c r="D7" s="144"/>
      <c r="E7" s="144"/>
      <c r="F7" s="144"/>
      <c r="G7" s="144"/>
      <c r="H7" s="144"/>
      <c r="I7" s="198"/>
      <c r="J7" s="103"/>
    </row>
    <row r="8" spans="1:21">
      <c r="A8" s="102"/>
      <c r="B8" s="144"/>
      <c r="C8" s="144"/>
      <c r="D8" s="144"/>
      <c r="E8" s="144"/>
      <c r="F8" s="144"/>
      <c r="G8" s="144"/>
      <c r="H8" s="144"/>
      <c r="I8" s="144"/>
      <c r="J8" s="103"/>
    </row>
    <row r="9" spans="1:21">
      <c r="A9" s="102"/>
      <c r="B9" s="96" t="s">
        <v>5</v>
      </c>
      <c r="C9" s="97"/>
      <c r="D9" s="97"/>
      <c r="E9" s="98"/>
      <c r="F9" s="93"/>
      <c r="G9" s="94" t="s">
        <v>7</v>
      </c>
      <c r="H9" s="144"/>
      <c r="I9" s="94" t="s">
        <v>75</v>
      </c>
      <c r="J9" s="103"/>
    </row>
    <row r="10" spans="1:21">
      <c r="A10" s="102"/>
      <c r="B10" s="102" t="s">
        <v>99</v>
      </c>
      <c r="C10" s="144"/>
      <c r="D10" s="144"/>
      <c r="E10" s="103"/>
      <c r="F10" s="104"/>
      <c r="G10" s="104" t="s">
        <v>99</v>
      </c>
      <c r="H10" s="144"/>
      <c r="I10" s="189"/>
      <c r="J10" s="103"/>
    </row>
    <row r="11" spans="1:21">
      <c r="A11" s="102"/>
      <c r="B11" s="102" t="s">
        <v>100</v>
      </c>
      <c r="C11" s="144"/>
      <c r="D11" s="144"/>
      <c r="E11" s="103"/>
      <c r="F11" s="104"/>
      <c r="G11" s="104" t="s">
        <v>104</v>
      </c>
      <c r="H11" s="144"/>
      <c r="I11" s="190"/>
      <c r="J11" s="103"/>
    </row>
    <row r="12" spans="1:21">
      <c r="A12" s="102"/>
      <c r="B12" s="102" t="s">
        <v>101</v>
      </c>
      <c r="C12" s="144"/>
      <c r="D12" s="144"/>
      <c r="E12" s="103"/>
      <c r="F12" s="104"/>
      <c r="G12" s="104" t="s">
        <v>105</v>
      </c>
      <c r="H12" s="144"/>
      <c r="I12" s="144"/>
      <c r="J12" s="103"/>
    </row>
    <row r="13" spans="1:21">
      <c r="A13" s="102"/>
      <c r="B13" s="102" t="s">
        <v>102</v>
      </c>
      <c r="C13" s="144"/>
      <c r="D13" s="144"/>
      <c r="E13" s="103"/>
      <c r="F13" s="104"/>
      <c r="G13" s="104" t="s">
        <v>106</v>
      </c>
      <c r="H13" s="144"/>
      <c r="I13" s="94" t="s">
        <v>8</v>
      </c>
      <c r="J13" s="103"/>
    </row>
    <row r="14" spans="1:21">
      <c r="A14" s="102"/>
      <c r="B14" s="102" t="s">
        <v>103</v>
      </c>
      <c r="C14" s="144"/>
      <c r="D14" s="144"/>
      <c r="E14" s="103"/>
      <c r="F14" s="104"/>
      <c r="G14" s="104" t="s">
        <v>103</v>
      </c>
      <c r="H14" s="144"/>
      <c r="I14" s="189">
        <v>45591</v>
      </c>
      <c r="J14" s="103"/>
    </row>
    <row r="15" spans="1:21">
      <c r="A15" s="102"/>
      <c r="B15" s="6" t="s">
        <v>6</v>
      </c>
      <c r="C15" s="7"/>
      <c r="D15" s="7"/>
      <c r="E15" s="8"/>
      <c r="F15" s="104"/>
      <c r="G15" s="9" t="s">
        <v>6</v>
      </c>
      <c r="H15" s="144"/>
      <c r="I15" s="191"/>
      <c r="J15" s="103"/>
    </row>
    <row r="16" spans="1:21">
      <c r="A16" s="102"/>
      <c r="B16" s="144"/>
      <c r="C16" s="144"/>
      <c r="D16" s="144"/>
      <c r="E16" s="144"/>
      <c r="F16" s="144"/>
      <c r="G16" s="144"/>
      <c r="H16" s="147" t="s">
        <v>76</v>
      </c>
      <c r="I16" s="153">
        <v>44692</v>
      </c>
      <c r="J16" s="103"/>
    </row>
    <row r="17" spans="1:10">
      <c r="A17" s="102"/>
      <c r="B17" s="144" t="s">
        <v>107</v>
      </c>
      <c r="C17" s="144"/>
      <c r="D17" s="144"/>
      <c r="E17" s="144"/>
      <c r="F17" s="144"/>
      <c r="G17" s="144"/>
      <c r="H17" s="147" t="s">
        <v>19</v>
      </c>
      <c r="I17" s="153" t="s">
        <v>91</v>
      </c>
      <c r="J17" s="103"/>
    </row>
    <row r="18" spans="1:10" ht="18">
      <c r="A18" s="102"/>
      <c r="B18" s="144" t="s">
        <v>108</v>
      </c>
      <c r="C18" s="144"/>
      <c r="D18" s="144"/>
      <c r="E18" s="144"/>
      <c r="F18" s="144"/>
      <c r="G18" s="144"/>
      <c r="H18" s="146" t="s">
        <v>69</v>
      </c>
      <c r="I18" s="99" t="s">
        <v>35</v>
      </c>
      <c r="J18" s="103"/>
    </row>
    <row r="19" spans="1:10">
      <c r="A19" s="102"/>
      <c r="B19" s="144"/>
      <c r="C19" s="144"/>
      <c r="D19" s="144"/>
      <c r="E19" s="144"/>
      <c r="F19" s="144"/>
      <c r="G19" s="144"/>
      <c r="H19" s="144"/>
      <c r="I19" s="144"/>
      <c r="J19" s="103"/>
    </row>
    <row r="20" spans="1:10">
      <c r="A20" s="102"/>
      <c r="B20" s="95" t="s">
        <v>62</v>
      </c>
      <c r="C20" s="95" t="s">
        <v>63</v>
      </c>
      <c r="D20" s="105" t="s">
        <v>64</v>
      </c>
      <c r="E20" s="194" t="s">
        <v>65</v>
      </c>
      <c r="F20" s="195"/>
      <c r="G20" s="95" t="s">
        <v>45</v>
      </c>
      <c r="H20" s="95" t="s">
        <v>66</v>
      </c>
      <c r="I20" s="95" t="s">
        <v>9</v>
      </c>
      <c r="J20" s="103"/>
    </row>
    <row r="21" spans="1:10">
      <c r="A21" s="102"/>
      <c r="B21" s="107"/>
      <c r="C21" s="107"/>
      <c r="D21" s="108"/>
      <c r="E21" s="196"/>
      <c r="F21" s="197"/>
      <c r="G21" s="107" t="s">
        <v>18</v>
      </c>
      <c r="H21" s="107"/>
      <c r="I21" s="107"/>
      <c r="J21" s="103"/>
    </row>
    <row r="22" spans="1:10" ht="156">
      <c r="A22" s="102"/>
      <c r="B22" s="109">
        <v>10</v>
      </c>
      <c r="C22" s="119" t="s">
        <v>109</v>
      </c>
      <c r="D22" s="115" t="s">
        <v>111</v>
      </c>
      <c r="E22" s="180"/>
      <c r="F22" s="181"/>
      <c r="G22" s="116" t="s">
        <v>158</v>
      </c>
      <c r="H22" s="111">
        <v>0.4</v>
      </c>
      <c r="I22" s="113">
        <f t="shared" ref="I22:I43" si="0">H22*B22</f>
        <v>4</v>
      </c>
      <c r="J22" s="106"/>
    </row>
    <row r="23" spans="1:10" ht="216">
      <c r="A23" s="102"/>
      <c r="B23" s="109">
        <v>5</v>
      </c>
      <c r="C23" s="119" t="s">
        <v>112</v>
      </c>
      <c r="D23" s="115" t="s">
        <v>95</v>
      </c>
      <c r="E23" s="180" t="s">
        <v>114</v>
      </c>
      <c r="F23" s="181"/>
      <c r="G23" s="116" t="s">
        <v>115</v>
      </c>
      <c r="H23" s="111">
        <v>1.73</v>
      </c>
      <c r="I23" s="113">
        <f t="shared" si="0"/>
        <v>8.65</v>
      </c>
      <c r="J23" s="106"/>
    </row>
    <row r="24" spans="1:10" ht="300">
      <c r="A24" s="102"/>
      <c r="B24" s="109">
        <v>1</v>
      </c>
      <c r="C24" s="119" t="s">
        <v>116</v>
      </c>
      <c r="D24" s="115" t="s">
        <v>93</v>
      </c>
      <c r="E24" s="180"/>
      <c r="F24" s="181"/>
      <c r="G24" s="116" t="s">
        <v>118</v>
      </c>
      <c r="H24" s="111">
        <v>8.2100000000000009</v>
      </c>
      <c r="I24" s="113">
        <f t="shared" si="0"/>
        <v>8.2100000000000009</v>
      </c>
      <c r="J24" s="106"/>
    </row>
    <row r="25" spans="1:10" ht="180">
      <c r="A25" s="102"/>
      <c r="B25" s="109">
        <v>1</v>
      </c>
      <c r="C25" s="119" t="s">
        <v>119</v>
      </c>
      <c r="D25" s="115"/>
      <c r="E25" s="180"/>
      <c r="F25" s="181"/>
      <c r="G25" s="116" t="s">
        <v>121</v>
      </c>
      <c r="H25" s="111">
        <v>13.29</v>
      </c>
      <c r="I25" s="113">
        <f t="shared" si="0"/>
        <v>13.29</v>
      </c>
      <c r="J25" s="106"/>
    </row>
    <row r="26" spans="1:10" ht="132">
      <c r="A26" s="102"/>
      <c r="B26" s="109">
        <v>10</v>
      </c>
      <c r="C26" s="119" t="s">
        <v>122</v>
      </c>
      <c r="D26" s="115" t="s">
        <v>124</v>
      </c>
      <c r="E26" s="180"/>
      <c r="F26" s="181"/>
      <c r="G26" s="116" t="s">
        <v>125</v>
      </c>
      <c r="H26" s="111">
        <v>0.75</v>
      </c>
      <c r="I26" s="113">
        <f t="shared" si="0"/>
        <v>7.5</v>
      </c>
      <c r="J26" s="106"/>
    </row>
    <row r="27" spans="1:10" ht="132">
      <c r="A27" s="102"/>
      <c r="B27" s="109">
        <v>10</v>
      </c>
      <c r="C27" s="119" t="s">
        <v>122</v>
      </c>
      <c r="D27" s="115" t="s">
        <v>96</v>
      </c>
      <c r="E27" s="180"/>
      <c r="F27" s="181"/>
      <c r="G27" s="116" t="s">
        <v>125</v>
      </c>
      <c r="H27" s="111">
        <v>0.75</v>
      </c>
      <c r="I27" s="113">
        <f t="shared" si="0"/>
        <v>7.5</v>
      </c>
      <c r="J27" s="106"/>
    </row>
    <row r="28" spans="1:10" ht="132">
      <c r="A28" s="102"/>
      <c r="B28" s="109">
        <v>6</v>
      </c>
      <c r="C28" s="119" t="s">
        <v>127</v>
      </c>
      <c r="D28" s="115" t="s">
        <v>95</v>
      </c>
      <c r="E28" s="180" t="s">
        <v>129</v>
      </c>
      <c r="F28" s="181"/>
      <c r="G28" s="116" t="s">
        <v>130</v>
      </c>
      <c r="H28" s="111">
        <v>1.74</v>
      </c>
      <c r="I28" s="113">
        <f t="shared" si="0"/>
        <v>10.44</v>
      </c>
      <c r="J28" s="106"/>
    </row>
    <row r="29" spans="1:10" ht="132">
      <c r="A29" s="102"/>
      <c r="B29" s="109">
        <v>6</v>
      </c>
      <c r="C29" s="119" t="s">
        <v>127</v>
      </c>
      <c r="D29" s="115" t="s">
        <v>95</v>
      </c>
      <c r="E29" s="180" t="s">
        <v>132</v>
      </c>
      <c r="F29" s="181"/>
      <c r="G29" s="116" t="s">
        <v>130</v>
      </c>
      <c r="H29" s="111">
        <v>1.74</v>
      </c>
      <c r="I29" s="113">
        <f t="shared" si="0"/>
        <v>10.44</v>
      </c>
      <c r="J29" s="106"/>
    </row>
    <row r="30" spans="1:10" ht="132">
      <c r="A30" s="102"/>
      <c r="B30" s="109">
        <v>6</v>
      </c>
      <c r="C30" s="119" t="s">
        <v>127</v>
      </c>
      <c r="D30" s="115" t="s">
        <v>95</v>
      </c>
      <c r="E30" s="180" t="s">
        <v>134</v>
      </c>
      <c r="F30" s="181"/>
      <c r="G30" s="116" t="s">
        <v>130</v>
      </c>
      <c r="H30" s="111">
        <v>1.74</v>
      </c>
      <c r="I30" s="113">
        <f t="shared" si="0"/>
        <v>10.44</v>
      </c>
      <c r="J30" s="106"/>
    </row>
    <row r="31" spans="1:10" ht="132">
      <c r="A31" s="102"/>
      <c r="B31" s="109">
        <v>6</v>
      </c>
      <c r="C31" s="119" t="s">
        <v>127</v>
      </c>
      <c r="D31" s="115" t="s">
        <v>95</v>
      </c>
      <c r="E31" s="180" t="s">
        <v>136</v>
      </c>
      <c r="F31" s="181"/>
      <c r="G31" s="116" t="s">
        <v>130</v>
      </c>
      <c r="H31" s="111">
        <v>1.74</v>
      </c>
      <c r="I31" s="113">
        <f t="shared" si="0"/>
        <v>10.44</v>
      </c>
      <c r="J31" s="106"/>
    </row>
    <row r="32" spans="1:10" ht="132">
      <c r="A32" s="102"/>
      <c r="B32" s="109">
        <v>10</v>
      </c>
      <c r="C32" s="119" t="s">
        <v>127</v>
      </c>
      <c r="D32" s="115" t="s">
        <v>138</v>
      </c>
      <c r="E32" s="180" t="s">
        <v>97</v>
      </c>
      <c r="F32" s="181"/>
      <c r="G32" s="116" t="s">
        <v>130</v>
      </c>
      <c r="H32" s="111">
        <v>1.74</v>
      </c>
      <c r="I32" s="113">
        <f t="shared" si="0"/>
        <v>17.399999999999999</v>
      </c>
      <c r="J32" s="106"/>
    </row>
    <row r="33" spans="1:10" ht="132">
      <c r="A33" s="102"/>
      <c r="B33" s="109">
        <v>6</v>
      </c>
      <c r="C33" s="119" t="s">
        <v>127</v>
      </c>
      <c r="D33" s="115" t="s">
        <v>138</v>
      </c>
      <c r="E33" s="180" t="s">
        <v>114</v>
      </c>
      <c r="F33" s="181"/>
      <c r="G33" s="116" t="s">
        <v>130</v>
      </c>
      <c r="H33" s="111">
        <v>1.74</v>
      </c>
      <c r="I33" s="113">
        <f t="shared" si="0"/>
        <v>10.44</v>
      </c>
      <c r="J33" s="106"/>
    </row>
    <row r="34" spans="1:10" ht="132">
      <c r="A34" s="102"/>
      <c r="B34" s="109">
        <v>10</v>
      </c>
      <c r="C34" s="119" t="s">
        <v>127</v>
      </c>
      <c r="D34" s="115" t="s">
        <v>138</v>
      </c>
      <c r="E34" s="180" t="s">
        <v>94</v>
      </c>
      <c r="F34" s="181"/>
      <c r="G34" s="116" t="s">
        <v>130</v>
      </c>
      <c r="H34" s="111">
        <v>1.74</v>
      </c>
      <c r="I34" s="113">
        <f t="shared" si="0"/>
        <v>17.399999999999999</v>
      </c>
      <c r="J34" s="106"/>
    </row>
    <row r="35" spans="1:10" ht="132">
      <c r="A35" s="102"/>
      <c r="B35" s="109">
        <v>6</v>
      </c>
      <c r="C35" s="119" t="s">
        <v>127</v>
      </c>
      <c r="D35" s="115" t="s">
        <v>138</v>
      </c>
      <c r="E35" s="180" t="s">
        <v>142</v>
      </c>
      <c r="F35" s="181"/>
      <c r="G35" s="116" t="s">
        <v>130</v>
      </c>
      <c r="H35" s="111">
        <v>1.74</v>
      </c>
      <c r="I35" s="113">
        <f t="shared" si="0"/>
        <v>10.44</v>
      </c>
      <c r="J35" s="106"/>
    </row>
    <row r="36" spans="1:10" ht="144">
      <c r="A36" s="102"/>
      <c r="B36" s="109">
        <v>10</v>
      </c>
      <c r="C36" s="119" t="s">
        <v>143</v>
      </c>
      <c r="D36" s="115" t="s">
        <v>98</v>
      </c>
      <c r="E36" s="180"/>
      <c r="F36" s="181"/>
      <c r="G36" s="116" t="s">
        <v>145</v>
      </c>
      <c r="H36" s="111">
        <v>1.77</v>
      </c>
      <c r="I36" s="113">
        <f t="shared" si="0"/>
        <v>17.7</v>
      </c>
      <c r="J36" s="106"/>
    </row>
    <row r="37" spans="1:10" ht="144">
      <c r="A37" s="102"/>
      <c r="B37" s="109">
        <v>10</v>
      </c>
      <c r="C37" s="119" t="s">
        <v>143</v>
      </c>
      <c r="D37" s="115" t="s">
        <v>97</v>
      </c>
      <c r="E37" s="180"/>
      <c r="F37" s="181"/>
      <c r="G37" s="116" t="s">
        <v>145</v>
      </c>
      <c r="H37" s="111">
        <v>1.77</v>
      </c>
      <c r="I37" s="113">
        <f t="shared" si="0"/>
        <v>17.7</v>
      </c>
      <c r="J37" s="106"/>
    </row>
    <row r="38" spans="1:10" ht="144">
      <c r="A38" s="102"/>
      <c r="B38" s="109">
        <v>5</v>
      </c>
      <c r="C38" s="119" t="s">
        <v>143</v>
      </c>
      <c r="D38" s="115" t="s">
        <v>148</v>
      </c>
      <c r="E38" s="180"/>
      <c r="F38" s="181"/>
      <c r="G38" s="116" t="s">
        <v>145</v>
      </c>
      <c r="H38" s="111">
        <v>1.77</v>
      </c>
      <c r="I38" s="113">
        <f t="shared" si="0"/>
        <v>8.85</v>
      </c>
      <c r="J38" s="106"/>
    </row>
    <row r="39" spans="1:10" ht="144">
      <c r="A39" s="102"/>
      <c r="B39" s="109">
        <v>5</v>
      </c>
      <c r="C39" s="119" t="s">
        <v>143</v>
      </c>
      <c r="D39" s="115" t="s">
        <v>150</v>
      </c>
      <c r="E39" s="180"/>
      <c r="F39" s="181"/>
      <c r="G39" s="116" t="s">
        <v>145</v>
      </c>
      <c r="H39" s="111">
        <v>1.77</v>
      </c>
      <c r="I39" s="113">
        <f t="shared" si="0"/>
        <v>8.85</v>
      </c>
      <c r="J39" s="106"/>
    </row>
    <row r="40" spans="1:10" ht="144">
      <c r="A40" s="102"/>
      <c r="B40" s="109">
        <v>5</v>
      </c>
      <c r="C40" s="119" t="s">
        <v>143</v>
      </c>
      <c r="D40" s="115" t="s">
        <v>129</v>
      </c>
      <c r="E40" s="180"/>
      <c r="F40" s="181"/>
      <c r="G40" s="116" t="s">
        <v>145</v>
      </c>
      <c r="H40" s="111">
        <v>1.77</v>
      </c>
      <c r="I40" s="113">
        <f t="shared" si="0"/>
        <v>8.85</v>
      </c>
      <c r="J40" s="106"/>
    </row>
    <row r="41" spans="1:10" ht="144">
      <c r="A41" s="102"/>
      <c r="B41" s="109">
        <v>5</v>
      </c>
      <c r="C41" s="119" t="s">
        <v>143</v>
      </c>
      <c r="D41" s="115" t="s">
        <v>153</v>
      </c>
      <c r="E41" s="180"/>
      <c r="F41" s="181"/>
      <c r="G41" s="116" t="s">
        <v>145</v>
      </c>
      <c r="H41" s="111">
        <v>1.77</v>
      </c>
      <c r="I41" s="113">
        <f t="shared" si="0"/>
        <v>8.85</v>
      </c>
      <c r="J41" s="106"/>
    </row>
    <row r="42" spans="1:10" ht="144">
      <c r="A42" s="102"/>
      <c r="B42" s="109">
        <v>8</v>
      </c>
      <c r="C42" s="119" t="s">
        <v>143</v>
      </c>
      <c r="D42" s="115" t="s">
        <v>155</v>
      </c>
      <c r="E42" s="180"/>
      <c r="F42" s="181"/>
      <c r="G42" s="116" t="s">
        <v>145</v>
      </c>
      <c r="H42" s="111">
        <v>1.77</v>
      </c>
      <c r="I42" s="113">
        <f t="shared" si="0"/>
        <v>14.16</v>
      </c>
      <c r="J42" s="106"/>
    </row>
    <row r="43" spans="1:10" ht="144">
      <c r="A43" s="102"/>
      <c r="B43" s="110">
        <v>5</v>
      </c>
      <c r="C43" s="120" t="s">
        <v>143</v>
      </c>
      <c r="D43" s="117" t="s">
        <v>157</v>
      </c>
      <c r="E43" s="182"/>
      <c r="F43" s="183"/>
      <c r="G43" s="118" t="s">
        <v>145</v>
      </c>
      <c r="H43" s="112">
        <v>1.77</v>
      </c>
      <c r="I43" s="114">
        <f t="shared" si="0"/>
        <v>8.85</v>
      </c>
      <c r="J43" s="106"/>
    </row>
  </sheetData>
  <mergeCells count="27">
    <mergeCell ref="E41:F41"/>
    <mergeCell ref="E42:F42"/>
    <mergeCell ref="E43:F43"/>
    <mergeCell ref="E36:F36"/>
    <mergeCell ref="E37:F37"/>
    <mergeCell ref="E38:F38"/>
    <mergeCell ref="E39:F39"/>
    <mergeCell ref="E40:F40"/>
    <mergeCell ref="E31:F31"/>
    <mergeCell ref="E32:F32"/>
    <mergeCell ref="E33:F33"/>
    <mergeCell ref="E34:F34"/>
    <mergeCell ref="E35:F35"/>
    <mergeCell ref="I6:I7"/>
    <mergeCell ref="E24:F24"/>
    <mergeCell ref="I10:I11"/>
    <mergeCell ref="I14:I15"/>
    <mergeCell ref="E20:F20"/>
    <mergeCell ref="E21:F21"/>
    <mergeCell ref="E22:F22"/>
    <mergeCell ref="E23:F23"/>
    <mergeCell ref="E30:F30"/>
    <mergeCell ref="E25:F25"/>
    <mergeCell ref="E26:F26"/>
    <mergeCell ref="E27:F27"/>
    <mergeCell ref="E28:F28"/>
    <mergeCell ref="E29:F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5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87">
        <f>O2/O3</f>
        <v>1</v>
      </c>
      <c r="P1" t="s">
        <v>56</v>
      </c>
    </row>
    <row r="2" spans="1:16" ht="15.75" customHeight="1">
      <c r="A2" s="102"/>
      <c r="B2" s="150" t="s">
        <v>11</v>
      </c>
      <c r="C2" s="144"/>
      <c r="D2" s="144"/>
      <c r="E2" s="144"/>
      <c r="F2" s="144"/>
      <c r="G2" s="144"/>
      <c r="H2" s="144"/>
      <c r="I2" s="144"/>
      <c r="J2" s="144"/>
      <c r="K2" s="144"/>
      <c r="L2" s="151" t="s">
        <v>17</v>
      </c>
      <c r="M2" s="103"/>
      <c r="O2">
        <v>240.39999999999995</v>
      </c>
      <c r="P2" t="s">
        <v>57</v>
      </c>
    </row>
    <row r="3" spans="1:16" ht="12.75" customHeight="1">
      <c r="A3" s="102"/>
      <c r="B3" s="145" t="s">
        <v>12</v>
      </c>
      <c r="C3" s="144"/>
      <c r="D3" s="144"/>
      <c r="E3" s="144"/>
      <c r="F3" s="144"/>
      <c r="G3" s="144"/>
      <c r="H3" s="144"/>
      <c r="I3" s="144"/>
      <c r="J3" s="144"/>
      <c r="K3" s="144"/>
      <c r="L3" s="144"/>
      <c r="M3" s="103"/>
      <c r="O3">
        <v>240.39999999999995</v>
      </c>
      <c r="P3" t="s">
        <v>58</v>
      </c>
    </row>
    <row r="4" spans="1:16" ht="12.75" customHeight="1">
      <c r="A4" s="102"/>
      <c r="B4" s="145" t="s">
        <v>13</v>
      </c>
      <c r="C4" s="144"/>
      <c r="D4" s="144"/>
      <c r="E4" s="144"/>
      <c r="F4" s="144"/>
      <c r="G4" s="144"/>
      <c r="H4" s="144"/>
      <c r="I4" s="144"/>
      <c r="J4" s="144"/>
      <c r="K4" s="144"/>
      <c r="L4" s="144"/>
      <c r="M4" s="103"/>
    </row>
    <row r="5" spans="1:16" ht="12.75" customHeight="1">
      <c r="A5" s="102"/>
      <c r="B5" s="145" t="s">
        <v>14</v>
      </c>
      <c r="C5" s="144"/>
      <c r="D5" s="144"/>
      <c r="E5" s="144"/>
      <c r="F5" s="144"/>
      <c r="G5" s="144"/>
      <c r="H5" s="144"/>
      <c r="I5" s="144"/>
      <c r="J5" s="144"/>
      <c r="K5" s="144"/>
      <c r="L5" s="94" t="s">
        <v>61</v>
      </c>
      <c r="M5" s="103"/>
    </row>
    <row r="6" spans="1:16" ht="12.75" customHeight="1">
      <c r="A6" s="102"/>
      <c r="B6" s="145" t="s">
        <v>15</v>
      </c>
      <c r="C6" s="144"/>
      <c r="D6" s="144"/>
      <c r="E6" s="144"/>
      <c r="F6" s="144"/>
      <c r="G6" s="144"/>
      <c r="H6" s="144"/>
      <c r="I6" s="144"/>
      <c r="J6" s="144"/>
      <c r="K6" s="144"/>
      <c r="L6" s="199" t="str">
        <f>IF(Invoice!K6&lt;&gt;"", Invoice!K6, "")</f>
        <v>56381</v>
      </c>
      <c r="M6" s="103"/>
    </row>
    <row r="7" spans="1:16" ht="12.75" customHeight="1">
      <c r="A7" s="102"/>
      <c r="B7" s="145" t="s">
        <v>16</v>
      </c>
      <c r="C7" s="144"/>
      <c r="D7" s="144"/>
      <c r="E7" s="144"/>
      <c r="F7" s="144"/>
      <c r="G7" s="144"/>
      <c r="H7" s="144"/>
      <c r="I7" s="144"/>
      <c r="J7" s="144"/>
      <c r="K7" s="144"/>
      <c r="L7" s="198"/>
      <c r="M7" s="103"/>
    </row>
    <row r="8" spans="1:16" ht="12.75" customHeight="1">
      <c r="A8" s="102"/>
      <c r="B8" s="144"/>
      <c r="C8" s="144"/>
      <c r="D8" s="144"/>
      <c r="E8" s="144"/>
      <c r="F8" s="144"/>
      <c r="G8" s="144"/>
      <c r="H8" s="144"/>
      <c r="I8" s="144"/>
      <c r="J8" s="144"/>
      <c r="K8" s="144"/>
      <c r="L8" s="144"/>
      <c r="M8" s="103"/>
    </row>
    <row r="9" spans="1:16" ht="12.75" customHeight="1">
      <c r="A9" s="102"/>
      <c r="B9" s="96" t="s">
        <v>5</v>
      </c>
      <c r="C9" s="97"/>
      <c r="D9" s="97"/>
      <c r="E9" s="98"/>
      <c r="F9" s="97"/>
      <c r="G9" s="98"/>
      <c r="H9" s="93"/>
      <c r="I9" s="94" t="s">
        <v>7</v>
      </c>
      <c r="J9" s="144"/>
      <c r="K9" s="144"/>
      <c r="L9" s="94" t="s">
        <v>75</v>
      </c>
      <c r="M9" s="103"/>
    </row>
    <row r="10" spans="1:16" ht="15" customHeight="1">
      <c r="A10" s="102"/>
      <c r="B10" s="102" t="s">
        <v>99</v>
      </c>
      <c r="C10" s="144"/>
      <c r="D10" s="144"/>
      <c r="E10" s="103"/>
      <c r="F10" s="144"/>
      <c r="G10" s="103"/>
      <c r="H10" s="104"/>
      <c r="I10" s="104" t="s">
        <v>99</v>
      </c>
      <c r="J10" s="144"/>
      <c r="K10" s="144"/>
      <c r="L10" s="189">
        <f>IF(Invoice!K10&lt;&gt;"",Invoice!K10,"")</f>
        <v>45593</v>
      </c>
      <c r="M10" s="103"/>
    </row>
    <row r="11" spans="1:16" ht="12.75" customHeight="1">
      <c r="A11" s="102"/>
      <c r="B11" s="102" t="s">
        <v>100</v>
      </c>
      <c r="C11" s="144"/>
      <c r="D11" s="144"/>
      <c r="E11" s="103"/>
      <c r="F11" s="144"/>
      <c r="G11" s="103"/>
      <c r="H11" s="104"/>
      <c r="I11" s="104" t="s">
        <v>104</v>
      </c>
      <c r="J11" s="144"/>
      <c r="K11" s="144"/>
      <c r="L11" s="190"/>
      <c r="M11" s="103"/>
    </row>
    <row r="12" spans="1:16" ht="12.75" customHeight="1">
      <c r="A12" s="102"/>
      <c r="B12" s="102" t="s">
        <v>101</v>
      </c>
      <c r="C12" s="144"/>
      <c r="D12" s="144"/>
      <c r="E12" s="103"/>
      <c r="F12" s="144"/>
      <c r="G12" s="103"/>
      <c r="H12" s="104"/>
      <c r="I12" s="104" t="s">
        <v>105</v>
      </c>
      <c r="J12" s="144"/>
      <c r="K12" s="144"/>
      <c r="L12" s="144"/>
      <c r="M12" s="103"/>
    </row>
    <row r="13" spans="1:16" ht="12.75" customHeight="1">
      <c r="A13" s="102"/>
      <c r="B13" s="102" t="s">
        <v>160</v>
      </c>
      <c r="C13" s="144"/>
      <c r="D13" s="144"/>
      <c r="E13" s="103"/>
      <c r="F13" s="144"/>
      <c r="G13" s="103"/>
      <c r="H13" s="104"/>
      <c r="I13" s="104" t="s">
        <v>159</v>
      </c>
      <c r="J13" s="144"/>
      <c r="K13" s="144"/>
      <c r="L13" s="94" t="s">
        <v>8</v>
      </c>
      <c r="M13" s="103"/>
    </row>
    <row r="14" spans="1:16" ht="15" customHeight="1">
      <c r="A14" s="102"/>
      <c r="B14" s="102" t="s">
        <v>103</v>
      </c>
      <c r="C14" s="144"/>
      <c r="D14" s="144"/>
      <c r="E14" s="103"/>
      <c r="F14" s="144"/>
      <c r="G14" s="103"/>
      <c r="H14" s="104"/>
      <c r="I14" s="104" t="s">
        <v>103</v>
      </c>
      <c r="J14" s="144"/>
      <c r="K14" s="144"/>
      <c r="L14" s="189">
        <v>45591</v>
      </c>
      <c r="M14" s="103"/>
    </row>
    <row r="15" spans="1:16" ht="15" customHeight="1">
      <c r="A15" s="102"/>
      <c r="B15" s="6" t="s">
        <v>6</v>
      </c>
      <c r="C15" s="7"/>
      <c r="D15" s="7"/>
      <c r="E15" s="8"/>
      <c r="F15" s="7"/>
      <c r="G15" s="8"/>
      <c r="H15" s="104"/>
      <c r="I15" s="9" t="s">
        <v>6</v>
      </c>
      <c r="J15" s="144"/>
      <c r="K15" s="144"/>
      <c r="L15" s="191"/>
      <c r="M15" s="103"/>
    </row>
    <row r="16" spans="1:16" ht="15" customHeight="1">
      <c r="A16" s="102"/>
      <c r="B16" s="144"/>
      <c r="C16" s="144"/>
      <c r="D16" s="144"/>
      <c r="E16" s="144"/>
      <c r="F16" s="144"/>
      <c r="G16" s="144"/>
      <c r="H16" s="144"/>
      <c r="I16" s="144"/>
      <c r="J16" s="147" t="s">
        <v>76</v>
      </c>
      <c r="K16" s="147" t="s">
        <v>76</v>
      </c>
      <c r="L16" s="153">
        <v>44692</v>
      </c>
      <c r="M16" s="103"/>
    </row>
    <row r="17" spans="1:13" ht="12.75" customHeight="1">
      <c r="A17" s="102"/>
      <c r="B17" s="144" t="s">
        <v>107</v>
      </c>
      <c r="C17" s="144"/>
      <c r="D17" s="144"/>
      <c r="E17" s="144"/>
      <c r="F17" s="144"/>
      <c r="G17" s="144"/>
      <c r="H17" s="144"/>
      <c r="I17" s="144"/>
      <c r="J17" s="147" t="s">
        <v>19</v>
      </c>
      <c r="K17" s="147" t="s">
        <v>19</v>
      </c>
      <c r="L17" s="153" t="str">
        <f>IF(Invoice!K17&lt;&gt;"",Invoice!K17,"")</f>
        <v>Nine</v>
      </c>
      <c r="M17" s="103"/>
    </row>
    <row r="18" spans="1:13" ht="18" customHeight="1">
      <c r="A18" s="102"/>
      <c r="B18" s="144" t="s">
        <v>108</v>
      </c>
      <c r="C18" s="144"/>
      <c r="D18" s="144"/>
      <c r="E18" s="144"/>
      <c r="F18" s="144"/>
      <c r="G18" s="144"/>
      <c r="H18" s="144"/>
      <c r="I18" s="158" t="s">
        <v>163</v>
      </c>
      <c r="J18" s="146" t="s">
        <v>69</v>
      </c>
      <c r="K18" s="146" t="s">
        <v>69</v>
      </c>
      <c r="L18" s="99" t="s">
        <v>35</v>
      </c>
      <c r="M18" s="103"/>
    </row>
    <row r="19" spans="1:13" ht="12.75" customHeight="1">
      <c r="A19" s="102"/>
      <c r="B19" s="144"/>
      <c r="C19" s="144"/>
      <c r="D19" s="144"/>
      <c r="E19" s="144"/>
      <c r="F19" s="144"/>
      <c r="G19" s="144"/>
      <c r="H19" s="144"/>
      <c r="I19" s="159" t="s">
        <v>164</v>
      </c>
      <c r="J19" s="144"/>
      <c r="K19" s="144"/>
      <c r="L19" s="144"/>
      <c r="M19" s="103"/>
    </row>
    <row r="20" spans="1:13" ht="12.75" customHeight="1">
      <c r="A20" s="102"/>
      <c r="B20" s="95" t="s">
        <v>62</v>
      </c>
      <c r="C20" s="95" t="s">
        <v>63</v>
      </c>
      <c r="D20" s="105" t="s">
        <v>74</v>
      </c>
      <c r="E20" s="105" t="s">
        <v>78</v>
      </c>
      <c r="F20" s="105" t="s">
        <v>64</v>
      </c>
      <c r="G20" s="194" t="s">
        <v>65</v>
      </c>
      <c r="H20" s="195"/>
      <c r="I20" s="95" t="s">
        <v>45</v>
      </c>
      <c r="J20" s="140" t="s">
        <v>66</v>
      </c>
      <c r="K20" s="95" t="s">
        <v>66</v>
      </c>
      <c r="L20" s="95" t="s">
        <v>9</v>
      </c>
      <c r="M20" s="103"/>
    </row>
    <row r="21" spans="1:13" ht="12.75" customHeight="1">
      <c r="A21" s="102"/>
      <c r="B21" s="107"/>
      <c r="C21" s="107"/>
      <c r="D21" s="108"/>
      <c r="E21" s="108"/>
      <c r="F21" s="108"/>
      <c r="G21" s="196"/>
      <c r="H21" s="197"/>
      <c r="I21" s="107" t="s">
        <v>18</v>
      </c>
      <c r="J21" s="141"/>
      <c r="K21" s="107"/>
      <c r="L21" s="107"/>
      <c r="M21" s="103"/>
    </row>
    <row r="22" spans="1:13" ht="24" customHeight="1">
      <c r="A22" s="102"/>
      <c r="B22" s="109">
        <f>'Tax Invoice'!D18</f>
        <v>10</v>
      </c>
      <c r="C22" s="119" t="s">
        <v>109</v>
      </c>
      <c r="D22" s="115" t="s">
        <v>109</v>
      </c>
      <c r="E22" s="123" t="s">
        <v>110</v>
      </c>
      <c r="F22" s="115" t="s">
        <v>111</v>
      </c>
      <c r="G22" s="180"/>
      <c r="H22" s="181"/>
      <c r="I22" s="116" t="s">
        <v>158</v>
      </c>
      <c r="J22" s="142">
        <f t="shared" ref="J22:J43" si="0">ROUNDUP(K22*$O$1,2)</f>
        <v>0.4</v>
      </c>
      <c r="K22" s="111">
        <v>0.4</v>
      </c>
      <c r="L22" s="113">
        <f t="shared" ref="L22:L43" si="1">J22*B22</f>
        <v>4</v>
      </c>
      <c r="M22" s="106"/>
    </row>
    <row r="23" spans="1:13" ht="36" customHeight="1">
      <c r="A23" s="102"/>
      <c r="B23" s="109">
        <f>'Tax Invoice'!D19</f>
        <v>5</v>
      </c>
      <c r="C23" s="119" t="s">
        <v>112</v>
      </c>
      <c r="D23" s="115" t="s">
        <v>112</v>
      </c>
      <c r="E23" s="123" t="s">
        <v>113</v>
      </c>
      <c r="F23" s="115" t="s">
        <v>95</v>
      </c>
      <c r="G23" s="180" t="s">
        <v>114</v>
      </c>
      <c r="H23" s="181"/>
      <c r="I23" s="116" t="s">
        <v>115</v>
      </c>
      <c r="J23" s="142">
        <f t="shared" si="0"/>
        <v>1.73</v>
      </c>
      <c r="K23" s="111">
        <v>1.73</v>
      </c>
      <c r="L23" s="113">
        <f t="shared" si="1"/>
        <v>8.65</v>
      </c>
      <c r="M23" s="106"/>
    </row>
    <row r="24" spans="1:13" ht="48" customHeight="1">
      <c r="A24" s="102"/>
      <c r="B24" s="109">
        <f>'Tax Invoice'!D20</f>
        <v>1</v>
      </c>
      <c r="C24" s="119" t="s">
        <v>116</v>
      </c>
      <c r="D24" s="115" t="s">
        <v>116</v>
      </c>
      <c r="E24" s="123" t="s">
        <v>117</v>
      </c>
      <c r="F24" s="115" t="s">
        <v>93</v>
      </c>
      <c r="G24" s="180"/>
      <c r="H24" s="181"/>
      <c r="I24" s="116" t="s">
        <v>118</v>
      </c>
      <c r="J24" s="142">
        <f t="shared" si="0"/>
        <v>8.2100000000000009</v>
      </c>
      <c r="K24" s="111">
        <v>8.2100000000000009</v>
      </c>
      <c r="L24" s="113">
        <f t="shared" si="1"/>
        <v>8.2100000000000009</v>
      </c>
      <c r="M24" s="106"/>
    </row>
    <row r="25" spans="1:13" ht="24" customHeight="1">
      <c r="A25" s="102"/>
      <c r="B25" s="109">
        <f>'Tax Invoice'!D21</f>
        <v>1</v>
      </c>
      <c r="C25" s="119" t="s">
        <v>119</v>
      </c>
      <c r="D25" s="115" t="s">
        <v>119</v>
      </c>
      <c r="E25" s="123" t="s">
        <v>120</v>
      </c>
      <c r="F25" s="115"/>
      <c r="G25" s="180"/>
      <c r="H25" s="181"/>
      <c r="I25" s="116" t="s">
        <v>121</v>
      </c>
      <c r="J25" s="142">
        <f t="shared" si="0"/>
        <v>13.29</v>
      </c>
      <c r="K25" s="111">
        <v>13.29</v>
      </c>
      <c r="L25" s="113">
        <f t="shared" si="1"/>
        <v>13.29</v>
      </c>
      <c r="M25" s="106"/>
    </row>
    <row r="26" spans="1:13" ht="24" customHeight="1">
      <c r="A26" s="102"/>
      <c r="B26" s="109">
        <f>'Tax Invoice'!D22</f>
        <v>10</v>
      </c>
      <c r="C26" s="119" t="s">
        <v>122</v>
      </c>
      <c r="D26" s="115" t="s">
        <v>122</v>
      </c>
      <c r="E26" s="123" t="s">
        <v>123</v>
      </c>
      <c r="F26" s="115" t="s">
        <v>124</v>
      </c>
      <c r="G26" s="180"/>
      <c r="H26" s="181"/>
      <c r="I26" s="116" t="s">
        <v>125</v>
      </c>
      <c r="J26" s="142">
        <f t="shared" si="0"/>
        <v>0.75</v>
      </c>
      <c r="K26" s="111">
        <v>0.75</v>
      </c>
      <c r="L26" s="113">
        <f t="shared" si="1"/>
        <v>7.5</v>
      </c>
      <c r="M26" s="106"/>
    </row>
    <row r="27" spans="1:13" ht="24" customHeight="1">
      <c r="A27" s="102"/>
      <c r="B27" s="109">
        <f>'Tax Invoice'!D23</f>
        <v>10</v>
      </c>
      <c r="C27" s="119" t="s">
        <v>122</v>
      </c>
      <c r="D27" s="115" t="s">
        <v>122</v>
      </c>
      <c r="E27" s="123" t="s">
        <v>126</v>
      </c>
      <c r="F27" s="115" t="s">
        <v>96</v>
      </c>
      <c r="G27" s="180"/>
      <c r="H27" s="181"/>
      <c r="I27" s="116" t="s">
        <v>125</v>
      </c>
      <c r="J27" s="142">
        <f t="shared" si="0"/>
        <v>0.75</v>
      </c>
      <c r="K27" s="111">
        <v>0.75</v>
      </c>
      <c r="L27" s="113">
        <f t="shared" si="1"/>
        <v>7.5</v>
      </c>
      <c r="M27" s="106"/>
    </row>
    <row r="28" spans="1:13" ht="24" customHeight="1">
      <c r="A28" s="102"/>
      <c r="B28" s="109">
        <f>'Tax Invoice'!D24</f>
        <v>6</v>
      </c>
      <c r="C28" s="119" t="s">
        <v>127</v>
      </c>
      <c r="D28" s="115" t="s">
        <v>127</v>
      </c>
      <c r="E28" s="123" t="s">
        <v>128</v>
      </c>
      <c r="F28" s="115" t="s">
        <v>95</v>
      </c>
      <c r="G28" s="180" t="s">
        <v>129</v>
      </c>
      <c r="H28" s="181"/>
      <c r="I28" s="116" t="s">
        <v>130</v>
      </c>
      <c r="J28" s="142">
        <f t="shared" si="0"/>
        <v>1.74</v>
      </c>
      <c r="K28" s="111">
        <v>1.74</v>
      </c>
      <c r="L28" s="113">
        <f t="shared" si="1"/>
        <v>10.44</v>
      </c>
      <c r="M28" s="106"/>
    </row>
    <row r="29" spans="1:13" ht="24" customHeight="1">
      <c r="A29" s="102"/>
      <c r="B29" s="109">
        <f>'Tax Invoice'!D25</f>
        <v>6</v>
      </c>
      <c r="C29" s="119" t="s">
        <v>127</v>
      </c>
      <c r="D29" s="115" t="s">
        <v>127</v>
      </c>
      <c r="E29" s="123" t="s">
        <v>131</v>
      </c>
      <c r="F29" s="115" t="s">
        <v>95</v>
      </c>
      <c r="G29" s="180" t="s">
        <v>132</v>
      </c>
      <c r="H29" s="181"/>
      <c r="I29" s="116" t="s">
        <v>130</v>
      </c>
      <c r="J29" s="142">
        <f t="shared" si="0"/>
        <v>1.74</v>
      </c>
      <c r="K29" s="111">
        <v>1.74</v>
      </c>
      <c r="L29" s="113">
        <f t="shared" si="1"/>
        <v>10.44</v>
      </c>
      <c r="M29" s="106"/>
    </row>
    <row r="30" spans="1:13" ht="24" customHeight="1">
      <c r="A30" s="102"/>
      <c r="B30" s="109">
        <f>'Tax Invoice'!D26</f>
        <v>6</v>
      </c>
      <c r="C30" s="119" t="s">
        <v>127</v>
      </c>
      <c r="D30" s="115" t="s">
        <v>127</v>
      </c>
      <c r="E30" s="123" t="s">
        <v>133</v>
      </c>
      <c r="F30" s="115" t="s">
        <v>95</v>
      </c>
      <c r="G30" s="180" t="s">
        <v>134</v>
      </c>
      <c r="H30" s="181"/>
      <c r="I30" s="116" t="s">
        <v>130</v>
      </c>
      <c r="J30" s="142">
        <f t="shared" si="0"/>
        <v>1.74</v>
      </c>
      <c r="K30" s="111">
        <v>1.74</v>
      </c>
      <c r="L30" s="113">
        <f t="shared" si="1"/>
        <v>10.44</v>
      </c>
      <c r="M30" s="106"/>
    </row>
    <row r="31" spans="1:13" ht="24" customHeight="1">
      <c r="A31" s="102"/>
      <c r="B31" s="109">
        <f>'Tax Invoice'!D27</f>
        <v>6</v>
      </c>
      <c r="C31" s="119" t="s">
        <v>127</v>
      </c>
      <c r="D31" s="115" t="s">
        <v>127</v>
      </c>
      <c r="E31" s="123" t="s">
        <v>135</v>
      </c>
      <c r="F31" s="115" t="s">
        <v>95</v>
      </c>
      <c r="G31" s="180" t="s">
        <v>136</v>
      </c>
      <c r="H31" s="181"/>
      <c r="I31" s="116" t="s">
        <v>130</v>
      </c>
      <c r="J31" s="142">
        <f t="shared" si="0"/>
        <v>1.74</v>
      </c>
      <c r="K31" s="111">
        <v>1.74</v>
      </c>
      <c r="L31" s="113">
        <f t="shared" si="1"/>
        <v>10.44</v>
      </c>
      <c r="M31" s="106"/>
    </row>
    <row r="32" spans="1:13" ht="24" customHeight="1">
      <c r="A32" s="102"/>
      <c r="B32" s="109">
        <f>'Tax Invoice'!D28</f>
        <v>10</v>
      </c>
      <c r="C32" s="119" t="s">
        <v>127</v>
      </c>
      <c r="D32" s="115" t="s">
        <v>127</v>
      </c>
      <c r="E32" s="123" t="s">
        <v>137</v>
      </c>
      <c r="F32" s="115" t="s">
        <v>138</v>
      </c>
      <c r="G32" s="180" t="s">
        <v>97</v>
      </c>
      <c r="H32" s="181"/>
      <c r="I32" s="116" t="s">
        <v>130</v>
      </c>
      <c r="J32" s="142">
        <f t="shared" si="0"/>
        <v>1.74</v>
      </c>
      <c r="K32" s="111">
        <v>1.74</v>
      </c>
      <c r="L32" s="113">
        <f t="shared" si="1"/>
        <v>17.399999999999999</v>
      </c>
      <c r="M32" s="106"/>
    </row>
    <row r="33" spans="1:13" ht="24" customHeight="1">
      <c r="A33" s="102"/>
      <c r="B33" s="109">
        <f>'Tax Invoice'!D29</f>
        <v>6</v>
      </c>
      <c r="C33" s="119" t="s">
        <v>127</v>
      </c>
      <c r="D33" s="115" t="s">
        <v>127</v>
      </c>
      <c r="E33" s="123" t="s">
        <v>139</v>
      </c>
      <c r="F33" s="115" t="s">
        <v>138</v>
      </c>
      <c r="G33" s="180" t="s">
        <v>114</v>
      </c>
      <c r="H33" s="181"/>
      <c r="I33" s="116" t="s">
        <v>130</v>
      </c>
      <c r="J33" s="142">
        <f t="shared" si="0"/>
        <v>1.74</v>
      </c>
      <c r="K33" s="111">
        <v>1.74</v>
      </c>
      <c r="L33" s="113">
        <f t="shared" si="1"/>
        <v>10.44</v>
      </c>
      <c r="M33" s="106"/>
    </row>
    <row r="34" spans="1:13" ht="24" customHeight="1">
      <c r="A34" s="102"/>
      <c r="B34" s="109">
        <f>'Tax Invoice'!D30</f>
        <v>10</v>
      </c>
      <c r="C34" s="119" t="s">
        <v>127</v>
      </c>
      <c r="D34" s="115" t="s">
        <v>127</v>
      </c>
      <c r="E34" s="123" t="s">
        <v>140</v>
      </c>
      <c r="F34" s="115" t="s">
        <v>138</v>
      </c>
      <c r="G34" s="180" t="s">
        <v>94</v>
      </c>
      <c r="H34" s="181"/>
      <c r="I34" s="116" t="s">
        <v>130</v>
      </c>
      <c r="J34" s="142">
        <f t="shared" si="0"/>
        <v>1.74</v>
      </c>
      <c r="K34" s="111">
        <v>1.74</v>
      </c>
      <c r="L34" s="113">
        <f t="shared" si="1"/>
        <v>17.399999999999999</v>
      </c>
      <c r="M34" s="106"/>
    </row>
    <row r="35" spans="1:13" ht="24" customHeight="1">
      <c r="A35" s="102"/>
      <c r="B35" s="109">
        <f>'Tax Invoice'!D31</f>
        <v>6</v>
      </c>
      <c r="C35" s="119" t="s">
        <v>127</v>
      </c>
      <c r="D35" s="115" t="s">
        <v>127</v>
      </c>
      <c r="E35" s="123" t="s">
        <v>141</v>
      </c>
      <c r="F35" s="115" t="s">
        <v>138</v>
      </c>
      <c r="G35" s="180" t="s">
        <v>142</v>
      </c>
      <c r="H35" s="181"/>
      <c r="I35" s="116" t="s">
        <v>130</v>
      </c>
      <c r="J35" s="142">
        <f t="shared" si="0"/>
        <v>1.74</v>
      </c>
      <c r="K35" s="111">
        <v>1.74</v>
      </c>
      <c r="L35" s="113">
        <f t="shared" si="1"/>
        <v>10.44</v>
      </c>
      <c r="M35" s="106"/>
    </row>
    <row r="36" spans="1:13" ht="24" customHeight="1">
      <c r="A36" s="102"/>
      <c r="B36" s="109">
        <f>'Tax Invoice'!D32</f>
        <v>10</v>
      </c>
      <c r="C36" s="119" t="s">
        <v>143</v>
      </c>
      <c r="D36" s="115" t="s">
        <v>143</v>
      </c>
      <c r="E36" s="123" t="s">
        <v>144</v>
      </c>
      <c r="F36" s="115" t="s">
        <v>98</v>
      </c>
      <c r="G36" s="180"/>
      <c r="H36" s="181"/>
      <c r="I36" s="116" t="s">
        <v>145</v>
      </c>
      <c r="J36" s="142">
        <f t="shared" si="0"/>
        <v>1.77</v>
      </c>
      <c r="K36" s="111">
        <v>1.77</v>
      </c>
      <c r="L36" s="113">
        <f t="shared" si="1"/>
        <v>17.7</v>
      </c>
      <c r="M36" s="106"/>
    </row>
    <row r="37" spans="1:13" ht="24" hidden="1" customHeight="1">
      <c r="A37" s="102"/>
      <c r="B37" s="167">
        <f>'Tax Invoice'!D33</f>
        <v>0</v>
      </c>
      <c r="C37" s="168" t="s">
        <v>143</v>
      </c>
      <c r="D37" s="169" t="s">
        <v>143</v>
      </c>
      <c r="E37" s="170" t="s">
        <v>146</v>
      </c>
      <c r="F37" s="169" t="s">
        <v>97</v>
      </c>
      <c r="G37" s="185"/>
      <c r="H37" s="186"/>
      <c r="I37" s="171" t="s">
        <v>145</v>
      </c>
      <c r="J37" s="172">
        <f t="shared" si="0"/>
        <v>1.77</v>
      </c>
      <c r="K37" s="174">
        <v>1.77</v>
      </c>
      <c r="L37" s="173">
        <f t="shared" si="1"/>
        <v>0</v>
      </c>
      <c r="M37" s="106"/>
    </row>
    <row r="38" spans="1:13" ht="24" customHeight="1">
      <c r="A38" s="102"/>
      <c r="B38" s="109">
        <f>'Tax Invoice'!D34</f>
        <v>5</v>
      </c>
      <c r="C38" s="119" t="s">
        <v>143</v>
      </c>
      <c r="D38" s="115" t="s">
        <v>143</v>
      </c>
      <c r="E38" s="123" t="s">
        <v>147</v>
      </c>
      <c r="F38" s="115" t="s">
        <v>148</v>
      </c>
      <c r="G38" s="180"/>
      <c r="H38" s="181"/>
      <c r="I38" s="116" t="s">
        <v>145</v>
      </c>
      <c r="J38" s="142">
        <f t="shared" si="0"/>
        <v>1.77</v>
      </c>
      <c r="K38" s="111">
        <v>1.77</v>
      </c>
      <c r="L38" s="113">
        <f t="shared" si="1"/>
        <v>8.85</v>
      </c>
      <c r="M38" s="106"/>
    </row>
    <row r="39" spans="1:13" ht="24" customHeight="1">
      <c r="A39" s="102"/>
      <c r="B39" s="109">
        <f>'Tax Invoice'!D35</f>
        <v>5</v>
      </c>
      <c r="C39" s="119" t="s">
        <v>143</v>
      </c>
      <c r="D39" s="115" t="s">
        <v>143</v>
      </c>
      <c r="E39" s="123" t="s">
        <v>149</v>
      </c>
      <c r="F39" s="115" t="s">
        <v>150</v>
      </c>
      <c r="G39" s="180"/>
      <c r="H39" s="181"/>
      <c r="I39" s="116" t="s">
        <v>145</v>
      </c>
      <c r="J39" s="142">
        <f t="shared" si="0"/>
        <v>1.77</v>
      </c>
      <c r="K39" s="111">
        <v>1.77</v>
      </c>
      <c r="L39" s="113">
        <f t="shared" si="1"/>
        <v>8.85</v>
      </c>
      <c r="M39" s="106"/>
    </row>
    <row r="40" spans="1:13" ht="24" customHeight="1">
      <c r="A40" s="102"/>
      <c r="B40" s="109">
        <f>'Tax Invoice'!D36</f>
        <v>5</v>
      </c>
      <c r="C40" s="119" t="s">
        <v>143</v>
      </c>
      <c r="D40" s="115" t="s">
        <v>143</v>
      </c>
      <c r="E40" s="123" t="s">
        <v>151</v>
      </c>
      <c r="F40" s="115" t="s">
        <v>129</v>
      </c>
      <c r="G40" s="180"/>
      <c r="H40" s="181"/>
      <c r="I40" s="116" t="s">
        <v>145</v>
      </c>
      <c r="J40" s="142">
        <f t="shared" si="0"/>
        <v>1.77</v>
      </c>
      <c r="K40" s="111">
        <v>1.77</v>
      </c>
      <c r="L40" s="113">
        <f t="shared" si="1"/>
        <v>8.85</v>
      </c>
      <c r="M40" s="106"/>
    </row>
    <row r="41" spans="1:13" ht="24" customHeight="1">
      <c r="A41" s="102"/>
      <c r="B41" s="109">
        <f>'Tax Invoice'!D37</f>
        <v>5</v>
      </c>
      <c r="C41" s="119" t="s">
        <v>143</v>
      </c>
      <c r="D41" s="115" t="s">
        <v>143</v>
      </c>
      <c r="E41" s="123" t="s">
        <v>152</v>
      </c>
      <c r="F41" s="115" t="s">
        <v>153</v>
      </c>
      <c r="G41" s="180"/>
      <c r="H41" s="181"/>
      <c r="I41" s="116" t="s">
        <v>145</v>
      </c>
      <c r="J41" s="142">
        <f t="shared" si="0"/>
        <v>1.77</v>
      </c>
      <c r="K41" s="111">
        <v>1.77</v>
      </c>
      <c r="L41" s="113">
        <f t="shared" si="1"/>
        <v>8.85</v>
      </c>
      <c r="M41" s="106"/>
    </row>
    <row r="42" spans="1:13" ht="24" customHeight="1">
      <c r="A42" s="102"/>
      <c r="B42" s="109">
        <f>'Tax Invoice'!D38</f>
        <v>8</v>
      </c>
      <c r="C42" s="119" t="s">
        <v>143</v>
      </c>
      <c r="D42" s="115" t="s">
        <v>143</v>
      </c>
      <c r="E42" s="123" t="s">
        <v>154</v>
      </c>
      <c r="F42" s="115" t="s">
        <v>155</v>
      </c>
      <c r="G42" s="180"/>
      <c r="H42" s="181"/>
      <c r="I42" s="116" t="s">
        <v>145</v>
      </c>
      <c r="J42" s="142">
        <f t="shared" si="0"/>
        <v>1.77</v>
      </c>
      <c r="K42" s="111">
        <v>1.77</v>
      </c>
      <c r="L42" s="113">
        <f t="shared" si="1"/>
        <v>14.16</v>
      </c>
      <c r="M42" s="106"/>
    </row>
    <row r="43" spans="1:13" ht="24" customHeight="1">
      <c r="A43" s="102"/>
      <c r="B43" s="110">
        <f>'Tax Invoice'!D39</f>
        <v>5</v>
      </c>
      <c r="C43" s="120" t="s">
        <v>143</v>
      </c>
      <c r="D43" s="117" t="s">
        <v>143</v>
      </c>
      <c r="E43" s="124" t="s">
        <v>156</v>
      </c>
      <c r="F43" s="117" t="s">
        <v>157</v>
      </c>
      <c r="G43" s="182"/>
      <c r="H43" s="183"/>
      <c r="I43" s="118" t="s">
        <v>145</v>
      </c>
      <c r="J43" s="143">
        <f t="shared" si="0"/>
        <v>1.77</v>
      </c>
      <c r="K43" s="112">
        <v>1.77</v>
      </c>
      <c r="L43" s="114">
        <f t="shared" si="1"/>
        <v>8.85</v>
      </c>
      <c r="M43" s="106"/>
    </row>
    <row r="44" spans="1:13" ht="12.75" customHeight="1">
      <c r="A44" s="102"/>
      <c r="B44" s="154">
        <f>SUM(B22:B43)</f>
        <v>136</v>
      </c>
      <c r="C44" s="144" t="s">
        <v>20</v>
      </c>
      <c r="D44" s="144"/>
      <c r="E44" s="144"/>
      <c r="F44" s="144"/>
      <c r="G44" s="144"/>
      <c r="H44" s="144"/>
      <c r="I44" s="144"/>
      <c r="J44" s="157" t="s">
        <v>67</v>
      </c>
      <c r="K44" s="149" t="s">
        <v>67</v>
      </c>
      <c r="L44" s="152">
        <f>SUM(L22:L43)</f>
        <v>222.69999999999996</v>
      </c>
      <c r="M44" s="106"/>
    </row>
    <row r="45" spans="1:13" ht="12.75" customHeight="1">
      <c r="A45" s="102"/>
      <c r="B45" s="144"/>
      <c r="C45" s="144"/>
      <c r="D45" s="144"/>
      <c r="E45" s="144"/>
      <c r="F45" s="144"/>
      <c r="G45" s="144"/>
      <c r="H45" s="144"/>
      <c r="I45" s="144"/>
      <c r="J45" s="148" t="s">
        <v>161</v>
      </c>
      <c r="K45" s="148" t="s">
        <v>59</v>
      </c>
      <c r="L45" s="152">
        <v>0</v>
      </c>
      <c r="M45" s="106"/>
    </row>
    <row r="46" spans="1:13" ht="12.75" hidden="1" customHeight="1" outlineLevel="1">
      <c r="A46" s="102"/>
      <c r="B46" s="144"/>
      <c r="C46" s="144"/>
      <c r="D46" s="144"/>
      <c r="E46" s="144"/>
      <c r="F46" s="144"/>
      <c r="G46" s="144"/>
      <c r="H46" s="144"/>
      <c r="I46" s="144"/>
      <c r="J46" s="149" t="s">
        <v>60</v>
      </c>
      <c r="K46" s="149" t="s">
        <v>60</v>
      </c>
      <c r="L46" s="152">
        <f>Invoice!K46</f>
        <v>0</v>
      </c>
      <c r="M46" s="106"/>
    </row>
    <row r="47" spans="1:13" ht="12.75" customHeight="1" collapsed="1">
      <c r="A47" s="102"/>
      <c r="B47" s="144"/>
      <c r="C47" s="144"/>
      <c r="D47" s="144"/>
      <c r="E47" s="144"/>
      <c r="F47" s="144"/>
      <c r="G47" s="144"/>
      <c r="H47" s="144"/>
      <c r="I47" s="144"/>
      <c r="J47" s="149" t="s">
        <v>68</v>
      </c>
      <c r="K47" s="149" t="s">
        <v>68</v>
      </c>
      <c r="L47" s="152">
        <f>SUM(L44:L46)</f>
        <v>222.69999999999996</v>
      </c>
      <c r="M47" s="106"/>
    </row>
    <row r="48" spans="1:13" ht="12.75" customHeight="1">
      <c r="A48" s="6"/>
      <c r="B48" s="184" t="s">
        <v>166</v>
      </c>
      <c r="C48" s="184"/>
      <c r="D48" s="184"/>
      <c r="E48" s="184"/>
      <c r="F48" s="184"/>
      <c r="G48" s="184"/>
      <c r="H48" s="184"/>
      <c r="I48" s="184"/>
      <c r="J48" s="184"/>
      <c r="K48" s="184"/>
      <c r="L48" s="184"/>
      <c r="M48" s="8"/>
    </row>
    <row r="49" ht="12.75" customHeight="1"/>
    <row r="50" ht="12.75" customHeight="1"/>
    <row r="51" ht="12.75" customHeight="1"/>
    <row r="52" ht="12.75" customHeight="1"/>
    <row r="53" ht="12.75" customHeight="1"/>
    <row r="54" ht="12.75" customHeight="1"/>
    <row r="55" ht="12.75" customHeight="1"/>
  </sheetData>
  <mergeCells count="28">
    <mergeCell ref="L6:L7"/>
    <mergeCell ref="L10:L11"/>
    <mergeCell ref="L14:L15"/>
    <mergeCell ref="G20:H20"/>
    <mergeCell ref="G40:H40"/>
    <mergeCell ref="G21:H21"/>
    <mergeCell ref="G22:H22"/>
    <mergeCell ref="G23:H23"/>
    <mergeCell ref="G34:H34"/>
    <mergeCell ref="G24:H24"/>
    <mergeCell ref="G25:H25"/>
    <mergeCell ref="G26:H26"/>
    <mergeCell ref="G27:H27"/>
    <mergeCell ref="G28:H28"/>
    <mergeCell ref="G29:H29"/>
    <mergeCell ref="G30:H30"/>
    <mergeCell ref="G31:H31"/>
    <mergeCell ref="G32:H32"/>
    <mergeCell ref="G33:H33"/>
    <mergeCell ref="B48:L48"/>
    <mergeCell ref="G35:H35"/>
    <mergeCell ref="G36:H36"/>
    <mergeCell ref="G37:H37"/>
    <mergeCell ref="G38:H38"/>
    <mergeCell ref="G39:H39"/>
    <mergeCell ref="G41:H41"/>
    <mergeCell ref="G42:H42"/>
    <mergeCell ref="G43:H43"/>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21</v>
      </c>
      <c r="B1" s="11" t="s">
        <v>22</v>
      </c>
      <c r="C1" s="12"/>
      <c r="D1" s="12"/>
      <c r="E1" s="12"/>
      <c r="F1" s="12"/>
      <c r="G1" s="12"/>
      <c r="H1" s="13"/>
      <c r="I1" s="14"/>
      <c r="N1" s="89">
        <f>N2/N3</f>
        <v>1</v>
      </c>
      <c r="O1" s="15" t="s">
        <v>56</v>
      </c>
    </row>
    <row r="2" spans="1:15" s="15" customFormat="1" ht="13.5" thickBot="1">
      <c r="A2" s="16" t="s">
        <v>23</v>
      </c>
      <c r="B2" s="17" t="s">
        <v>24</v>
      </c>
      <c r="C2" s="18"/>
      <c r="D2" s="18"/>
      <c r="E2" s="19"/>
      <c r="G2" s="20" t="s">
        <v>25</v>
      </c>
      <c r="H2" s="21" t="s">
        <v>26</v>
      </c>
      <c r="N2" s="15">
        <v>240.39999999999995</v>
      </c>
      <c r="O2" s="15" t="s">
        <v>70</v>
      </c>
    </row>
    <row r="3" spans="1:15" s="15" customFormat="1" ht="13.5" thickBot="1">
      <c r="A3" s="16" t="s">
        <v>27</v>
      </c>
      <c r="F3" s="125"/>
      <c r="G3" s="156">
        <v>45594</v>
      </c>
      <c r="H3" s="155"/>
      <c r="N3" s="15">
        <v>240.39999999999995</v>
      </c>
      <c r="O3" s="15" t="s">
        <v>71</v>
      </c>
    </row>
    <row r="4" spans="1:15" s="15" customFormat="1">
      <c r="A4" s="16" t="s">
        <v>28</v>
      </c>
    </row>
    <row r="5" spans="1:15" s="15" customFormat="1">
      <c r="A5" s="16" t="s">
        <v>29</v>
      </c>
      <c r="K5" s="16"/>
    </row>
    <row r="6" spans="1:15" s="15" customFormat="1">
      <c r="A6" s="16" t="s">
        <v>30</v>
      </c>
    </row>
    <row r="7" spans="1:15" s="15" customFormat="1" ht="15">
      <c r="A7"/>
      <c r="F7" s="23"/>
    </row>
    <row r="8" spans="1:15" s="15" customFormat="1" ht="13.5" thickBot="1">
      <c r="A8" s="22"/>
      <c r="F8" s="23"/>
      <c r="J8" s="15" t="s">
        <v>31</v>
      </c>
    </row>
    <row r="9" spans="1:15" s="15" customFormat="1" ht="13.5" thickBot="1">
      <c r="A9" s="24" t="s">
        <v>32</v>
      </c>
      <c r="F9" s="25" t="s">
        <v>33</v>
      </c>
      <c r="G9" s="26"/>
      <c r="H9" s="27"/>
      <c r="J9" s="15" t="str">
        <f>'Copy paste to Here'!I18</f>
        <v>USD</v>
      </c>
    </row>
    <row r="10" spans="1:15" s="15" customFormat="1" ht="13.5" thickBot="1">
      <c r="A10" s="28" t="str">
        <f>'Copy paste to Here'!G10</f>
        <v>Vintage Visions Tattoos</v>
      </c>
      <c r="B10" s="29"/>
      <c r="C10" s="29"/>
      <c r="D10" s="29"/>
      <c r="F10" s="30" t="str">
        <f>'Copy paste to Here'!B10</f>
        <v>Vintage Visions Tattoos</v>
      </c>
      <c r="G10" s="31"/>
      <c r="H10" s="32"/>
      <c r="K10" s="92" t="s">
        <v>73</v>
      </c>
      <c r="L10" s="27" t="s">
        <v>73</v>
      </c>
      <c r="M10" s="15">
        <v>1</v>
      </c>
    </row>
    <row r="11" spans="1:15" s="15" customFormat="1" ht="15.75" thickBot="1">
      <c r="A11" s="33" t="str">
        <f>'Copy paste to Here'!G11</f>
        <v>Lacey Clinard</v>
      </c>
      <c r="B11" s="34"/>
      <c r="C11" s="34"/>
      <c r="D11" s="34"/>
      <c r="F11" s="35" t="str">
        <f>'Copy paste to Here'!B11</f>
        <v>Vintage Tattoos</v>
      </c>
      <c r="G11" s="36"/>
      <c r="H11" s="37"/>
      <c r="K11" s="90" t="s">
        <v>34</v>
      </c>
      <c r="L11" s="38" t="s">
        <v>35</v>
      </c>
      <c r="M11" s="15">
        <f>VLOOKUP(G3,[1]Sheet1!$A$9:$I$7290,2,FALSE)</f>
        <v>33.619999999999997</v>
      </c>
    </row>
    <row r="12" spans="1:15" s="15" customFormat="1" ht="15.75" thickBot="1">
      <c r="A12" s="33" t="str">
        <f>'Copy paste to Here'!G12</f>
        <v>18335 Cave Branch Rd</v>
      </c>
      <c r="B12" s="34"/>
      <c r="C12" s="34"/>
      <c r="D12" s="34"/>
      <c r="E12" s="77"/>
      <c r="F12" s="35" t="str">
        <f>'Copy paste to Here'!B12</f>
        <v>30477 Ardmore Avenue</v>
      </c>
      <c r="G12" s="36"/>
      <c r="H12" s="37"/>
      <c r="K12" s="90" t="s">
        <v>36</v>
      </c>
      <c r="L12" s="38" t="s">
        <v>10</v>
      </c>
      <c r="M12" s="15">
        <f>VLOOKUP(G3,[1]Sheet1!$A$9:$I$7290,3,FALSE)</f>
        <v>36.17</v>
      </c>
    </row>
    <row r="13" spans="1:15" s="15" customFormat="1" ht="15.75" thickBot="1">
      <c r="A13" s="33" t="str">
        <f>'Copy paste to Here'!G13</f>
        <v>35620 Elkmont</v>
      </c>
      <c r="B13" s="34"/>
      <c r="C13" s="34"/>
      <c r="D13" s="34"/>
      <c r="E13" s="100" t="s">
        <v>35</v>
      </c>
      <c r="F13" s="35" t="str">
        <f>'Copy paste to Here'!B13</f>
        <v>35739 Ardmore</v>
      </c>
      <c r="G13" s="36"/>
      <c r="H13" s="37"/>
      <c r="K13" s="90" t="s">
        <v>37</v>
      </c>
      <c r="L13" s="38" t="s">
        <v>38</v>
      </c>
      <c r="M13" s="101">
        <f>VLOOKUP(G3,[1]Sheet1!$A$9:$I$7290,4,FALSE)</f>
        <v>43.37</v>
      </c>
    </row>
    <row r="14" spans="1:15" s="15" customFormat="1" ht="15.75" thickBot="1">
      <c r="A14" s="33" t="str">
        <f>'Copy paste to Here'!G14</f>
        <v>United States</v>
      </c>
      <c r="B14" s="34"/>
      <c r="C14" s="34"/>
      <c r="D14" s="34"/>
      <c r="E14" s="100">
        <f>VLOOKUP(J9,$L$10:$M$17,2,FALSE)</f>
        <v>33.619999999999997</v>
      </c>
      <c r="F14" s="35" t="str">
        <f>'Copy paste to Here'!B14</f>
        <v>United States</v>
      </c>
      <c r="G14" s="36"/>
      <c r="H14" s="37"/>
      <c r="K14" s="90" t="s">
        <v>39</v>
      </c>
      <c r="L14" s="38" t="s">
        <v>40</v>
      </c>
      <c r="M14" s="15">
        <f>VLOOKUP(G3,[1]Sheet1!$A$9:$I$7290,5,FALSE)</f>
        <v>21.73</v>
      </c>
    </row>
    <row r="15" spans="1:15" s="15" customFormat="1" ht="15.75" thickBot="1">
      <c r="A15" s="39" t="str">
        <f>'Copy paste to Here'!G15</f>
        <v xml:space="preserve"> </v>
      </c>
      <c r="F15" s="40" t="str">
        <f>'Copy paste to Here'!B15</f>
        <v xml:space="preserve"> </v>
      </c>
      <c r="G15" s="41"/>
      <c r="H15" s="42"/>
      <c r="K15" s="91" t="s">
        <v>41</v>
      </c>
      <c r="L15" s="43" t="s">
        <v>42</v>
      </c>
      <c r="M15" s="15">
        <f>VLOOKUP(G3,[1]Sheet1!$A$9:$I$7290,6,FALSE)</f>
        <v>24.01</v>
      </c>
    </row>
    <row r="16" spans="1:15" s="15" customFormat="1" ht="15.75" thickBot="1">
      <c r="A16" s="44"/>
      <c r="K16" s="91" t="s">
        <v>43</v>
      </c>
      <c r="L16" s="43" t="s">
        <v>44</v>
      </c>
      <c r="M16" s="15">
        <f>VLOOKUP(G3,[1]Sheet1!$A$9:$I$7290,7,FALSE)</f>
        <v>19.829999999999998</v>
      </c>
    </row>
    <row r="17" spans="1:13" s="15" customFormat="1" ht="13.5" thickBot="1">
      <c r="A17" s="45" t="s">
        <v>45</v>
      </c>
      <c r="B17" s="46" t="s">
        <v>46</v>
      </c>
      <c r="C17" s="47" t="s">
        <v>74</v>
      </c>
      <c r="D17" s="47" t="s">
        <v>62</v>
      </c>
      <c r="E17" s="47" t="s">
        <v>72</v>
      </c>
      <c r="F17" s="47" t="str">
        <f>CONCATENATE("Amount ",,J9)</f>
        <v>Amount USD</v>
      </c>
      <c r="G17" s="46" t="s">
        <v>47</v>
      </c>
      <c r="H17" s="46" t="s">
        <v>48</v>
      </c>
      <c r="J17" s="15" t="s">
        <v>49</v>
      </c>
      <c r="K17" s="15" t="s">
        <v>6</v>
      </c>
      <c r="L17" s="15" t="s">
        <v>82</v>
      </c>
      <c r="M17" s="15">
        <v>0.24</v>
      </c>
    </row>
    <row r="18" spans="1:13" s="54" customFormat="1" ht="25.5">
      <c r="A18" s="48" t="str">
        <f>IF(LEN('Copy paste to Here'!G22) &gt; 5, CONCATENATE('Copy paste to Here'!G22, 'Copy paste to Here'!D22, 'Copy paste to Here'!E22), "Empty Cell")</f>
        <v>316L surgical steel belly banana, 1.6mm (14g) with 4 and 5mm acrylic UV dice - length 10mm (3/8'')Color: Assorted</v>
      </c>
      <c r="B18" s="49" t="str">
        <f>'Copy paste to Here'!C22</f>
        <v>BN2UVDI</v>
      </c>
      <c r="C18" s="50" t="s">
        <v>109</v>
      </c>
      <c r="D18" s="50">
        <f>Invoice!B22</f>
        <v>10</v>
      </c>
      <c r="E18" s="51">
        <f>'Shipping Invoice'!K22*$N$1</f>
        <v>0.4</v>
      </c>
      <c r="F18" s="51">
        <f>D18*E18</f>
        <v>4</v>
      </c>
      <c r="G18" s="52">
        <f>E18*$E$14</f>
        <v>13.448</v>
      </c>
      <c r="H18" s="53">
        <f>D18*G18</f>
        <v>134.48000000000002</v>
      </c>
    </row>
    <row r="19" spans="1:13" s="54" customFormat="1" ht="48">
      <c r="A19" s="48" t="str">
        <f>IF(LEN('Copy paste to Here'!G23) &gt; 5, CONCATENATE('Copy paste to Here'!G23, 'Copy paste to Here'!D23, 'Copy paste to Here'!E23), "Empty Cell")</f>
        <v>316L surgical steel belly banana, 1.6mm (14g) with an upper 5mm ball and 5and8mm bezel set double jewel ball and a dangling crystal cherry designLength: 8mmCrystal Color: Light Siam</v>
      </c>
      <c r="B19" s="49" t="str">
        <f>'Copy paste to Here'!C23</f>
        <v>MCD447X</v>
      </c>
      <c r="C19" s="50" t="s">
        <v>112</v>
      </c>
      <c r="D19" s="50">
        <f>Invoice!B23</f>
        <v>5</v>
      </c>
      <c r="E19" s="51">
        <f>'Shipping Invoice'!K23*$N$1</f>
        <v>1.73</v>
      </c>
      <c r="F19" s="51">
        <f t="shared" ref="F19:F82" si="0">D19*E19</f>
        <v>8.65</v>
      </c>
      <c r="G19" s="52">
        <f t="shared" ref="G19:G82" si="1">E19*$E$14</f>
        <v>58.162599999999998</v>
      </c>
      <c r="H19" s="55">
        <f t="shared" ref="H19:H82" si="2">D19*G19</f>
        <v>290.81299999999999</v>
      </c>
    </row>
    <row r="20" spans="1:13" s="54" customFormat="1" ht="48">
      <c r="A20" s="48" t="str">
        <f>IF(LEN('Copy paste to Here'!G24) &gt; 5, CONCATENATE('Copy paste to Here'!G24, 'Copy paste to Here'!D24, 'Copy paste to Here'!E24), "Empty Cell")</f>
        <v>Display box with 16 pcs. of 925 sterling silver nose bones, 0.6mm (22g) with 1.4mm red crystals cherries with green enamel leaves (in standard packing or in vacuum sealed packing to prevent tarnishing)Packing Option: Standard Package</v>
      </c>
      <c r="B20" s="49" t="str">
        <f>'Copy paste to Here'!C24</f>
        <v>NBCH16</v>
      </c>
      <c r="C20" s="50" t="s">
        <v>116</v>
      </c>
      <c r="D20" s="50">
        <f>Invoice!B24</f>
        <v>1</v>
      </c>
      <c r="E20" s="51">
        <f>'Shipping Invoice'!K24*$N$1</f>
        <v>8.2100000000000009</v>
      </c>
      <c r="F20" s="51">
        <f t="shared" si="0"/>
        <v>8.2100000000000009</v>
      </c>
      <c r="G20" s="52">
        <f t="shared" si="1"/>
        <v>276.02019999999999</v>
      </c>
      <c r="H20" s="55">
        <f t="shared" si="2"/>
        <v>276.02019999999999</v>
      </c>
    </row>
    <row r="21" spans="1:13" s="54" customFormat="1" ht="38.25">
      <c r="A21" s="48" t="str">
        <f>IF(LEN('Copy paste to Here'!G25) &gt; 5, CONCATENATE('Copy paste to Here'!G25, 'Copy paste to Here'!D25, 'Copy paste to Here'!E25), "Empty Cell")</f>
        <v>Box with 52 pcs. of 316L surgical steel nose screws, 1mm (18g) with 2mm round crystal tops in assorted colors</v>
      </c>
      <c r="B21" s="49" t="str">
        <f>'Copy paste to Here'!C25</f>
        <v>NSC18XM</v>
      </c>
      <c r="C21" s="50" t="s">
        <v>119</v>
      </c>
      <c r="D21" s="50">
        <f>Invoice!B25</f>
        <v>1</v>
      </c>
      <c r="E21" s="51">
        <f>'Shipping Invoice'!K25*$N$1</f>
        <v>13.29</v>
      </c>
      <c r="F21" s="51">
        <f t="shared" si="0"/>
        <v>13.29</v>
      </c>
      <c r="G21" s="52">
        <f t="shared" si="1"/>
        <v>446.80979999999994</v>
      </c>
      <c r="H21" s="55">
        <f t="shared" si="2"/>
        <v>446.80979999999994</v>
      </c>
      <c r="L21" s="15"/>
    </row>
    <row r="22" spans="1:13" s="54" customFormat="1" ht="25.5">
      <c r="A22" s="48" t="str">
        <f>IF(LEN('Copy paste to Here'!G26) &gt; 5, CONCATENATE('Copy paste to Here'!G26, 'Copy paste to Here'!D26, 'Copy paste to Here'!E26), "Empty Cell")</f>
        <v>EO gas sterilized 316L surgical steel industrial barbell, 1.6mm (14g) with two 5mm ballsLength: 32mm</v>
      </c>
      <c r="B22" s="49" t="str">
        <f>'Copy paste to Here'!C26</f>
        <v>ZBBIND</v>
      </c>
      <c r="C22" s="50" t="s">
        <v>122</v>
      </c>
      <c r="D22" s="50">
        <f>Invoice!B26</f>
        <v>10</v>
      </c>
      <c r="E22" s="51">
        <f>'Shipping Invoice'!K26*$N$1</f>
        <v>0.75</v>
      </c>
      <c r="F22" s="51">
        <f t="shared" si="0"/>
        <v>7.5</v>
      </c>
      <c r="G22" s="52">
        <f t="shared" si="1"/>
        <v>25.214999999999996</v>
      </c>
      <c r="H22" s="55">
        <f t="shared" si="2"/>
        <v>252.14999999999998</v>
      </c>
    </row>
    <row r="23" spans="1:13" s="54" customFormat="1" ht="25.5">
      <c r="A23" s="48" t="str">
        <f>IF(LEN('Copy paste to Here'!G27) &gt; 5, CONCATENATE('Copy paste to Here'!G27, 'Copy paste to Here'!D27, 'Copy paste to Here'!E27), "Empty Cell")</f>
        <v>EO gas sterilized 316L surgical steel industrial barbell, 1.6mm (14g) with two 5mm ballsLength: 38mm</v>
      </c>
      <c r="B23" s="49" t="str">
        <f>'Copy paste to Here'!C27</f>
        <v>ZBBIND</v>
      </c>
      <c r="C23" s="50" t="s">
        <v>122</v>
      </c>
      <c r="D23" s="50">
        <f>Invoice!B27</f>
        <v>10</v>
      </c>
      <c r="E23" s="51">
        <f>'Shipping Invoice'!K27*$N$1</f>
        <v>0.75</v>
      </c>
      <c r="F23" s="51">
        <f t="shared" si="0"/>
        <v>7.5</v>
      </c>
      <c r="G23" s="52">
        <f t="shared" si="1"/>
        <v>25.214999999999996</v>
      </c>
      <c r="H23" s="55">
        <f t="shared" si="2"/>
        <v>252.14999999999998</v>
      </c>
    </row>
    <row r="24" spans="1:13" s="54" customFormat="1" ht="25.5">
      <c r="A24" s="48" t="str">
        <f>IF(LEN('Copy paste to Here'!G28) &gt; 5, CONCATENATE('Copy paste to Here'!G28, 'Copy paste to Here'!D28, 'Copy paste to Here'!E28), "Empty Cell")</f>
        <v>EO gas sterilized piercing: Titanium G23 labret, 1.2mm (16g) with a 3mm bezel set jewel ballLength: 8mmCrystal Color: Blue Zircon</v>
      </c>
      <c r="B24" s="49" t="str">
        <f>'Copy paste to Here'!C28</f>
        <v>ZULBC3</v>
      </c>
      <c r="C24" s="50" t="s">
        <v>127</v>
      </c>
      <c r="D24" s="50">
        <f>Invoice!B28</f>
        <v>6</v>
      </c>
      <c r="E24" s="51">
        <f>'Shipping Invoice'!K28*$N$1</f>
        <v>1.74</v>
      </c>
      <c r="F24" s="51">
        <f t="shared" si="0"/>
        <v>10.44</v>
      </c>
      <c r="G24" s="52">
        <f t="shared" si="1"/>
        <v>58.498799999999996</v>
      </c>
      <c r="H24" s="55">
        <f t="shared" si="2"/>
        <v>350.99279999999999</v>
      </c>
    </row>
    <row r="25" spans="1:13" s="54" customFormat="1" ht="25.5">
      <c r="A25" s="48" t="str">
        <f>IF(LEN('Copy paste to Here'!G29) &gt; 5, CONCATENATE('Copy paste to Here'!G29, 'Copy paste to Here'!D29, 'Copy paste to Here'!E29), "Empty Cell")</f>
        <v>EO gas sterilized piercing: Titanium G23 labret, 1.2mm (16g) with a 3mm bezel set jewel ballLength: 8mmCrystal Color: Amethyst</v>
      </c>
      <c r="B25" s="49" t="str">
        <f>'Copy paste to Here'!C29</f>
        <v>ZULBC3</v>
      </c>
      <c r="C25" s="50" t="s">
        <v>127</v>
      </c>
      <c r="D25" s="50">
        <f>Invoice!B29</f>
        <v>6</v>
      </c>
      <c r="E25" s="51">
        <f>'Shipping Invoice'!K29*$N$1</f>
        <v>1.74</v>
      </c>
      <c r="F25" s="51">
        <f t="shared" si="0"/>
        <v>10.44</v>
      </c>
      <c r="G25" s="52">
        <f t="shared" si="1"/>
        <v>58.498799999999996</v>
      </c>
      <c r="H25" s="55">
        <f t="shared" si="2"/>
        <v>350.99279999999999</v>
      </c>
    </row>
    <row r="26" spans="1:13" s="54" customFormat="1" ht="25.5">
      <c r="A26" s="48" t="str">
        <f>IF(LEN('Copy paste to Here'!G30) &gt; 5, CONCATENATE('Copy paste to Here'!G30, 'Copy paste to Here'!D30, 'Copy paste to Here'!E30), "Empty Cell")</f>
        <v>EO gas sterilized piercing: Titanium G23 labret, 1.2mm (16g) with a 3mm bezel set jewel ballLength: 8mmCrystal Color: AB Rose</v>
      </c>
      <c r="B26" s="49" t="str">
        <f>'Copy paste to Here'!C30</f>
        <v>ZULBC3</v>
      </c>
      <c r="C26" s="50" t="s">
        <v>127</v>
      </c>
      <c r="D26" s="50">
        <f>Invoice!B30</f>
        <v>6</v>
      </c>
      <c r="E26" s="51">
        <f>'Shipping Invoice'!K30*$N$1</f>
        <v>1.74</v>
      </c>
      <c r="F26" s="51">
        <f t="shared" si="0"/>
        <v>10.44</v>
      </c>
      <c r="G26" s="52">
        <f t="shared" si="1"/>
        <v>58.498799999999996</v>
      </c>
      <c r="H26" s="55">
        <f t="shared" si="2"/>
        <v>350.99279999999999</v>
      </c>
    </row>
    <row r="27" spans="1:13" s="54" customFormat="1" ht="36">
      <c r="A27" s="48" t="str">
        <f>IF(LEN('Copy paste to Here'!G31) &gt; 5, CONCATENATE('Copy paste to Here'!G31, 'Copy paste to Here'!D31, 'Copy paste to Here'!E31), "Empty Cell")</f>
        <v>EO gas sterilized piercing: Titanium G23 labret, 1.2mm (16g) with a 3mm bezel set jewel ballLength: 8mmCrystal Color: AB Sapphire</v>
      </c>
      <c r="B27" s="49" t="str">
        <f>'Copy paste to Here'!C31</f>
        <v>ZULBC3</v>
      </c>
      <c r="C27" s="50" t="s">
        <v>127</v>
      </c>
      <c r="D27" s="50">
        <f>Invoice!B31</f>
        <v>6</v>
      </c>
      <c r="E27" s="51">
        <f>'Shipping Invoice'!K31*$N$1</f>
        <v>1.74</v>
      </c>
      <c r="F27" s="51">
        <f t="shared" si="0"/>
        <v>10.44</v>
      </c>
      <c r="G27" s="52">
        <f t="shared" si="1"/>
        <v>58.498799999999996</v>
      </c>
      <c r="H27" s="55">
        <f t="shared" si="2"/>
        <v>350.99279999999999</v>
      </c>
    </row>
    <row r="28" spans="1:13" s="54" customFormat="1" ht="25.5">
      <c r="A28" s="48" t="str">
        <f>IF(LEN('Copy paste to Here'!G32) &gt; 5, CONCATENATE('Copy paste to Here'!G32, 'Copy paste to Here'!D32, 'Copy paste to Here'!E32), "Empty Cell")</f>
        <v>EO gas sterilized piercing: Titanium G23 labret, 1.2mm (16g) with a 3mm bezel set jewel ballSize: 8mmCrystal Color: AB</v>
      </c>
      <c r="B28" s="49" t="str">
        <f>'Copy paste to Here'!C32</f>
        <v>ZULBC3</v>
      </c>
      <c r="C28" s="50" t="s">
        <v>127</v>
      </c>
      <c r="D28" s="50">
        <f>Invoice!B32</f>
        <v>10</v>
      </c>
      <c r="E28" s="51">
        <f>'Shipping Invoice'!K32*$N$1</f>
        <v>1.74</v>
      </c>
      <c r="F28" s="51">
        <f t="shared" si="0"/>
        <v>17.399999999999999</v>
      </c>
      <c r="G28" s="52">
        <f t="shared" si="1"/>
        <v>58.498799999999996</v>
      </c>
      <c r="H28" s="55">
        <f t="shared" si="2"/>
        <v>584.98799999999994</v>
      </c>
    </row>
    <row r="29" spans="1:13" s="54" customFormat="1" ht="25.5">
      <c r="A29" s="48" t="str">
        <f>IF(LEN('Copy paste to Here'!G33) &gt; 5, CONCATENATE('Copy paste to Here'!G33, 'Copy paste to Here'!D33, 'Copy paste to Here'!E33), "Empty Cell")</f>
        <v>EO gas sterilized piercing: Titanium G23 labret, 1.2mm (16g) with a 3mm bezel set jewel ballSize: 8mmCrystal Color: Light Siam</v>
      </c>
      <c r="B29" s="49" t="str">
        <f>'Copy paste to Here'!C33</f>
        <v>ZULBC3</v>
      </c>
      <c r="C29" s="50" t="s">
        <v>127</v>
      </c>
      <c r="D29" s="50">
        <f>Invoice!B33</f>
        <v>6</v>
      </c>
      <c r="E29" s="51">
        <f>'Shipping Invoice'!K33*$N$1</f>
        <v>1.74</v>
      </c>
      <c r="F29" s="51">
        <f t="shared" si="0"/>
        <v>10.44</v>
      </c>
      <c r="G29" s="52">
        <f t="shared" si="1"/>
        <v>58.498799999999996</v>
      </c>
      <c r="H29" s="55">
        <f t="shared" si="2"/>
        <v>350.99279999999999</v>
      </c>
    </row>
    <row r="30" spans="1:13" s="54" customFormat="1" ht="25.5">
      <c r="A30" s="48" t="str">
        <f>IF(LEN('Copy paste to Here'!G34) &gt; 5, CONCATENATE('Copy paste to Here'!G34, 'Copy paste to Here'!D34, 'Copy paste to Here'!E34), "Empty Cell")</f>
        <v>EO gas sterilized piercing: Titanium G23 labret, 1.2mm (16g) with a 3mm bezel set jewel ballSize: 8mmCz Color: Clear</v>
      </c>
      <c r="B30" s="49" t="str">
        <f>'Copy paste to Here'!C34</f>
        <v>ZULBC3</v>
      </c>
      <c r="C30" s="50" t="s">
        <v>127</v>
      </c>
      <c r="D30" s="50">
        <f>Invoice!B34</f>
        <v>10</v>
      </c>
      <c r="E30" s="51">
        <f>'Shipping Invoice'!K34*$N$1</f>
        <v>1.74</v>
      </c>
      <c r="F30" s="51">
        <f t="shared" si="0"/>
        <v>17.399999999999999</v>
      </c>
      <c r="G30" s="52">
        <f t="shared" si="1"/>
        <v>58.498799999999996</v>
      </c>
      <c r="H30" s="55">
        <f t="shared" si="2"/>
        <v>584.98799999999994</v>
      </c>
    </row>
    <row r="31" spans="1:13" s="54" customFormat="1" ht="25.5">
      <c r="A31" s="48" t="str">
        <f>IF(LEN('Copy paste to Here'!G35) &gt; 5, CONCATENATE('Copy paste to Here'!G35, 'Copy paste to Here'!D35, 'Copy paste to Here'!E35), "Empty Cell")</f>
        <v>EO gas sterilized piercing: Titanium G23 labret, 1.2mm (16g) with a 3mm bezel set jewel ballSize: 8mmCz Color: Aquamarine</v>
      </c>
      <c r="B31" s="49" t="str">
        <f>'Copy paste to Here'!C35</f>
        <v>ZULBC3</v>
      </c>
      <c r="C31" s="50" t="s">
        <v>127</v>
      </c>
      <c r="D31" s="50">
        <f>Invoice!B35</f>
        <v>6</v>
      </c>
      <c r="E31" s="51">
        <f>'Shipping Invoice'!K35*$N$1</f>
        <v>1.74</v>
      </c>
      <c r="F31" s="51">
        <f t="shared" si="0"/>
        <v>10.44</v>
      </c>
      <c r="G31" s="52">
        <f t="shared" si="1"/>
        <v>58.498799999999996</v>
      </c>
      <c r="H31" s="55">
        <f t="shared" si="2"/>
        <v>350.99279999999999</v>
      </c>
    </row>
    <row r="32" spans="1:13" s="54" customFormat="1" ht="25.5">
      <c r="A32" s="48" t="str">
        <f>IF(LEN('Copy paste to Here'!G36) &gt; 5, CONCATENATE('Copy paste to Here'!G36, 'Copy paste to Here'!D36, 'Copy paste to Here'!E36), "Empty Cell")</f>
        <v>EO gas sterilized titanium G23 nose screw, 1mm (18g) with 2.5mm bezel set color round crystalCrystal Color: Clear</v>
      </c>
      <c r="B32" s="49" t="str">
        <f>'Copy paste to Here'!C36</f>
        <v>ZUNSC</v>
      </c>
      <c r="C32" s="50" t="s">
        <v>143</v>
      </c>
      <c r="D32" s="50">
        <f>Invoice!B36</f>
        <v>10</v>
      </c>
      <c r="E32" s="51">
        <f>'Shipping Invoice'!K36*$N$1</f>
        <v>1.77</v>
      </c>
      <c r="F32" s="51">
        <f t="shared" si="0"/>
        <v>17.7</v>
      </c>
      <c r="G32" s="52">
        <f t="shared" si="1"/>
        <v>59.507399999999997</v>
      </c>
      <c r="H32" s="55">
        <f t="shared" si="2"/>
        <v>595.07399999999996</v>
      </c>
    </row>
    <row r="33" spans="1:8" s="54" customFormat="1" ht="25.5" hidden="1">
      <c r="A33" s="48" t="str">
        <f>IF(LEN('Copy paste to Here'!G37) &gt; 5, CONCATENATE('Copy paste to Here'!G37, 'Copy paste to Here'!D37, 'Copy paste to Here'!E37), "Empty Cell")</f>
        <v>EO gas sterilized titanium G23 nose screw, 1mm (18g) with 2.5mm bezel set color round crystalCrystal Color: AB</v>
      </c>
      <c r="B33" s="49" t="str">
        <f>'Copy paste to Here'!C37</f>
        <v>ZUNSC</v>
      </c>
      <c r="C33" s="50" t="s">
        <v>143</v>
      </c>
      <c r="D33" s="50">
        <f>Invoice!B37</f>
        <v>0</v>
      </c>
      <c r="E33" s="51">
        <f>'Shipping Invoice'!K37*$N$1</f>
        <v>1.77</v>
      </c>
      <c r="F33" s="51">
        <f t="shared" si="0"/>
        <v>0</v>
      </c>
      <c r="G33" s="52">
        <f t="shared" si="1"/>
        <v>59.507399999999997</v>
      </c>
      <c r="H33" s="55">
        <f t="shared" si="2"/>
        <v>0</v>
      </c>
    </row>
    <row r="34" spans="1:8" s="54" customFormat="1" ht="25.5">
      <c r="A34" s="48" t="str">
        <f>IF(LEN('Copy paste to Here'!G38) &gt; 5, CONCATENATE('Copy paste to Here'!G38, 'Copy paste to Here'!D38, 'Copy paste to Here'!E38), "Empty Cell")</f>
        <v>EO gas sterilized titanium G23 nose screw, 1mm (18g) with 2.5mm bezel set color round crystalCrystal Color: Rose</v>
      </c>
      <c r="B34" s="49" t="str">
        <f>'Copy paste to Here'!C38</f>
        <v>ZUNSC</v>
      </c>
      <c r="C34" s="50" t="s">
        <v>143</v>
      </c>
      <c r="D34" s="50">
        <f>Invoice!B38</f>
        <v>5</v>
      </c>
      <c r="E34" s="51">
        <f>'Shipping Invoice'!K38*$N$1</f>
        <v>1.77</v>
      </c>
      <c r="F34" s="51">
        <f t="shared" si="0"/>
        <v>8.85</v>
      </c>
      <c r="G34" s="52">
        <f t="shared" si="1"/>
        <v>59.507399999999997</v>
      </c>
      <c r="H34" s="55">
        <f t="shared" si="2"/>
        <v>297.53699999999998</v>
      </c>
    </row>
    <row r="35" spans="1:8" s="54" customFormat="1" ht="25.5">
      <c r="A35" s="48" t="str">
        <f>IF(LEN('Copy paste to Here'!G39) &gt; 5, CONCATENATE('Copy paste to Here'!G39, 'Copy paste to Here'!D39, 'Copy paste to Here'!E39), "Empty Cell")</f>
        <v>EO gas sterilized titanium G23 nose screw, 1mm (18g) with 2.5mm bezel set color round crystalCrystal Color: Light Sapphire</v>
      </c>
      <c r="B35" s="49" t="str">
        <f>'Copy paste to Here'!C39</f>
        <v>ZUNSC</v>
      </c>
      <c r="C35" s="50" t="s">
        <v>143</v>
      </c>
      <c r="D35" s="50">
        <f>Invoice!B39</f>
        <v>5</v>
      </c>
      <c r="E35" s="51">
        <f>'Shipping Invoice'!K39*$N$1</f>
        <v>1.77</v>
      </c>
      <c r="F35" s="51">
        <f t="shared" si="0"/>
        <v>8.85</v>
      </c>
      <c r="G35" s="52">
        <f t="shared" si="1"/>
        <v>59.507399999999997</v>
      </c>
      <c r="H35" s="55">
        <f t="shared" si="2"/>
        <v>297.53699999999998</v>
      </c>
    </row>
    <row r="36" spans="1:8" s="54" customFormat="1" ht="25.5">
      <c r="A36" s="48" t="str">
        <f>IF(LEN('Copy paste to Here'!G40) &gt; 5, CONCATENATE('Copy paste to Here'!G40, 'Copy paste to Here'!D40, 'Copy paste to Here'!E40), "Empty Cell")</f>
        <v>EO gas sterilized titanium G23 nose screw, 1mm (18g) with 2.5mm bezel set color round crystalCrystal Color: Blue Zircon</v>
      </c>
      <c r="B36" s="49" t="str">
        <f>'Copy paste to Here'!C40</f>
        <v>ZUNSC</v>
      </c>
      <c r="C36" s="50" t="s">
        <v>143</v>
      </c>
      <c r="D36" s="50">
        <f>Invoice!B40</f>
        <v>5</v>
      </c>
      <c r="E36" s="51">
        <f>'Shipping Invoice'!K40*$N$1</f>
        <v>1.77</v>
      </c>
      <c r="F36" s="51">
        <f t="shared" si="0"/>
        <v>8.85</v>
      </c>
      <c r="G36" s="52">
        <f t="shared" si="1"/>
        <v>59.507399999999997</v>
      </c>
      <c r="H36" s="55">
        <f t="shared" si="2"/>
        <v>297.53699999999998</v>
      </c>
    </row>
    <row r="37" spans="1:8" s="54" customFormat="1" ht="25.5">
      <c r="A37" s="48" t="str">
        <f>IF(LEN('Copy paste to Here'!G41) &gt; 5, CONCATENATE('Copy paste to Here'!G41, 'Copy paste to Here'!D41, 'Copy paste to Here'!E41), "Empty Cell")</f>
        <v>EO gas sterilized titanium G23 nose screw, 1mm (18g) with 2.5mm bezel set color round crystalCrystal Color: Light Amethyst</v>
      </c>
      <c r="B37" s="49" t="str">
        <f>'Copy paste to Here'!C41</f>
        <v>ZUNSC</v>
      </c>
      <c r="C37" s="50" t="s">
        <v>143</v>
      </c>
      <c r="D37" s="50">
        <f>Invoice!B41</f>
        <v>5</v>
      </c>
      <c r="E37" s="51">
        <f>'Shipping Invoice'!K41*$N$1</f>
        <v>1.77</v>
      </c>
      <c r="F37" s="51">
        <f t="shared" si="0"/>
        <v>8.85</v>
      </c>
      <c r="G37" s="52">
        <f t="shared" si="1"/>
        <v>59.507399999999997</v>
      </c>
      <c r="H37" s="55">
        <f t="shared" si="2"/>
        <v>297.53699999999998</v>
      </c>
    </row>
    <row r="38" spans="1:8" s="54" customFormat="1" ht="25.5">
      <c r="A38" s="48" t="str">
        <f>IF(LEN('Copy paste to Here'!G42) &gt; 5, CONCATENATE('Copy paste to Here'!G42, 'Copy paste to Here'!D42, 'Copy paste to Here'!E42), "Empty Cell")</f>
        <v>EO gas sterilized titanium G23 nose screw, 1mm (18g) with 2.5mm bezel set color round crystalCrystal Color: Jet</v>
      </c>
      <c r="B38" s="49" t="str">
        <f>'Copy paste to Here'!C42</f>
        <v>ZUNSC</v>
      </c>
      <c r="C38" s="50" t="s">
        <v>143</v>
      </c>
      <c r="D38" s="50">
        <f>Invoice!B42</f>
        <v>8</v>
      </c>
      <c r="E38" s="51">
        <f>'Shipping Invoice'!K42*$N$1</f>
        <v>1.77</v>
      </c>
      <c r="F38" s="51">
        <f t="shared" si="0"/>
        <v>14.16</v>
      </c>
      <c r="G38" s="52">
        <f t="shared" si="1"/>
        <v>59.507399999999997</v>
      </c>
      <c r="H38" s="55">
        <f t="shared" si="2"/>
        <v>476.05919999999998</v>
      </c>
    </row>
    <row r="39" spans="1:8" s="54" customFormat="1" ht="25.5">
      <c r="A39" s="48" t="str">
        <f>IF(LEN('Copy paste to Here'!G43) &gt; 5, CONCATENATE('Copy paste to Here'!G43, 'Copy paste to Here'!D43, 'Copy paste to Here'!E43), "Empty Cell")</f>
        <v>EO gas sterilized titanium G23 nose screw, 1mm (18g) with 2.5mm bezel set color round crystalCrystal Color: Peridot</v>
      </c>
      <c r="B39" s="49" t="str">
        <f>'Copy paste to Here'!C43</f>
        <v>ZUNSC</v>
      </c>
      <c r="C39" s="50" t="s">
        <v>143</v>
      </c>
      <c r="D39" s="50">
        <f>Invoice!B43</f>
        <v>5</v>
      </c>
      <c r="E39" s="51">
        <f>'Shipping Invoice'!K43*$N$1</f>
        <v>1.77</v>
      </c>
      <c r="F39" s="51">
        <f t="shared" si="0"/>
        <v>8.85</v>
      </c>
      <c r="G39" s="52">
        <f t="shared" si="1"/>
        <v>59.507399999999997</v>
      </c>
      <c r="H39" s="55">
        <f t="shared" si="2"/>
        <v>297.53699999999998</v>
      </c>
    </row>
    <row r="40" spans="1:8" s="54" customFormat="1" hidden="1">
      <c r="A40" s="48" t="str">
        <f>IF(LEN('Copy paste to Here'!G44) &gt; 5, CONCATENATE('Copy paste to Here'!G44, 'Copy paste to Here'!D44, 'Copy paste to Here'!E44), "Empty Cell")</f>
        <v>Empty Cell</v>
      </c>
      <c r="B40" s="49">
        <f>'Copy paste to Here'!C44</f>
        <v>0</v>
      </c>
      <c r="C40" s="50"/>
      <c r="D40" s="50"/>
      <c r="E40" s="51"/>
      <c r="F40" s="51">
        <f t="shared" si="0"/>
        <v>0</v>
      </c>
      <c r="G40" s="52">
        <f t="shared" si="1"/>
        <v>0</v>
      </c>
      <c r="H40" s="55">
        <f t="shared" si="2"/>
        <v>0</v>
      </c>
    </row>
    <row r="41" spans="1:8" s="54" customFormat="1" hidden="1">
      <c r="A41" s="48" t="str">
        <f>IF(LEN('Copy paste to Here'!G45) &gt; 5, CONCATENATE('Copy paste to Here'!G45, 'Copy paste to Here'!D45, 'Copy paste to Here'!E45), "Empty Cell")</f>
        <v>Empty Cell</v>
      </c>
      <c r="B41" s="49">
        <f>'Copy paste to Here'!C45</f>
        <v>0</v>
      </c>
      <c r="C41" s="50"/>
      <c r="D41" s="50"/>
      <c r="E41" s="51"/>
      <c r="F41" s="51">
        <f t="shared" si="0"/>
        <v>0</v>
      </c>
      <c r="G41" s="52">
        <f t="shared" si="1"/>
        <v>0</v>
      </c>
      <c r="H41" s="55">
        <f t="shared" si="2"/>
        <v>0</v>
      </c>
    </row>
    <row r="42" spans="1:8" s="54" customFormat="1" hidden="1">
      <c r="A42" s="48" t="str">
        <f>IF(LEN('Copy paste to Here'!G46) &gt; 5, CONCATENATE('Copy paste to Here'!G46, 'Copy paste to Here'!D46, 'Copy paste to Here'!E46), "Empty Cell")</f>
        <v>Empty Cell</v>
      </c>
      <c r="B42" s="49">
        <f>'Copy paste to Here'!C46</f>
        <v>0</v>
      </c>
      <c r="C42" s="50"/>
      <c r="D42" s="50"/>
      <c r="E42" s="51"/>
      <c r="F42" s="51">
        <f t="shared" si="0"/>
        <v>0</v>
      </c>
      <c r="G42" s="52">
        <f t="shared" si="1"/>
        <v>0</v>
      </c>
      <c r="H42" s="55">
        <f t="shared" si="2"/>
        <v>0</v>
      </c>
    </row>
    <row r="43" spans="1:8" s="54" customFormat="1" hidden="1">
      <c r="A43" s="48" t="str">
        <f>IF(LEN('Copy paste to Here'!G47) &gt; 5, CONCATENATE('Copy paste to Here'!G47, 'Copy paste to Here'!D47, 'Copy paste to Here'!E47), "Empty Cell")</f>
        <v>Empty Cell</v>
      </c>
      <c r="B43" s="49">
        <f>'Copy paste to Here'!C47</f>
        <v>0</v>
      </c>
      <c r="C43" s="50"/>
      <c r="D43" s="50"/>
      <c r="E43" s="51"/>
      <c r="F43" s="51">
        <f t="shared" si="0"/>
        <v>0</v>
      </c>
      <c r="G43" s="52">
        <f t="shared" si="1"/>
        <v>0</v>
      </c>
      <c r="H43" s="55">
        <f t="shared" si="2"/>
        <v>0</v>
      </c>
    </row>
    <row r="44" spans="1:8" s="54" customFormat="1" hidden="1">
      <c r="A44" s="48" t="str">
        <f>IF(LEN('Copy paste to Here'!G48) &gt; 5, CONCATENATE('Copy paste to Here'!G48, 'Copy paste to Here'!D48, 'Copy paste to Here'!E48), "Empty Cell")</f>
        <v>Empty Cell</v>
      </c>
      <c r="B44" s="49">
        <f>'Copy paste to Here'!C48</f>
        <v>0</v>
      </c>
      <c r="C44" s="50"/>
      <c r="D44" s="50"/>
      <c r="E44" s="51"/>
      <c r="F44" s="51">
        <f t="shared" si="0"/>
        <v>0</v>
      </c>
      <c r="G44" s="52">
        <f t="shared" si="1"/>
        <v>0</v>
      </c>
      <c r="H44" s="55">
        <f t="shared" si="2"/>
        <v>0</v>
      </c>
    </row>
    <row r="45" spans="1:8" s="54" customFormat="1" hidden="1">
      <c r="A45" s="48" t="str">
        <f>IF(LEN('Copy paste to Here'!G49) &gt; 5, CONCATENATE('Copy paste to Here'!G49, 'Copy paste to Here'!D49, 'Copy paste to Here'!E49), "Empty Cell")</f>
        <v>Empty Cell</v>
      </c>
      <c r="B45" s="49">
        <f>'Copy paste to Here'!C49</f>
        <v>0</v>
      </c>
      <c r="C45" s="50"/>
      <c r="D45" s="50"/>
      <c r="E45" s="51"/>
      <c r="F45" s="51">
        <f t="shared" si="0"/>
        <v>0</v>
      </c>
      <c r="G45" s="52">
        <f t="shared" si="1"/>
        <v>0</v>
      </c>
      <c r="H45" s="55">
        <f t="shared" si="2"/>
        <v>0</v>
      </c>
    </row>
    <row r="46" spans="1:8" s="54" customFormat="1" hidden="1">
      <c r="A46" s="48" t="str">
        <f>IF(LEN('Copy paste to Here'!G50) &gt; 5, CONCATENATE('Copy paste to Here'!G50, 'Copy paste to Here'!D50, 'Copy paste to Here'!E50), "Empty Cell")</f>
        <v>Empty Cell</v>
      </c>
      <c r="B46" s="49">
        <f>'Copy paste to Here'!C50</f>
        <v>0</v>
      </c>
      <c r="C46" s="50"/>
      <c r="D46" s="50"/>
      <c r="E46" s="51"/>
      <c r="F46" s="51">
        <f t="shared" si="0"/>
        <v>0</v>
      </c>
      <c r="G46" s="52">
        <f t="shared" si="1"/>
        <v>0</v>
      </c>
      <c r="H46" s="55">
        <f t="shared" si="2"/>
        <v>0</v>
      </c>
    </row>
    <row r="47" spans="1:8" s="54" customFormat="1" hidden="1">
      <c r="A47" s="48" t="str">
        <f>IF(LEN('Copy paste to Here'!G51) &gt; 5, CONCATENATE('Copy paste to Here'!G51, 'Copy paste to Here'!D51, 'Copy paste to Here'!E51), "Empty Cell")</f>
        <v>Empty Cell</v>
      </c>
      <c r="B47" s="49">
        <f>'Copy paste to Here'!C51</f>
        <v>0</v>
      </c>
      <c r="C47" s="50"/>
      <c r="D47" s="50"/>
      <c r="E47" s="51"/>
      <c r="F47" s="51">
        <f t="shared" si="0"/>
        <v>0</v>
      </c>
      <c r="G47" s="52">
        <f t="shared" si="1"/>
        <v>0</v>
      </c>
      <c r="H47" s="55">
        <f t="shared" si="2"/>
        <v>0</v>
      </c>
    </row>
    <row r="48" spans="1:8" s="54" customFormat="1" hidden="1">
      <c r="A48" s="48" t="str">
        <f>IF((LEN('Copy paste to Here'!G52))&gt;5,((CONCATENATE('Copy paste to Here'!G52," &amp; ",'Copy paste to Here'!D52,"  &amp;  ",'Copy paste to Here'!E52))),"Empty Cell")</f>
        <v>Empty Cell</v>
      </c>
      <c r="B48" s="49">
        <f>'Copy paste to Here'!C52</f>
        <v>0</v>
      </c>
      <c r="C48" s="50"/>
      <c r="D48" s="50"/>
      <c r="E48" s="51"/>
      <c r="F48" s="51">
        <f t="shared" si="0"/>
        <v>0</v>
      </c>
      <c r="G48" s="52">
        <f t="shared" si="1"/>
        <v>0</v>
      </c>
      <c r="H48" s="55">
        <f t="shared" si="2"/>
        <v>0</v>
      </c>
    </row>
    <row r="49" spans="1:8" s="54" customFormat="1" hidden="1">
      <c r="A49" s="48" t="str">
        <f>IF((LEN('Copy paste to Here'!G53))&gt;5,((CONCATENATE('Copy paste to Here'!G53," &amp; ",'Copy paste to Here'!D53,"  &amp;  ",'Copy paste to Here'!E53))),"Empty Cell")</f>
        <v>Empty Cell</v>
      </c>
      <c r="B49" s="49">
        <f>'Copy paste to Here'!C53</f>
        <v>0</v>
      </c>
      <c r="C49" s="50"/>
      <c r="D49" s="50"/>
      <c r="E49" s="51"/>
      <c r="F49" s="51">
        <f t="shared" si="0"/>
        <v>0</v>
      </c>
      <c r="G49" s="52">
        <f t="shared" si="1"/>
        <v>0</v>
      </c>
      <c r="H49" s="55">
        <f t="shared" si="2"/>
        <v>0</v>
      </c>
    </row>
    <row r="50" spans="1:8" s="54" customFormat="1" hidden="1">
      <c r="A50" s="48" t="str">
        <f>IF((LEN('Copy paste to Here'!G54))&gt;5,((CONCATENATE('Copy paste to Here'!G54," &amp; ",'Copy paste to Here'!D54,"  &amp;  ",'Copy paste to Here'!E54))),"Empty Cell")</f>
        <v>Empty Cell</v>
      </c>
      <c r="B50" s="49">
        <f>'Copy paste to Here'!C54</f>
        <v>0</v>
      </c>
      <c r="C50" s="50"/>
      <c r="D50" s="50"/>
      <c r="E50" s="51"/>
      <c r="F50" s="51">
        <f t="shared" si="0"/>
        <v>0</v>
      </c>
      <c r="G50" s="52">
        <f t="shared" si="1"/>
        <v>0</v>
      </c>
      <c r="H50" s="55">
        <f t="shared" si="2"/>
        <v>0</v>
      </c>
    </row>
    <row r="51" spans="1:8" s="54" customFormat="1" hidden="1">
      <c r="A51" s="48" t="str">
        <f>IF((LEN('Copy paste to Here'!G55))&gt;5,((CONCATENATE('Copy paste to Here'!G55," &amp; ",'Copy paste to Here'!D55,"  &amp;  ",'Copy paste to Here'!E55))),"Empty Cell")</f>
        <v>Empty Cell</v>
      </c>
      <c r="B51" s="49">
        <f>'Copy paste to Here'!C55</f>
        <v>0</v>
      </c>
      <c r="C51" s="50"/>
      <c r="D51" s="50"/>
      <c r="E51" s="51"/>
      <c r="F51" s="51">
        <f t="shared" si="0"/>
        <v>0</v>
      </c>
      <c r="G51" s="52">
        <f t="shared" si="1"/>
        <v>0</v>
      </c>
      <c r="H51" s="55">
        <f t="shared" si="2"/>
        <v>0</v>
      </c>
    </row>
    <row r="52" spans="1:8" s="54" customFormat="1" hidden="1">
      <c r="A52" s="48" t="str">
        <f>IF((LEN('Copy paste to Here'!G56))&gt;5,((CONCATENATE('Copy paste to Here'!G56," &amp; ",'Copy paste to Here'!D56,"  &amp;  ",'Copy paste to Here'!E56))),"Empty Cell")</f>
        <v>Empty Cell</v>
      </c>
      <c r="B52" s="49">
        <f>'Copy paste to Here'!C56</f>
        <v>0</v>
      </c>
      <c r="C52" s="50"/>
      <c r="D52" s="50"/>
      <c r="E52" s="51"/>
      <c r="F52" s="51">
        <f t="shared" si="0"/>
        <v>0</v>
      </c>
      <c r="G52" s="52">
        <f t="shared" si="1"/>
        <v>0</v>
      </c>
      <c r="H52" s="55">
        <f t="shared" si="2"/>
        <v>0</v>
      </c>
    </row>
    <row r="53" spans="1:8" s="54" customFormat="1" hidden="1">
      <c r="A53" s="48" t="str">
        <f>IF((LEN('Copy paste to Here'!G57))&gt;5,((CONCATENATE('Copy paste to Here'!G57," &amp; ",'Copy paste to Here'!D57,"  &amp;  ",'Copy paste to Here'!E57))),"Empty Cell")</f>
        <v>Empty Cell</v>
      </c>
      <c r="B53" s="49">
        <f>'Copy paste to Here'!C57</f>
        <v>0</v>
      </c>
      <c r="C53" s="50"/>
      <c r="D53" s="50"/>
      <c r="E53" s="51"/>
      <c r="F53" s="51">
        <f t="shared" si="0"/>
        <v>0</v>
      </c>
      <c r="G53" s="52">
        <f t="shared" si="1"/>
        <v>0</v>
      </c>
      <c r="H53" s="55">
        <f t="shared" si="2"/>
        <v>0</v>
      </c>
    </row>
    <row r="54" spans="1:8" s="54" customFormat="1" hidden="1">
      <c r="A54" s="48" t="str">
        <f>IF((LEN('Copy paste to Here'!G58))&gt;5,((CONCATENATE('Copy paste to Here'!G58," &amp; ",'Copy paste to Here'!D58,"  &amp;  ",'Copy paste to Here'!E58))),"Empty Cell")</f>
        <v>Empty Cell</v>
      </c>
      <c r="B54" s="49">
        <f>'Copy paste to Here'!C58</f>
        <v>0</v>
      </c>
      <c r="C54" s="50"/>
      <c r="D54" s="50"/>
      <c r="E54" s="51"/>
      <c r="F54" s="51">
        <f t="shared" si="0"/>
        <v>0</v>
      </c>
      <c r="G54" s="52">
        <f t="shared" si="1"/>
        <v>0</v>
      </c>
      <c r="H54" s="55">
        <f t="shared" si="2"/>
        <v>0</v>
      </c>
    </row>
    <row r="55" spans="1:8" s="54" customFormat="1" hidden="1">
      <c r="A55" s="48" t="str">
        <f>IF((LEN('Copy paste to Here'!G59))&gt;5,((CONCATENATE('Copy paste to Here'!G59," &amp; ",'Copy paste to Here'!D59,"  &amp;  ",'Copy paste to Here'!E59))),"Empty Cell")</f>
        <v>Empty Cell</v>
      </c>
      <c r="B55" s="49">
        <f>'Copy paste to Here'!C59</f>
        <v>0</v>
      </c>
      <c r="C55" s="50"/>
      <c r="D55" s="50"/>
      <c r="E55" s="51"/>
      <c r="F55" s="51">
        <f t="shared" si="0"/>
        <v>0</v>
      </c>
      <c r="G55" s="52">
        <f t="shared" si="1"/>
        <v>0</v>
      </c>
      <c r="H55" s="55">
        <f t="shared" si="2"/>
        <v>0</v>
      </c>
    </row>
    <row r="56" spans="1:8" s="54" customFormat="1" hidden="1">
      <c r="A56" s="48" t="str">
        <f>IF((LEN('Copy paste to Here'!G60))&gt;5,((CONCATENATE('Copy paste to Here'!G60," &amp; ",'Copy paste to Here'!D60,"  &amp;  ",'Copy paste to Here'!E60))),"Empty Cell")</f>
        <v>Empty Cell</v>
      </c>
      <c r="B56" s="49">
        <f>'Copy paste to Here'!C60</f>
        <v>0</v>
      </c>
      <c r="C56" s="50"/>
      <c r="D56" s="50"/>
      <c r="E56" s="51"/>
      <c r="F56" s="51">
        <f t="shared" si="0"/>
        <v>0</v>
      </c>
      <c r="G56" s="52">
        <f t="shared" si="1"/>
        <v>0</v>
      </c>
      <c r="H56" s="55">
        <f t="shared" si="2"/>
        <v>0</v>
      </c>
    </row>
    <row r="57" spans="1:8" s="54" customFormat="1" hidden="1">
      <c r="A57" s="48" t="str">
        <f>IF((LEN('Copy paste to Here'!G61))&gt;5,((CONCATENATE('Copy paste to Here'!G61," &amp; ",'Copy paste to Here'!D61,"  &amp;  ",'Copy paste to Here'!E61))),"Empty Cell")</f>
        <v>Empty Cell</v>
      </c>
      <c r="B57" s="49">
        <f>'Copy paste to Here'!C61</f>
        <v>0</v>
      </c>
      <c r="C57" s="50"/>
      <c r="D57" s="50"/>
      <c r="E57" s="51"/>
      <c r="F57" s="51">
        <f t="shared" si="0"/>
        <v>0</v>
      </c>
      <c r="G57" s="52">
        <f t="shared" si="1"/>
        <v>0</v>
      </c>
      <c r="H57" s="55">
        <f t="shared" si="2"/>
        <v>0</v>
      </c>
    </row>
    <row r="58" spans="1:8" s="54" customFormat="1" hidden="1">
      <c r="A58" s="48" t="str">
        <f>IF((LEN('Copy paste to Here'!G62))&gt;5,((CONCATENATE('Copy paste to Here'!G62," &amp; ",'Copy paste to Here'!D62,"  &amp;  ",'Copy paste to Here'!E62))),"Empty Cell")</f>
        <v>Empty Cell</v>
      </c>
      <c r="B58" s="49">
        <f>'Copy paste to Here'!C62</f>
        <v>0</v>
      </c>
      <c r="C58" s="50"/>
      <c r="D58" s="50"/>
      <c r="E58" s="51"/>
      <c r="F58" s="51">
        <f t="shared" si="0"/>
        <v>0</v>
      </c>
      <c r="G58" s="52">
        <f t="shared" si="1"/>
        <v>0</v>
      </c>
      <c r="H58" s="55">
        <f t="shared" si="2"/>
        <v>0</v>
      </c>
    </row>
    <row r="59" spans="1:8" s="54" customFormat="1" hidden="1">
      <c r="A59" s="48" t="str">
        <f>IF((LEN('Copy paste to Here'!G63))&gt;5,((CONCATENATE('Copy paste to Here'!G63," &amp; ",'Copy paste to Here'!D63,"  &amp;  ",'Copy paste to Here'!E63))),"Empty Cell")</f>
        <v>Empty Cell</v>
      </c>
      <c r="B59" s="49">
        <f>'Copy paste to Here'!C63</f>
        <v>0</v>
      </c>
      <c r="C59" s="50"/>
      <c r="D59" s="50"/>
      <c r="E59" s="51"/>
      <c r="F59" s="51">
        <f t="shared" si="0"/>
        <v>0</v>
      </c>
      <c r="G59" s="52">
        <f t="shared" si="1"/>
        <v>0</v>
      </c>
      <c r="H59" s="55">
        <f t="shared" si="2"/>
        <v>0</v>
      </c>
    </row>
    <row r="60" spans="1:8" s="54" customFormat="1" hidden="1">
      <c r="A60" s="48" t="str">
        <f>IF((LEN('Copy paste to Here'!G64))&gt;5,((CONCATENATE('Copy paste to Here'!G64," &amp; ",'Copy paste to Here'!D64,"  &amp;  ",'Copy paste to Here'!E64))),"Empty Cell")</f>
        <v>Empty Cell</v>
      </c>
      <c r="B60" s="49">
        <f>'Copy paste to Here'!C64</f>
        <v>0</v>
      </c>
      <c r="C60" s="50"/>
      <c r="D60" s="50"/>
      <c r="E60" s="51"/>
      <c r="F60" s="51">
        <f t="shared" si="0"/>
        <v>0</v>
      </c>
      <c r="G60" s="52">
        <f t="shared" si="1"/>
        <v>0</v>
      </c>
      <c r="H60" s="55">
        <f t="shared" si="2"/>
        <v>0</v>
      </c>
    </row>
    <row r="61" spans="1:8" s="54" customFormat="1" hidden="1">
      <c r="A61" s="48" t="str">
        <f>IF((LEN('Copy paste to Here'!G65))&gt;5,((CONCATENATE('Copy paste to Here'!G65," &amp; ",'Copy paste to Here'!D65,"  &amp;  ",'Copy paste to Here'!E65))),"Empty Cell")</f>
        <v>Empty Cell</v>
      </c>
      <c r="B61" s="49">
        <f>'Copy paste to Here'!C65</f>
        <v>0</v>
      </c>
      <c r="C61" s="50"/>
      <c r="D61" s="50"/>
      <c r="E61" s="51"/>
      <c r="F61" s="51">
        <f t="shared" si="0"/>
        <v>0</v>
      </c>
      <c r="G61" s="52">
        <f t="shared" si="1"/>
        <v>0</v>
      </c>
      <c r="H61" s="55">
        <f t="shared" si="2"/>
        <v>0</v>
      </c>
    </row>
    <row r="62" spans="1:8" s="54" customFormat="1" hidden="1">
      <c r="A62" s="48" t="str">
        <f>IF((LEN('Copy paste to Here'!G66))&gt;5,((CONCATENATE('Copy paste to Here'!G66," &amp; ",'Copy paste to Here'!D66,"  &amp;  ",'Copy paste to Here'!E66))),"Empty Cell")</f>
        <v>Empty Cell</v>
      </c>
      <c r="B62" s="49">
        <f>'Copy paste to Here'!C66</f>
        <v>0</v>
      </c>
      <c r="C62" s="50"/>
      <c r="D62" s="50"/>
      <c r="E62" s="51"/>
      <c r="F62" s="51">
        <f t="shared" si="0"/>
        <v>0</v>
      </c>
      <c r="G62" s="52">
        <f t="shared" si="1"/>
        <v>0</v>
      </c>
      <c r="H62" s="55">
        <f t="shared" si="2"/>
        <v>0</v>
      </c>
    </row>
    <row r="63" spans="1:8" s="54" customFormat="1" hidden="1">
      <c r="A63" s="48" t="str">
        <f>IF((LEN('Copy paste to Here'!G67))&gt;5,((CONCATENATE('Copy paste to Here'!G67," &amp; ",'Copy paste to Here'!D67,"  &amp;  ",'Copy paste to Here'!E67))),"Empty Cell")</f>
        <v>Empty Cell</v>
      </c>
      <c r="B63" s="49">
        <f>'Copy paste to Here'!C67</f>
        <v>0</v>
      </c>
      <c r="C63" s="50"/>
      <c r="D63" s="50"/>
      <c r="E63" s="51"/>
      <c r="F63" s="51">
        <f t="shared" si="0"/>
        <v>0</v>
      </c>
      <c r="G63" s="52">
        <f t="shared" si="1"/>
        <v>0</v>
      </c>
      <c r="H63" s="55">
        <f t="shared" si="2"/>
        <v>0</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50</v>
      </c>
      <c r="B1000" s="67"/>
      <c r="C1000" s="68"/>
      <c r="D1000" s="68"/>
      <c r="E1000" s="51"/>
      <c r="F1000" s="51">
        <f>SUM(F18:F999)</f>
        <v>222.69999999999996</v>
      </c>
      <c r="G1000" s="52"/>
      <c r="H1000" s="53">
        <f t="shared" ref="H1000:H1007" si="49">F1000*$E$14</f>
        <v>7487.1739999999982</v>
      </c>
    </row>
    <row r="1001" spans="1:14" s="54" customFormat="1">
      <c r="A1001" s="48" t="str">
        <f>Invoice!J45</f>
        <v>Shipping cost to USA via DHL:</v>
      </c>
      <c r="B1001" s="67"/>
      <c r="C1001" s="68"/>
      <c r="D1001" s="68"/>
      <c r="E1001" s="126"/>
      <c r="F1001" s="51">
        <f>Invoice!K45</f>
        <v>20</v>
      </c>
      <c r="G1001" s="52"/>
      <c r="H1001" s="53">
        <f t="shared" si="49"/>
        <v>672.4</v>
      </c>
    </row>
    <row r="1002" spans="1:14" s="54" customFormat="1" hidden="1" outlineLevel="1">
      <c r="A1002" s="48" t="s">
        <v>60</v>
      </c>
      <c r="B1002" s="67"/>
      <c r="C1002" s="68"/>
      <c r="D1002" s="68"/>
      <c r="E1002" s="126"/>
      <c r="F1002" s="51">
        <f>Invoice!K46</f>
        <v>0</v>
      </c>
      <c r="G1002" s="52"/>
      <c r="H1002" s="53">
        <f t="shared" si="49"/>
        <v>0</v>
      </c>
      <c r="N1002" s="54" t="s">
        <v>77</v>
      </c>
    </row>
    <row r="1003" spans="1:14" s="54" customFormat="1" collapsed="1">
      <c r="A1003" s="48" t="s">
        <v>68</v>
      </c>
      <c r="B1003" s="67"/>
      <c r="C1003" s="68"/>
      <c r="D1003" s="68"/>
      <c r="E1003" s="59"/>
      <c r="F1003" s="51">
        <f>SUM(F1000:F1002)</f>
        <v>242.69999999999996</v>
      </c>
      <c r="G1003" s="52"/>
      <c r="H1003" s="53">
        <f t="shared" si="49"/>
        <v>8159.5739999999978</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51</v>
      </c>
      <c r="H1009" s="127">
        <f>(SUM(H18:H999))</f>
        <v>7487.1740000000009</v>
      </c>
    </row>
    <row r="1010" spans="1:8" s="15" customFormat="1">
      <c r="A1010" s="16"/>
      <c r="E1010" s="15" t="s">
        <v>52</v>
      </c>
      <c r="H1010" s="128">
        <f>(SUMIF($A$1000:$A$1008,"Total:",$H$1000:$H$1008))</f>
        <v>8159.5739999999978</v>
      </c>
    </row>
    <row r="1011" spans="1:8" s="15" customFormat="1">
      <c r="E1011" s="15" t="s">
        <v>53</v>
      </c>
      <c r="H1011" s="129">
        <f>H1013-H1012</f>
        <v>7625.7699999999995</v>
      </c>
    </row>
    <row r="1012" spans="1:8" s="15" customFormat="1">
      <c r="E1012" s="15" t="s">
        <v>54</v>
      </c>
      <c r="H1012" s="129">
        <f>ROUND((H1013*7)/107,2)</f>
        <v>533.79999999999995</v>
      </c>
    </row>
    <row r="1013" spans="1:8" s="15" customFormat="1">
      <c r="E1013" s="16" t="s">
        <v>55</v>
      </c>
      <c r="H1013" s="130">
        <f>ROUND((SUMIF($A$1000:$A$1008,"Total:",$H$1000:$H$1008)),2)</f>
        <v>8159.57</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31" stopIfTrue="1" operator="containsText" text="Empty Cell">
      <formula>NOT(ISERROR(SEARCH("Empty Cell",A18)))</formula>
    </cfRule>
  </conditionalFormatting>
  <conditionalFormatting sqref="C18:D77 B27 C79:D999">
    <cfRule type="cellIs" dxfId="3" priority="133"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130" stopIfTrue="1" operator="equal">
      <formula>0</formula>
    </cfRule>
  </conditionalFormatting>
  <conditionalFormatting sqref="F10:F15 B18:H77 D79:H1001 B79:C1007 D1002 F1002:H1002 D1003:H1007">
    <cfRule type="cellIs" dxfId="0" priority="132"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22"/>
  <sheetViews>
    <sheetView workbookViewId="0">
      <selection activeCell="F16" sqref="F16"/>
    </sheetView>
  </sheetViews>
  <sheetFormatPr defaultRowHeight="15"/>
  <cols>
    <col min="1" max="1" width="15.140625" bestFit="1" customWidth="1"/>
    <col min="2" max="2" width="17.5703125" bestFit="1" customWidth="1"/>
  </cols>
  <sheetData>
    <row r="1" spans="1:2">
      <c r="A1" s="2" t="s">
        <v>109</v>
      </c>
      <c r="B1" s="2" t="s">
        <v>110</v>
      </c>
    </row>
    <row r="2" spans="1:2">
      <c r="A2" s="2" t="s">
        <v>112</v>
      </c>
      <c r="B2" s="2" t="s">
        <v>113</v>
      </c>
    </row>
    <row r="3" spans="1:2">
      <c r="A3" s="2" t="s">
        <v>116</v>
      </c>
      <c r="B3" s="2" t="s">
        <v>117</v>
      </c>
    </row>
    <row r="4" spans="1:2">
      <c r="A4" s="2" t="s">
        <v>119</v>
      </c>
      <c r="B4" s="2" t="s">
        <v>120</v>
      </c>
    </row>
    <row r="5" spans="1:2">
      <c r="A5" s="2" t="s">
        <v>122</v>
      </c>
      <c r="B5" s="2" t="s">
        <v>123</v>
      </c>
    </row>
    <row r="6" spans="1:2">
      <c r="A6" s="2" t="s">
        <v>122</v>
      </c>
      <c r="B6" s="2" t="s">
        <v>126</v>
      </c>
    </row>
    <row r="7" spans="1:2">
      <c r="A7" s="2" t="s">
        <v>127</v>
      </c>
      <c r="B7" s="2" t="s">
        <v>128</v>
      </c>
    </row>
    <row r="8" spans="1:2">
      <c r="A8" s="2" t="s">
        <v>127</v>
      </c>
      <c r="B8" s="2" t="s">
        <v>131</v>
      </c>
    </row>
    <row r="9" spans="1:2">
      <c r="A9" s="2" t="s">
        <v>127</v>
      </c>
      <c r="B9" s="2" t="s">
        <v>133</v>
      </c>
    </row>
    <row r="10" spans="1:2">
      <c r="A10" s="2" t="s">
        <v>127</v>
      </c>
      <c r="B10" s="2" t="s">
        <v>135</v>
      </c>
    </row>
    <row r="11" spans="1:2">
      <c r="A11" s="2" t="s">
        <v>127</v>
      </c>
      <c r="B11" s="2" t="s">
        <v>137</v>
      </c>
    </row>
    <row r="12" spans="1:2">
      <c r="A12" s="2" t="s">
        <v>127</v>
      </c>
      <c r="B12" s="2" t="s">
        <v>139</v>
      </c>
    </row>
    <row r="13" spans="1:2">
      <c r="A13" s="2" t="s">
        <v>127</v>
      </c>
      <c r="B13" s="2" t="s">
        <v>140</v>
      </c>
    </row>
    <row r="14" spans="1:2">
      <c r="A14" s="2" t="s">
        <v>127</v>
      </c>
      <c r="B14" s="2" t="s">
        <v>141</v>
      </c>
    </row>
    <row r="15" spans="1:2">
      <c r="A15" s="2" t="s">
        <v>143</v>
      </c>
      <c r="B15" s="2" t="s">
        <v>144</v>
      </c>
    </row>
    <row r="16" spans="1:2">
      <c r="A16" s="2" t="s">
        <v>143</v>
      </c>
      <c r="B16" s="2" t="s">
        <v>146</v>
      </c>
    </row>
    <row r="17" spans="1:2">
      <c r="A17" s="2" t="s">
        <v>143</v>
      </c>
      <c r="B17" s="2" t="s">
        <v>147</v>
      </c>
    </row>
    <row r="18" spans="1:2">
      <c r="A18" s="2" t="s">
        <v>143</v>
      </c>
      <c r="B18" s="2" t="s">
        <v>149</v>
      </c>
    </row>
    <row r="19" spans="1:2">
      <c r="A19" s="2" t="s">
        <v>143</v>
      </c>
      <c r="B19" s="2" t="s">
        <v>151</v>
      </c>
    </row>
    <row r="20" spans="1:2">
      <c r="A20" s="2" t="s">
        <v>143</v>
      </c>
      <c r="B20" s="2" t="s">
        <v>152</v>
      </c>
    </row>
    <row r="21" spans="1:2">
      <c r="A21" s="2" t="s">
        <v>143</v>
      </c>
      <c r="B21" s="2" t="s">
        <v>154</v>
      </c>
    </row>
    <row r="22" spans="1:2">
      <c r="A22" s="2" t="s">
        <v>143</v>
      </c>
      <c r="B22" s="2"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Control</vt:lpstr>
      <vt:lpstr>Invoice</vt:lpstr>
      <vt:lpstr>Copy paste to Here</vt:lpstr>
      <vt:lpstr>Shipping Invoice</vt:lpstr>
      <vt:lpstr>Tax Invoice</vt:lpstr>
      <vt:lpstr>Old Code</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2024-10-30T08:46:45Z</cp:lastPrinted>
  <dcterms:created xsi:type="dcterms:W3CDTF">2009-06-02T18:56:54Z</dcterms:created>
  <dcterms:modified xsi:type="dcterms:W3CDTF">2024-10-30T08:46:58Z</dcterms:modified>
</cp:coreProperties>
</file>