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ampisi\classinfo\prework\"/>
    </mc:Choice>
  </mc:AlternateContent>
  <bookViews>
    <workbookView xWindow="0" yWindow="0" windowWidth="20490" windowHeight="7980" firstSheet="2" activeTab="4"/>
  </bookViews>
  <sheets>
    <sheet name="Pivot Table Category" sheetId="3" r:id="rId1"/>
    <sheet name="Pivot Table Subcategory" sheetId="4" r:id="rId2"/>
    <sheet name="Pivot Table Month" sheetId="5" r:id="rId3"/>
    <sheet name="Data" sheetId="1" r:id="rId4"/>
    <sheet name="Sheet1" sheetId="6" r:id="rId5"/>
  </sheets>
  <definedNames>
    <definedName name="state">Data!$F$2:$F$4115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2" i="6"/>
  <c r="D2" i="6"/>
  <c r="C3" i="6"/>
  <c r="B2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B3" i="6"/>
  <c r="P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<sst xmlns="http://schemas.openxmlformats.org/spreadsheetml/2006/main" count="33048" uniqueCount="8401">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</sst>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5-439E-BEC7-2E94E9F51E32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5-439E-BEC7-2E94E9F51E3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5-439E-BEC7-2E94E9F51E3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5-439E-BEC7-2E94E9F5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910512"/>
        <c:axId val="250911168"/>
      </c:barChart>
      <c:catAx>
        <c:axId val="2509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1168"/>
        <c:crosses val="autoZero"/>
        <c:auto val="1"/>
        <c:lblAlgn val="ctr"/>
        <c:lblOffset val="100"/>
        <c:noMultiLvlLbl val="0"/>
      </c:catAx>
      <c:valAx>
        <c:axId val="2509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B-45E0-8922-0E5A0A297F7B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B-45E0-8922-0E5A0A297F7B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B-45E0-8922-0E5A0A297F7B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B-411F-802D-EBEC6577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96056"/>
        <c:axId val="341194416"/>
      </c:barChart>
      <c:catAx>
        <c:axId val="34119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4416"/>
        <c:crosses val="autoZero"/>
        <c:auto val="1"/>
        <c:lblAlgn val="ctr"/>
        <c:lblOffset val="100"/>
        <c:noMultiLvlLbl val="0"/>
      </c:catAx>
      <c:valAx>
        <c:axId val="3411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E-4927-AA9E-766195EB55CC}"/>
            </c:ext>
          </c:extLst>
        </c:ser>
        <c:ser>
          <c:idx val="1"/>
          <c:order val="1"/>
          <c:tx>
            <c:strRef>
              <c:f>'Pivot Table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E-4927-AA9E-766195EB55CC}"/>
            </c:ext>
          </c:extLst>
        </c:ser>
        <c:ser>
          <c:idx val="2"/>
          <c:order val="2"/>
          <c:tx>
            <c:strRef>
              <c:f>'Pivot Table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E-4927-AA9E-766195EB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23920"/>
        <c:axId val="548524248"/>
      </c:lineChart>
      <c:catAx>
        <c:axId val="5485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4248"/>
        <c:crosses val="autoZero"/>
        <c:auto val="1"/>
        <c:lblAlgn val="ctr"/>
        <c:lblOffset val="100"/>
        <c:noMultiLvlLbl val="0"/>
      </c:catAx>
      <c:valAx>
        <c:axId val="54852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6</xdr:row>
      <xdr:rowOff>126204</xdr:rowOff>
    </xdr:from>
    <xdr:to>
      <xdr:col>13</xdr:col>
      <xdr:colOff>507206</xdr:colOff>
      <xdr:row>23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13</xdr:row>
      <xdr:rowOff>128588</xdr:rowOff>
    </xdr:from>
    <xdr:to>
      <xdr:col>15</xdr:col>
      <xdr:colOff>638175</xdr:colOff>
      <xdr:row>44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273842</xdr:colOff>
      <xdr:row>1</xdr:row>
      <xdr:rowOff>83344</xdr:rowOff>
    </xdr:from>
    <xdr:to>
      <xdr:col>13</xdr:col>
      <xdr:colOff>126205</xdr:colOff>
      <xdr:row>16</xdr:row>
      <xdr:rowOff>111919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Campisi" refreshedDate="43589.51885787036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Campisi" refreshedDate="43589.56467407407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0" sqref="D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8364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4.25" x14ac:dyDescent="0.45"/>
  <cols>
    <col min="1" max="1" width="14.6640625" bestFit="1" customWidth="1"/>
    <col min="2" max="2" width="14.73046875" customWidth="1"/>
    <col min="3" max="3" width="5.265625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8308</v>
      </c>
      <c r="B2" t="s">
        <v>8363</v>
      </c>
    </row>
    <row r="4" spans="1:6" x14ac:dyDescent="0.45">
      <c r="A4" s="7" t="s">
        <v>8364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32" sqref="B32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8365</v>
      </c>
      <c r="B1" t="s">
        <v>8363</v>
      </c>
    </row>
    <row r="2" spans="1:5" x14ac:dyDescent="0.45">
      <c r="A2" s="7" t="s">
        <v>8380</v>
      </c>
      <c r="B2" t="s">
        <v>8363</v>
      </c>
    </row>
    <row r="4" spans="1:5" x14ac:dyDescent="0.45">
      <c r="A4" s="7" t="s">
        <v>8364</v>
      </c>
      <c r="B4" s="7" t="s">
        <v>8362</v>
      </c>
    </row>
    <row r="5" spans="1:5" x14ac:dyDescent="0.4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2" zoomScale="55" zoomScaleNormal="55" workbookViewId="0">
      <selection activeCell="F22" sqref="F22"/>
    </sheetView>
  </sheetViews>
  <sheetFormatPr defaultRowHeight="14.25" x14ac:dyDescent="0.45"/>
  <cols>
    <col min="1" max="1" width="4.73046875" bestFit="1" customWidth="1"/>
    <col min="2" max="2" width="69.06640625" style="3" bestFit="1" customWidth="1"/>
    <col min="3" max="3" width="75.9296875" style="3" bestFit="1" customWidth="1"/>
    <col min="4" max="4" width="9.73046875" bestFit="1" customWidth="1"/>
    <col min="5" max="5" width="10.73046875" bestFit="1" customWidth="1"/>
    <col min="6" max="6" width="9.06640625" bestFit="1" customWidth="1"/>
    <col min="7" max="7" width="7.33203125" bestFit="1" customWidth="1"/>
    <col min="8" max="8" width="8.06640625" bestFit="1" customWidth="1"/>
    <col min="9" max="9" width="10.73046875" bestFit="1" customWidth="1"/>
    <col min="10" max="10" width="11.06640625" bestFit="1" customWidth="1"/>
    <col min="11" max="11" width="8.796875" bestFit="1" customWidth="1"/>
    <col min="12" max="12" width="13.06640625" bestFit="1" customWidth="1"/>
    <col min="13" max="13" width="8.19921875" bestFit="1" customWidth="1"/>
    <col min="14" max="14" width="24.53125" bestFit="1" customWidth="1"/>
    <col min="15" max="15" width="14" bestFit="1" customWidth="1"/>
    <col min="16" max="16" width="15.9296875" bestFit="1" customWidth="1"/>
    <col min="17" max="17" width="14.39843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"live"</formula>
    </cfRule>
    <cfRule type="cellIs" dxfId="0" priority="3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4" sqref="D14"/>
    </sheetView>
  </sheetViews>
  <sheetFormatPr defaultRowHeight="14.25" x14ac:dyDescent="0.45"/>
  <cols>
    <col min="1" max="1" width="25.59765625" bestFit="1" customWidth="1"/>
    <col min="2" max="2" width="15.59765625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45">
      <c r="A2" t="s">
        <v>8389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</row>
    <row r="3" spans="1:8" x14ac:dyDescent="0.45">
      <c r="A3" t="s">
        <v>8390</v>
      </c>
      <c r="B3">
        <f>COUNTIFS(Data!$F$2:F4115,"successful",Data!$D$2:$D$4115,"&gt;=1000",Data!$D$2:$D$4115,"&lt;5000")</f>
        <v>932</v>
      </c>
      <c r="C3">
        <f>COUNTIFS(Data!$F$2:F4115,"failed",Data!$D$2:$D$4115,"&gt;=1000",Data!$D$2:$D$4115,"&lt;5000")</f>
        <v>420</v>
      </c>
      <c r="D3">
        <f>COUNTIFS(Data!$F$2:F4115,"canceled",Data!$D$2:$D$4115,"&gt;=1000",Data!$D$2:$D$4115,"&lt;5000")</f>
        <v>60</v>
      </c>
    </row>
    <row r="4" spans="1:8" x14ac:dyDescent="0.45">
      <c r="A4" t="s">
        <v>8391</v>
      </c>
      <c r="B4">
        <f>COUNTIFS(Data!$F$2:F4115,"successful",Data!$D$2:$D$4115,"&gt;=5000",Data!$D$2:$D$4115,"&lt;10000")</f>
        <v>381</v>
      </c>
      <c r="C4">
        <f>COUNTIFS(Data!$F$2:F4115,"failed",Data!$D$2:$D$4115,"&gt;=5000",Data!$D$2:$D$4115,"&lt;10000")</f>
        <v>283</v>
      </c>
      <c r="D4" s="12">
        <f>COUNTIFS(Data!$F$2:F4115,"canceled",Data!$D$2:$D$4115,"&gt;=5000",Data!$D$2:$D$4115,"&lt;10000")</f>
        <v>52</v>
      </c>
    </row>
    <row r="5" spans="1:8" x14ac:dyDescent="0.45">
      <c r="A5" t="s">
        <v>8392</v>
      </c>
      <c r="B5">
        <f>COUNTIFS(Data!$F$2:F4115,"successful",Data!$D$2:$D$4115,"&gt;=10000",Data!$D$2:$D$4115,"&lt;15000")</f>
        <v>168</v>
      </c>
      <c r="C5">
        <f>COUNTIFS(Data!$F$2:F4115,"failed",Data!$D$2:$D$4115,"&gt;=10000",Data!$D$2:$D$4115,"&lt;15000")</f>
        <v>144</v>
      </c>
      <c r="D5">
        <f>COUNTIFS(Data!$F$2:F4115,"canceled",Data!$D$2:$D$4115,"&gt;=10000",Data!$D$2:$D$4115,"&lt;15000")</f>
        <v>40</v>
      </c>
    </row>
    <row r="6" spans="1:8" x14ac:dyDescent="0.45">
      <c r="A6" t="s">
        <v>8393</v>
      </c>
      <c r="B6">
        <f>COUNTIFS(Data!$F$2:F4115,"successful",Data!$D$2:$D$4115,"&gt;=15000",Data!$D$2:$D$4115,"&lt;20000")</f>
        <v>94</v>
      </c>
      <c r="C6">
        <f>COUNTIFS(Data!$F$2:F4115,"failed",Data!$D$2:$D$4115,"&gt;=15000",Data!$D$2:$D$4115,"&lt;20000")</f>
        <v>90</v>
      </c>
      <c r="D6">
        <f>COUNTIFS(Data!$F$2:F4115,"canceled",Data!$D$2:$D$4115,"&gt;=15000",Data!$D$2:$D$4115,"&lt;20000")</f>
        <v>17</v>
      </c>
    </row>
    <row r="7" spans="1:8" x14ac:dyDescent="0.45">
      <c r="A7" t="s">
        <v>8394</v>
      </c>
      <c r="B7">
        <f>COUNTIFS(Data!$F$2:F4115,"successful",Data!$D$2:$D$4115,"&gt;=20000",Data!$D$2:$D$4115,"&lt;25000")</f>
        <v>62</v>
      </c>
      <c r="C7">
        <f>COUNTIFS(Data!$F$2:F4115,"failed",Data!$D$2:$D$4115,"&gt;=20000",Data!$D$2:$D$4115,"&lt;25000")</f>
        <v>72</v>
      </c>
      <c r="D7">
        <f>COUNTIFS(Data!$F$2:F4115,"canceled",Data!$D$2:$D$4115,"&gt;=20000",Data!$D$2:$D$4115,"&lt;25000")</f>
        <v>14</v>
      </c>
    </row>
    <row r="8" spans="1:8" x14ac:dyDescent="0.45">
      <c r="A8" t="s">
        <v>8395</v>
      </c>
      <c r="B8">
        <f>COUNTIFS(Data!$F$2:F4115,"successful",Data!$D$2:$D$4115,"&gt;=25000",Data!$D$2:$D$4115,"&lt;30000")</f>
        <v>55</v>
      </c>
      <c r="C8">
        <f>COUNTIFS(Data!$F$2:F4115,"failed",Data!$D$2:$D$4115,"&gt;=25000",Data!$D$2:$D$4115,"&lt;30000")</f>
        <v>64</v>
      </c>
      <c r="D8">
        <f>COUNTIFS(Data!$F$2:F4115,"canceled",Data!$D$2:$D$4115,"&gt;=25000",Data!$D$2:$D$4115,"&lt;30000")</f>
        <v>18</v>
      </c>
    </row>
    <row r="9" spans="1:8" x14ac:dyDescent="0.45">
      <c r="A9" t="s">
        <v>8396</v>
      </c>
      <c r="B9">
        <f>COUNTIFS(Data!$F$2:F4115,"successful",Data!$D$2:$D$4115,"&gt;=30000",Data!$D$2:$D$4115,"&lt;35000")</f>
        <v>32</v>
      </c>
      <c r="C9">
        <f>COUNTIFS(Data!$F$2:F4115,"failed",Data!$D$2:$D$4115,"&gt;=30000",Data!$D$2:$D$4115,"&lt;35000")</f>
        <v>37</v>
      </c>
      <c r="D9">
        <f>COUNTIFS(Data!$F$2:F4115,"canceled",Data!$D$2:$D$4115,"&gt;=30000",Data!$D$2:$D$4115,"&lt;35000")</f>
        <v>13</v>
      </c>
    </row>
    <row r="10" spans="1:8" x14ac:dyDescent="0.45">
      <c r="A10" t="s">
        <v>8397</v>
      </c>
      <c r="B10">
        <f>COUNTIFS(Data!$F$2:F4115,"successful",Data!$D$2:$D$4115,"&gt;=35000",Data!$D$2:$D$4115,"&lt;40000")</f>
        <v>26</v>
      </c>
      <c r="C10">
        <f>COUNTIFS(Data!$F$2:F4115,"failed",Data!$D$2:$D$4115,"&gt;=35000",Data!$D$2:$D$4115,"&lt;40000")</f>
        <v>22</v>
      </c>
      <c r="D10">
        <f>COUNTIFS(Data!$F$2:F4115,"canceled",Data!$D$2:$D$4115,"&gt;=35000",Data!$D$2:$D$4115,"&lt;40000")</f>
        <v>7</v>
      </c>
    </row>
    <row r="11" spans="1:8" x14ac:dyDescent="0.45">
      <c r="A11" t="s">
        <v>8398</v>
      </c>
      <c r="B11">
        <f>COUNTIFS(Data!$F$2:F4115,"successful",Data!$D$2:$D$4115,"&gt;=40000",Data!$D$2:$D$4115,"&lt;45000")</f>
        <v>21</v>
      </c>
      <c r="C11">
        <f>COUNTIFS(Data!$F$2:F4115,"failed",Data!$D$2:$D$4115,"&gt;=40000",Data!$D$2:$D$4115,"&lt;45000")</f>
        <v>16</v>
      </c>
      <c r="D11">
        <f>COUNTIFS(Data!$F$2:F4115,"canceled",Data!$D$2:$D$4115,"&gt;=40000",Data!$D$2:$D$4115,"&lt;45000")</f>
        <v>6</v>
      </c>
    </row>
    <row r="12" spans="1:8" x14ac:dyDescent="0.45">
      <c r="A12" t="s">
        <v>8399</v>
      </c>
      <c r="B12" s="12">
        <f>COUNTIFS(Data!$F$2:F4115,"successful",Data!$D$2:$D$4115,"&gt;=45000",Data!$D$2:$D$4115,"&lt;50000")</f>
        <v>6</v>
      </c>
      <c r="C12" s="12">
        <f>COUNTIFS(Data!$F$2:F4115,"failed",Data!$D$2:$D$4115,"&gt;=45000",Data!$D$2:$D$4115,"&lt;50000")</f>
        <v>11</v>
      </c>
      <c r="D12">
        <f>COUNTIFS(Data!$F$2:F4115,"canceled",Data!$D$2:$D$4115,"&gt;=45000",Data!$D$2:$D$4115,"&lt;50000")</f>
        <v>4</v>
      </c>
    </row>
    <row r="13" spans="1:8" x14ac:dyDescent="0.45">
      <c r="A13" t="s">
        <v>8400</v>
      </c>
      <c r="B13" s="12">
        <f>COUNTIFS(Data!$F$2:F4115,"successful",Data!$D$2:$D$4115,"&gt;=50000")</f>
        <v>86</v>
      </c>
      <c r="C13">
        <f>COUNTIFS(Data!$F$2:F4115,"failed",Data!$D$2:$D$4115,"&gt;=50000")</f>
        <v>258</v>
      </c>
      <c r="D13">
        <f>COUNTIFS(Data!$F$2:F4115,"canceled",Data!$D$2:$D$4115,"&gt;=50000")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 Table Category</vt:lpstr>
      <vt:lpstr>Pivot Table Subcategory</vt:lpstr>
      <vt:lpstr>Pivot Table Month</vt:lpstr>
      <vt:lpstr>Data</vt:lpstr>
      <vt:lpstr>Sheet1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Campisi</cp:lastModifiedBy>
  <dcterms:created xsi:type="dcterms:W3CDTF">2017-04-20T15:17:24Z</dcterms:created>
  <dcterms:modified xsi:type="dcterms:W3CDTF">2019-05-11T03:42:18Z</dcterms:modified>
</cp:coreProperties>
</file>