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script\"/>
    </mc:Choice>
  </mc:AlternateContent>
  <bookViews>
    <workbookView xWindow="-108" yWindow="-108" windowWidth="19416" windowHeight="10296" activeTab="5"/>
  </bookViews>
  <sheets>
    <sheet name="registro" sheetId="1" r:id="rId1"/>
    <sheet name="T1" sheetId="2" r:id="rId2"/>
    <sheet name="T2" sheetId="3" r:id="rId3"/>
    <sheet name="S1" sheetId="4" r:id="rId4"/>
    <sheet name="R1" sheetId="5" r:id="rId5"/>
    <sheet name="R2" sheetId="6" r:id="rId6"/>
  </sheets>
  <definedNames>
    <definedName name="tabela_modo" localSheetId="4">#REF!</definedName>
    <definedName name="tabela_modo" localSheetId="3">#REF!</definedName>
    <definedName name="tabela_modo" localSheetId="1">#REF!</definedName>
    <definedName name="tabela_modo" localSheetId="2">#REF!</definedName>
    <definedName name="tabela_modo">#REF!</definedName>
    <definedName name="tabela_produtos" localSheetId="4">#REF!</definedName>
    <definedName name="tabela_produtos" localSheetId="3">#REF!</definedName>
    <definedName name="tabela_produtos" localSheetId="1">#REF!</definedName>
    <definedName name="tabela_produtos" localSheetId="2">#REF!</definedName>
    <definedName name="tabela_produtos">#REF!</definedName>
  </definedNames>
  <calcPr calcId="152511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</calcChain>
</file>

<file path=xl/sharedStrings.xml><?xml version="1.0" encoding="utf-8"?>
<sst xmlns="http://schemas.openxmlformats.org/spreadsheetml/2006/main" count="481" uniqueCount="163">
  <si>
    <t>data_carga</t>
  </si>
  <si>
    <t>polo_1</t>
  </si>
  <si>
    <t>polo_2</t>
  </si>
  <si>
    <t>tipo</t>
  </si>
  <si>
    <t>id_1</t>
  </si>
  <si>
    <t>prod</t>
  </si>
  <si>
    <t>vol_carga</t>
  </si>
  <si>
    <t>eta</t>
  </si>
  <si>
    <t>data_descarga</t>
  </si>
  <si>
    <t>id_2</t>
  </si>
  <si>
    <t>vol_des</t>
  </si>
  <si>
    <t>obs</t>
  </si>
  <si>
    <t>T1</t>
  </si>
  <si>
    <t>T2</t>
  </si>
  <si>
    <t>MODAL A</t>
  </si>
  <si>
    <t>A8</t>
  </si>
  <si>
    <t>Y1</t>
  </si>
  <si>
    <t>ZZZ</t>
  </si>
  <si>
    <t>13/12/2024</t>
  </si>
  <si>
    <t>AA8</t>
  </si>
  <si>
    <t>NOME39</t>
  </si>
  <si>
    <t>A9</t>
  </si>
  <si>
    <t>AA9</t>
  </si>
  <si>
    <t>NOME40</t>
  </si>
  <si>
    <t>A10</t>
  </si>
  <si>
    <t>AA10</t>
  </si>
  <si>
    <t>NOME41</t>
  </si>
  <si>
    <t>A11</t>
  </si>
  <si>
    <t>Y2</t>
  </si>
  <si>
    <t>AA11</t>
  </si>
  <si>
    <t>NOME42</t>
  </si>
  <si>
    <t>A12</t>
  </si>
  <si>
    <t>AA12</t>
  </si>
  <si>
    <t>NOME43</t>
  </si>
  <si>
    <t>S1</t>
  </si>
  <si>
    <t>XXX3</t>
  </si>
  <si>
    <t>X1</t>
  </si>
  <si>
    <t>NOME</t>
  </si>
  <si>
    <t>R1</t>
  </si>
  <si>
    <t>R2</t>
  </si>
  <si>
    <t>Z</t>
  </si>
  <si>
    <t>MODAL B</t>
  </si>
  <si>
    <t>V</t>
  </si>
  <si>
    <t>14/12/2024</t>
  </si>
  <si>
    <t>TC1</t>
  </si>
  <si>
    <t>TC2</t>
  </si>
  <si>
    <t>TC3</t>
  </si>
  <si>
    <t>V1</t>
  </si>
  <si>
    <t>TC4</t>
  </si>
  <si>
    <t>V2</t>
  </si>
  <si>
    <t>TC5</t>
  </si>
  <si>
    <t>V3</t>
  </si>
  <si>
    <t>A1</t>
  </si>
  <si>
    <t>60000</t>
  </si>
  <si>
    <t>NOME32</t>
  </si>
  <si>
    <t>A2</t>
  </si>
  <si>
    <t>80000</t>
  </si>
  <si>
    <t>NOME33</t>
  </si>
  <si>
    <t>A3</t>
  </si>
  <si>
    <t>90000</t>
  </si>
  <si>
    <t>NOME34</t>
  </si>
  <si>
    <t>A4</t>
  </si>
  <si>
    <t>20000</t>
  </si>
  <si>
    <t>NOME35</t>
  </si>
  <si>
    <t>A5</t>
  </si>
  <si>
    <t>30000</t>
  </si>
  <si>
    <t>NOME36</t>
  </si>
  <si>
    <t>A6</t>
  </si>
  <si>
    <t>40000</t>
  </si>
  <si>
    <t>NOME37</t>
  </si>
  <si>
    <t>A7</t>
  </si>
  <si>
    <t>50000</t>
  </si>
  <si>
    <t>NOME38</t>
  </si>
  <si>
    <t>SSSSSSS1</t>
  </si>
  <si>
    <t>NOME RANDOM 2</t>
  </si>
  <si>
    <t>/133332</t>
  </si>
  <si>
    <t>/133333</t>
  </si>
  <si>
    <t>/133334</t>
  </si>
  <si>
    <t>/133335</t>
  </si>
  <si>
    <t>/133336</t>
  </si>
  <si>
    <t>Z1</t>
  </si>
  <si>
    <t>NOME1</t>
  </si>
  <si>
    <t>Z2</t>
  </si>
  <si>
    <t>NOME2</t>
  </si>
  <si>
    <t>Z3</t>
  </si>
  <si>
    <t>NOME3</t>
  </si>
  <si>
    <t>Z4</t>
  </si>
  <si>
    <t>NOME4</t>
  </si>
  <si>
    <t>Z5</t>
  </si>
  <si>
    <t>NOME5</t>
  </si>
  <si>
    <t>Z6</t>
  </si>
  <si>
    <t>NOME6</t>
  </si>
  <si>
    <t>Z7</t>
  </si>
  <si>
    <t>NOME7</t>
  </si>
  <si>
    <t>Z8</t>
  </si>
  <si>
    <t>NOME8</t>
  </si>
  <si>
    <t>Z9</t>
  </si>
  <si>
    <t>NOME9</t>
  </si>
  <si>
    <t>Z10</t>
  </si>
  <si>
    <t>NOME10</t>
  </si>
  <si>
    <t>Z11</t>
  </si>
  <si>
    <t>NOME11</t>
  </si>
  <si>
    <t>Z12</t>
  </si>
  <si>
    <t>NOME12</t>
  </si>
  <si>
    <t>Z13</t>
  </si>
  <si>
    <t>NOME13</t>
  </si>
  <si>
    <t>Z14</t>
  </si>
  <si>
    <t>NOME14</t>
  </si>
  <si>
    <t>Z15</t>
  </si>
  <si>
    <t>NOME15</t>
  </si>
  <si>
    <t>Z16</t>
  </si>
  <si>
    <t>NOME16</t>
  </si>
  <si>
    <t>Z17</t>
  </si>
  <si>
    <t>NOME17</t>
  </si>
  <si>
    <t>Z18</t>
  </si>
  <si>
    <t>NOME18</t>
  </si>
  <si>
    <t>Z19</t>
  </si>
  <si>
    <t>NOME19</t>
  </si>
  <si>
    <t>Z90</t>
  </si>
  <si>
    <t>NOME90</t>
  </si>
  <si>
    <t>Z91</t>
  </si>
  <si>
    <t>NOME91</t>
  </si>
  <si>
    <t>datas</t>
  </si>
  <si>
    <t>entrada_X1</t>
  </si>
  <si>
    <t>entrada_Y2</t>
  </si>
  <si>
    <t>entrada_Y1</t>
  </si>
  <si>
    <t>saida_MODAL A_X1</t>
  </si>
  <si>
    <t>saida_MODAL A_Y2</t>
  </si>
  <si>
    <t>saida_MODAL A_Y1</t>
  </si>
  <si>
    <t>saida_MODAL B_X1</t>
  </si>
  <si>
    <t>saida_MODAL B_Y2</t>
  </si>
  <si>
    <t>saida_MODAL B_Y1</t>
  </si>
  <si>
    <t>saldo_X1</t>
  </si>
  <si>
    <t>saldo_Y2</t>
  </si>
  <si>
    <t>saldo_Y1</t>
  </si>
  <si>
    <t>360.000</t>
  </si>
  <si>
    <t>400.000</t>
  </si>
  <si>
    <t>500.000</t>
  </si>
  <si>
    <t>descarga_MODAL A_X1</t>
  </si>
  <si>
    <t>descarga_MODAL A_Y2</t>
  </si>
  <si>
    <t>descarga_MODAL A_Y1</t>
  </si>
  <si>
    <t>descarga_MODAL B_X1</t>
  </si>
  <si>
    <t>descarga_MODAL B_Y2</t>
  </si>
  <si>
    <t>descarga_MODAL B_Y1</t>
  </si>
  <si>
    <t>mercado_X1</t>
  </si>
  <si>
    <t>mercado_Y2</t>
  </si>
  <si>
    <t>mercado_Y1</t>
  </si>
  <si>
    <t>envio_S1_X1</t>
  </si>
  <si>
    <t>envio_S1_Y2</t>
  </si>
  <si>
    <t>envio_S1_Y1</t>
  </si>
  <si>
    <t>100.000</t>
  </si>
  <si>
    <t>370.000</t>
  </si>
  <si>
    <t>130.000</t>
  </si>
  <si>
    <t>600.000</t>
  </si>
  <si>
    <t>descarga_X1</t>
  </si>
  <si>
    <t>descarga_Y2</t>
  </si>
  <si>
    <t>descarga_Y1</t>
  </si>
  <si>
    <t>saida_X1</t>
  </si>
  <si>
    <t>saida_Y2</t>
  </si>
  <si>
    <t>saida_Y1</t>
  </si>
  <si>
    <t>63000</t>
  </si>
  <si>
    <t>182000</t>
  </si>
  <si>
    <t>306000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</si>
</sst>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" fontId="0" fillId="0" borderId="0" xfId="0" applyNumberFormat="1"/>
    <xf numFmtId="14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164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b/>
        <color theme="9"/>
      </font>
      <fill>
        <patternFill>
          <bgColor theme="9" tint="0.79998168889431442"/>
        </patternFill>
      </fill>
    </dxf>
    <dxf>
      <font>
        <b/>
      </font>
    </dxf>
    <dxf>
      <font>
        <b/>
        <color theme="9"/>
      </font>
      <fill>
        <patternFill>
          <bgColor theme="9" tint="0.79998168889431442"/>
        </patternFill>
      </fill>
    </dxf>
    <dxf>
      <font>
        <b/>
      </font>
    </dxf>
    <dxf>
      <font>
        <b/>
        <color theme="9"/>
      </font>
      <fill>
        <patternFill>
          <bgColor theme="9" tint="0.79998168889431442"/>
        </patternFill>
      </fill>
    </dxf>
    <dxf>
      <font>
        <b/>
      </font>
    </dxf>
    <dxf>
      <font>
        <b/>
        <color theme="9"/>
      </font>
      <fill>
        <patternFill>
          <bgColor theme="9" tint="0.79998168889431442"/>
        </patternFill>
      </fill>
    </dxf>
    <dxf>
      <font>
        <b/>
      </font>
    </dxf>
    <dxf>
      <font>
        <b/>
        <color theme="9"/>
      </font>
      <fill>
        <patternFill>
          <bgColor theme="9" tint="0.79998168889431442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G39" sqref="G39"/>
    </sheetView>
  </sheetViews>
  <sheetFormatPr defaultRowHeight="14.4" x14ac:dyDescent="0.3"/>
  <cols>
    <col min="1" max="1" width="18.109375" style="11" customWidth="1"/>
    <col min="2" max="2" width="15.109375" style="12" customWidth="1"/>
    <col min="3" max="3" width="13.109375" style="12" customWidth="1"/>
    <col min="4" max="4" width="11.5546875" style="12" customWidth="1"/>
    <col min="5" max="5" width="10" style="12" customWidth="1"/>
    <col min="7" max="7" width="9.21875" style="9" customWidth="1"/>
    <col min="8" max="8" width="12.33203125" style="11" customWidth="1"/>
    <col min="9" max="9" width="13.77734375" style="11" customWidth="1"/>
    <col min="11" max="11" width="8.21875" style="9" customWidth="1"/>
    <col min="12" max="12" width="21.5546875" style="12" customWidth="1"/>
  </cols>
  <sheetData>
    <row r="1" spans="1:12" x14ac:dyDescent="0.3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s="11" t="s">
        <v>7</v>
      </c>
      <c r="I1" s="11" t="s">
        <v>8</v>
      </c>
      <c r="J1" t="s">
        <v>9</v>
      </c>
      <c r="K1" s="9" t="s">
        <v>10</v>
      </c>
      <c r="L1" t="s">
        <v>11</v>
      </c>
    </row>
    <row r="2" spans="1:12" x14ac:dyDescent="0.3">
      <c r="A2" s="11">
        <v>45635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9">
        <v>10000</v>
      </c>
      <c r="H2" s="11" t="s">
        <v>17</v>
      </c>
      <c r="I2" t="s">
        <v>18</v>
      </c>
      <c r="J2" t="s">
        <v>19</v>
      </c>
      <c r="K2">
        <v>10000</v>
      </c>
      <c r="L2" t="s">
        <v>20</v>
      </c>
    </row>
    <row r="3" spans="1:12" x14ac:dyDescent="0.3">
      <c r="A3" s="11">
        <v>45635</v>
      </c>
      <c r="B3" t="s">
        <v>12</v>
      </c>
      <c r="C3" t="s">
        <v>13</v>
      </c>
      <c r="D3" t="s">
        <v>14</v>
      </c>
      <c r="E3" t="s">
        <v>21</v>
      </c>
      <c r="F3" t="s">
        <v>16</v>
      </c>
      <c r="G3" s="9">
        <v>12000</v>
      </c>
      <c r="H3" s="11" t="s">
        <v>17</v>
      </c>
      <c r="I3" t="s">
        <v>18</v>
      </c>
      <c r="J3" t="s">
        <v>22</v>
      </c>
      <c r="K3">
        <v>12000</v>
      </c>
      <c r="L3" t="s">
        <v>23</v>
      </c>
    </row>
    <row r="4" spans="1:12" x14ac:dyDescent="0.3">
      <c r="A4" s="11">
        <v>45635</v>
      </c>
      <c r="B4" t="s">
        <v>12</v>
      </c>
      <c r="C4" t="s">
        <v>13</v>
      </c>
      <c r="D4" t="s">
        <v>14</v>
      </c>
      <c r="E4" t="s">
        <v>24</v>
      </c>
      <c r="F4" t="s">
        <v>16</v>
      </c>
      <c r="G4" s="9">
        <v>8000</v>
      </c>
      <c r="H4" s="11" t="s">
        <v>17</v>
      </c>
      <c r="I4" t="s">
        <v>18</v>
      </c>
      <c r="J4" t="s">
        <v>25</v>
      </c>
      <c r="K4">
        <v>8000</v>
      </c>
      <c r="L4" t="s">
        <v>26</v>
      </c>
    </row>
    <row r="5" spans="1:12" x14ac:dyDescent="0.3">
      <c r="A5" s="11">
        <v>45635</v>
      </c>
      <c r="B5" t="s">
        <v>12</v>
      </c>
      <c r="C5" t="s">
        <v>13</v>
      </c>
      <c r="D5" t="s">
        <v>14</v>
      </c>
      <c r="E5" t="s">
        <v>27</v>
      </c>
      <c r="F5" t="s">
        <v>28</v>
      </c>
      <c r="G5" s="9">
        <v>22000</v>
      </c>
      <c r="H5" s="11" t="s">
        <v>17</v>
      </c>
      <c r="I5" t="s">
        <v>18</v>
      </c>
      <c r="J5" t="s">
        <v>29</v>
      </c>
      <c r="K5">
        <v>22000</v>
      </c>
      <c r="L5" t="s">
        <v>30</v>
      </c>
    </row>
    <row r="6" spans="1:12" x14ac:dyDescent="0.3">
      <c r="A6" s="11">
        <v>45635</v>
      </c>
      <c r="B6" t="s">
        <v>12</v>
      </c>
      <c r="C6" t="s">
        <v>13</v>
      </c>
      <c r="D6" t="s">
        <v>14</v>
      </c>
      <c r="E6" t="s">
        <v>31</v>
      </c>
      <c r="F6" t="s">
        <v>28</v>
      </c>
      <c r="G6" s="9">
        <v>28000</v>
      </c>
      <c r="H6" s="11" t="s">
        <v>17</v>
      </c>
      <c r="I6" t="s">
        <v>18</v>
      </c>
      <c r="J6" t="s">
        <v>32</v>
      </c>
      <c r="K6">
        <v>28000</v>
      </c>
      <c r="L6" t="s">
        <v>33</v>
      </c>
    </row>
    <row r="7" spans="1:12" x14ac:dyDescent="0.3">
      <c r="A7" s="11">
        <v>45635</v>
      </c>
      <c r="B7" t="s">
        <v>13</v>
      </c>
      <c r="C7" t="s">
        <v>34</v>
      </c>
      <c r="D7" t="s">
        <v>14</v>
      </c>
      <c r="E7" t="s">
        <v>35</v>
      </c>
      <c r="F7" t="s">
        <v>36</v>
      </c>
      <c r="G7" s="9">
        <v>60000</v>
      </c>
      <c r="H7" s="11" t="s">
        <v>17</v>
      </c>
      <c r="I7" t="s">
        <v>18</v>
      </c>
      <c r="K7">
        <v>60000</v>
      </c>
      <c r="L7" t="s">
        <v>37</v>
      </c>
    </row>
    <row r="8" spans="1:12" x14ac:dyDescent="0.3">
      <c r="A8" s="11">
        <v>45636</v>
      </c>
      <c r="B8" t="s">
        <v>38</v>
      </c>
      <c r="C8" t="s">
        <v>39</v>
      </c>
      <c r="D8" t="s">
        <v>14</v>
      </c>
      <c r="E8" t="s">
        <v>40</v>
      </c>
      <c r="F8" t="s">
        <v>36</v>
      </c>
      <c r="G8" s="9">
        <v>1</v>
      </c>
      <c r="H8" s="11" t="s">
        <v>17</v>
      </c>
      <c r="I8" s="11">
        <v>45637</v>
      </c>
      <c r="J8" t="s">
        <v>40</v>
      </c>
      <c r="K8" s="9">
        <v>1</v>
      </c>
      <c r="L8" t="s">
        <v>37</v>
      </c>
    </row>
    <row r="9" spans="1:12" x14ac:dyDescent="0.3">
      <c r="A9" s="11">
        <v>45637</v>
      </c>
      <c r="B9" t="s">
        <v>38</v>
      </c>
      <c r="C9" t="s">
        <v>39</v>
      </c>
      <c r="D9" t="s">
        <v>14</v>
      </c>
      <c r="E9" t="s">
        <v>40</v>
      </c>
      <c r="F9" t="s">
        <v>16</v>
      </c>
      <c r="G9" s="9">
        <v>1</v>
      </c>
      <c r="H9" s="11" t="s">
        <v>17</v>
      </c>
      <c r="I9" s="11">
        <v>45638</v>
      </c>
      <c r="J9" t="s">
        <v>40</v>
      </c>
      <c r="K9" s="9">
        <v>1</v>
      </c>
      <c r="L9" t="s">
        <v>37</v>
      </c>
    </row>
    <row r="10" spans="1:12" x14ac:dyDescent="0.3">
      <c r="A10" s="11">
        <v>45637</v>
      </c>
      <c r="B10" t="s">
        <v>38</v>
      </c>
      <c r="C10" t="s">
        <v>39</v>
      </c>
      <c r="D10" t="s">
        <v>14</v>
      </c>
      <c r="E10" t="s">
        <v>40</v>
      </c>
      <c r="F10" t="s">
        <v>16</v>
      </c>
      <c r="G10" s="9">
        <v>1</v>
      </c>
      <c r="H10" s="11" t="s">
        <v>17</v>
      </c>
      <c r="I10" s="11">
        <v>45638</v>
      </c>
      <c r="J10" t="s">
        <v>40</v>
      </c>
      <c r="K10" s="9">
        <v>1</v>
      </c>
      <c r="L10" t="s">
        <v>37</v>
      </c>
    </row>
    <row r="11" spans="1:12" x14ac:dyDescent="0.3">
      <c r="A11" s="11">
        <v>45637</v>
      </c>
      <c r="B11" t="s">
        <v>38</v>
      </c>
      <c r="C11" t="s">
        <v>39</v>
      </c>
      <c r="D11" t="s">
        <v>14</v>
      </c>
      <c r="E11" t="s">
        <v>40</v>
      </c>
      <c r="F11" t="s">
        <v>16</v>
      </c>
      <c r="G11" s="9">
        <v>1</v>
      </c>
      <c r="H11" s="11" t="s">
        <v>17</v>
      </c>
      <c r="I11" s="11">
        <v>45638</v>
      </c>
      <c r="J11" t="s">
        <v>40</v>
      </c>
      <c r="K11" s="9">
        <v>1</v>
      </c>
      <c r="L11" t="s">
        <v>37</v>
      </c>
    </row>
    <row r="12" spans="1:12" x14ac:dyDescent="0.3">
      <c r="A12" s="11">
        <v>45637</v>
      </c>
      <c r="B12" t="s">
        <v>38</v>
      </c>
      <c r="C12" t="s">
        <v>39</v>
      </c>
      <c r="D12" t="s">
        <v>14</v>
      </c>
      <c r="E12" t="s">
        <v>40</v>
      </c>
      <c r="F12" t="s">
        <v>16</v>
      </c>
      <c r="G12" s="9">
        <v>1</v>
      </c>
      <c r="H12" s="11" t="s">
        <v>17</v>
      </c>
      <c r="I12" s="11">
        <v>45638</v>
      </c>
      <c r="J12" t="s">
        <v>40</v>
      </c>
      <c r="K12" s="9">
        <v>1</v>
      </c>
      <c r="L12" t="s">
        <v>37</v>
      </c>
    </row>
    <row r="13" spans="1:12" x14ac:dyDescent="0.3">
      <c r="A13" s="11">
        <v>45637</v>
      </c>
      <c r="B13" t="s">
        <v>12</v>
      </c>
      <c r="C13" t="s">
        <v>13</v>
      </c>
      <c r="D13" t="s">
        <v>41</v>
      </c>
      <c r="E13" t="s">
        <v>42</v>
      </c>
      <c r="F13" t="s">
        <v>36</v>
      </c>
      <c r="G13" s="9">
        <v>100000</v>
      </c>
      <c r="H13" s="11" t="s">
        <v>17</v>
      </c>
      <c r="I13" t="s">
        <v>43</v>
      </c>
      <c r="J13" t="s">
        <v>44</v>
      </c>
      <c r="K13">
        <v>100000</v>
      </c>
      <c r="L13" t="s">
        <v>42</v>
      </c>
    </row>
    <row r="14" spans="1:12" x14ac:dyDescent="0.3">
      <c r="A14" s="11">
        <v>45637</v>
      </c>
      <c r="B14" t="s">
        <v>12</v>
      </c>
      <c r="C14" t="s">
        <v>13</v>
      </c>
      <c r="D14" t="s">
        <v>41</v>
      </c>
      <c r="E14" t="s">
        <v>42</v>
      </c>
      <c r="F14" t="s">
        <v>16</v>
      </c>
      <c r="G14" s="9">
        <v>70000</v>
      </c>
      <c r="H14" s="11" t="s">
        <v>17</v>
      </c>
      <c r="I14" t="s">
        <v>43</v>
      </c>
      <c r="J14" t="s">
        <v>45</v>
      </c>
      <c r="K14">
        <v>70000</v>
      </c>
      <c r="L14" t="s">
        <v>42</v>
      </c>
    </row>
    <row r="15" spans="1:12" x14ac:dyDescent="0.3">
      <c r="A15" s="11">
        <v>45637</v>
      </c>
      <c r="B15" t="s">
        <v>12</v>
      </c>
      <c r="C15" t="s">
        <v>13</v>
      </c>
      <c r="D15" t="s">
        <v>41</v>
      </c>
      <c r="E15" t="s">
        <v>42</v>
      </c>
      <c r="F15" t="s">
        <v>28</v>
      </c>
      <c r="G15" s="9">
        <v>100000</v>
      </c>
      <c r="H15" s="11" t="s">
        <v>17</v>
      </c>
      <c r="I15" t="s">
        <v>43</v>
      </c>
      <c r="J15" t="s">
        <v>46</v>
      </c>
      <c r="K15">
        <v>100000</v>
      </c>
      <c r="L15" t="s">
        <v>47</v>
      </c>
    </row>
    <row r="16" spans="1:12" x14ac:dyDescent="0.3">
      <c r="A16" s="11">
        <v>45637</v>
      </c>
      <c r="B16" t="s">
        <v>12</v>
      </c>
      <c r="C16" t="s">
        <v>13</v>
      </c>
      <c r="D16" t="s">
        <v>41</v>
      </c>
      <c r="E16" t="s">
        <v>42</v>
      </c>
      <c r="F16" t="s">
        <v>28</v>
      </c>
      <c r="G16" s="9">
        <v>100000</v>
      </c>
      <c r="H16" s="11" t="s">
        <v>17</v>
      </c>
      <c r="I16" t="s">
        <v>43</v>
      </c>
      <c r="J16" t="s">
        <v>48</v>
      </c>
      <c r="K16">
        <v>100000</v>
      </c>
      <c r="L16" t="s">
        <v>49</v>
      </c>
    </row>
    <row r="17" spans="1:12" x14ac:dyDescent="0.3">
      <c r="A17" s="11">
        <v>45637</v>
      </c>
      <c r="B17" t="s">
        <v>12</v>
      </c>
      <c r="C17" t="s">
        <v>13</v>
      </c>
      <c r="D17" t="s">
        <v>41</v>
      </c>
      <c r="E17" t="s">
        <v>42</v>
      </c>
      <c r="F17" t="s">
        <v>28</v>
      </c>
      <c r="G17" s="9">
        <v>100000</v>
      </c>
      <c r="H17" s="11" t="s">
        <v>17</v>
      </c>
      <c r="I17" t="s">
        <v>43</v>
      </c>
      <c r="J17" t="s">
        <v>50</v>
      </c>
      <c r="K17">
        <v>100000</v>
      </c>
      <c r="L17" t="s">
        <v>51</v>
      </c>
    </row>
    <row r="18" spans="1:12" x14ac:dyDescent="0.3">
      <c r="A18" s="11">
        <v>45638</v>
      </c>
      <c r="B18" t="s">
        <v>38</v>
      </c>
      <c r="C18" t="s">
        <v>39</v>
      </c>
      <c r="D18" t="s">
        <v>14</v>
      </c>
      <c r="E18" t="s">
        <v>52</v>
      </c>
      <c r="F18" t="s">
        <v>36</v>
      </c>
      <c r="G18" s="9">
        <v>60000</v>
      </c>
      <c r="H18" s="11" t="s">
        <v>17</v>
      </c>
      <c r="I18" t="s">
        <v>18</v>
      </c>
      <c r="J18" t="s">
        <v>52</v>
      </c>
      <c r="K18" t="s">
        <v>53</v>
      </c>
      <c r="L18" t="s">
        <v>54</v>
      </c>
    </row>
    <row r="19" spans="1:12" x14ac:dyDescent="0.3">
      <c r="A19" s="11">
        <v>45638</v>
      </c>
      <c r="B19" t="s">
        <v>38</v>
      </c>
      <c r="C19" t="s">
        <v>39</v>
      </c>
      <c r="D19" t="s">
        <v>14</v>
      </c>
      <c r="E19" t="s">
        <v>55</v>
      </c>
      <c r="F19" t="s">
        <v>28</v>
      </c>
      <c r="G19" s="9">
        <v>80000</v>
      </c>
      <c r="H19" s="11" t="s">
        <v>17</v>
      </c>
      <c r="I19" t="s">
        <v>18</v>
      </c>
      <c r="J19" t="s">
        <v>55</v>
      </c>
      <c r="K19" t="s">
        <v>56</v>
      </c>
      <c r="L19" t="s">
        <v>57</v>
      </c>
    </row>
    <row r="20" spans="1:12" x14ac:dyDescent="0.3">
      <c r="A20" s="11">
        <v>45638</v>
      </c>
      <c r="B20" t="s">
        <v>38</v>
      </c>
      <c r="C20" t="s">
        <v>39</v>
      </c>
      <c r="D20" t="s">
        <v>14</v>
      </c>
      <c r="E20" t="s">
        <v>58</v>
      </c>
      <c r="F20" t="s">
        <v>16</v>
      </c>
      <c r="G20" s="9">
        <v>90000</v>
      </c>
      <c r="H20" s="11" t="s">
        <v>17</v>
      </c>
      <c r="I20" t="s">
        <v>18</v>
      </c>
      <c r="J20" t="s">
        <v>58</v>
      </c>
      <c r="K20" t="s">
        <v>59</v>
      </c>
      <c r="L20" t="s">
        <v>60</v>
      </c>
    </row>
    <row r="21" spans="1:12" x14ac:dyDescent="0.3">
      <c r="A21" s="11">
        <v>45638</v>
      </c>
      <c r="B21" t="s">
        <v>38</v>
      </c>
      <c r="C21" t="s">
        <v>39</v>
      </c>
      <c r="D21" t="s">
        <v>14</v>
      </c>
      <c r="E21" t="s">
        <v>61</v>
      </c>
      <c r="F21" t="s">
        <v>16</v>
      </c>
      <c r="G21" s="9">
        <v>20000</v>
      </c>
      <c r="H21" s="11" t="s">
        <v>17</v>
      </c>
      <c r="I21" t="s">
        <v>43</v>
      </c>
      <c r="J21" t="s">
        <v>61</v>
      </c>
      <c r="K21" t="s">
        <v>62</v>
      </c>
      <c r="L21" t="s">
        <v>63</v>
      </c>
    </row>
    <row r="22" spans="1:12" x14ac:dyDescent="0.3">
      <c r="A22" s="11">
        <v>45638</v>
      </c>
      <c r="B22" t="s">
        <v>38</v>
      </c>
      <c r="C22" t="s">
        <v>39</v>
      </c>
      <c r="D22" t="s">
        <v>14</v>
      </c>
      <c r="E22" t="s">
        <v>64</v>
      </c>
      <c r="F22" t="s">
        <v>16</v>
      </c>
      <c r="G22" s="9">
        <v>30000</v>
      </c>
      <c r="H22" s="11" t="s">
        <v>17</v>
      </c>
      <c r="I22" t="s">
        <v>43</v>
      </c>
      <c r="J22" t="s">
        <v>64</v>
      </c>
      <c r="K22" t="s">
        <v>65</v>
      </c>
      <c r="L22" t="s">
        <v>66</v>
      </c>
    </row>
    <row r="23" spans="1:12" x14ac:dyDescent="0.3">
      <c r="A23" s="11">
        <v>45638</v>
      </c>
      <c r="B23" t="s">
        <v>38</v>
      </c>
      <c r="C23" t="s">
        <v>39</v>
      </c>
      <c r="D23" t="s">
        <v>14</v>
      </c>
      <c r="E23" t="s">
        <v>67</v>
      </c>
      <c r="F23" t="s">
        <v>16</v>
      </c>
      <c r="G23" s="9">
        <v>40000</v>
      </c>
      <c r="H23" s="11" t="s">
        <v>17</v>
      </c>
      <c r="I23" t="s">
        <v>43</v>
      </c>
      <c r="J23" t="s">
        <v>67</v>
      </c>
      <c r="K23" t="s">
        <v>68</v>
      </c>
      <c r="L23" t="s">
        <v>69</v>
      </c>
    </row>
    <row r="24" spans="1:12" x14ac:dyDescent="0.3">
      <c r="A24" s="11">
        <v>45638</v>
      </c>
      <c r="B24" t="s">
        <v>38</v>
      </c>
      <c r="C24" t="s">
        <v>39</v>
      </c>
      <c r="D24" t="s">
        <v>14</v>
      </c>
      <c r="E24" t="s">
        <v>70</v>
      </c>
      <c r="F24" t="s">
        <v>16</v>
      </c>
      <c r="G24" s="9">
        <v>50000</v>
      </c>
      <c r="H24" s="11" t="s">
        <v>17</v>
      </c>
      <c r="I24" t="s">
        <v>43</v>
      </c>
      <c r="J24" t="s">
        <v>70</v>
      </c>
      <c r="K24" t="s">
        <v>71</v>
      </c>
      <c r="L24" t="s">
        <v>72</v>
      </c>
    </row>
    <row r="25" spans="1:12" x14ac:dyDescent="0.3">
      <c r="A25" t="s">
        <v>18</v>
      </c>
      <c r="B25" t="s">
        <v>12</v>
      </c>
      <c r="C25" t="s">
        <v>13</v>
      </c>
      <c r="D25" t="s">
        <v>14</v>
      </c>
      <c r="E25" t="s">
        <v>73</v>
      </c>
      <c r="F25" t="s">
        <v>36</v>
      </c>
      <c r="G25">
        <v>60000</v>
      </c>
      <c r="L25" t="s">
        <v>74</v>
      </c>
    </row>
    <row r="26" spans="1:12" x14ac:dyDescent="0.3">
      <c r="A26" t="s">
        <v>18</v>
      </c>
      <c r="B26" t="s">
        <v>12</v>
      </c>
      <c r="C26" t="s">
        <v>13</v>
      </c>
      <c r="D26" t="s">
        <v>41</v>
      </c>
      <c r="E26" t="s">
        <v>75</v>
      </c>
      <c r="F26" t="s">
        <v>16</v>
      </c>
      <c r="G26">
        <v>100000</v>
      </c>
      <c r="L26" t="s">
        <v>42</v>
      </c>
    </row>
    <row r="27" spans="1:12" x14ac:dyDescent="0.3">
      <c r="A27" t="s">
        <v>18</v>
      </c>
      <c r="B27" t="s">
        <v>12</v>
      </c>
      <c r="C27" t="s">
        <v>13</v>
      </c>
      <c r="D27" t="s">
        <v>41</v>
      </c>
      <c r="E27" t="s">
        <v>76</v>
      </c>
      <c r="F27" t="s">
        <v>16</v>
      </c>
      <c r="G27">
        <v>100000</v>
      </c>
      <c r="L27" t="s">
        <v>42</v>
      </c>
    </row>
    <row r="28" spans="1:12" x14ac:dyDescent="0.3">
      <c r="A28" t="s">
        <v>18</v>
      </c>
      <c r="B28" t="s">
        <v>12</v>
      </c>
      <c r="C28" t="s">
        <v>13</v>
      </c>
      <c r="D28" t="s">
        <v>41</v>
      </c>
      <c r="E28" t="s">
        <v>77</v>
      </c>
      <c r="F28" t="s">
        <v>16</v>
      </c>
      <c r="G28">
        <v>100000</v>
      </c>
      <c r="L28" t="s">
        <v>42</v>
      </c>
    </row>
    <row r="29" spans="1:12" x14ac:dyDescent="0.3">
      <c r="A29" t="s">
        <v>18</v>
      </c>
      <c r="B29" t="s">
        <v>12</v>
      </c>
      <c r="C29" t="s">
        <v>13</v>
      </c>
      <c r="D29" t="s">
        <v>41</v>
      </c>
      <c r="E29" t="s">
        <v>78</v>
      </c>
      <c r="F29" t="s">
        <v>28</v>
      </c>
      <c r="G29">
        <v>100000</v>
      </c>
      <c r="L29" t="s">
        <v>42</v>
      </c>
    </row>
    <row r="30" spans="1:12" x14ac:dyDescent="0.3">
      <c r="A30" t="s">
        <v>18</v>
      </c>
      <c r="B30" t="s">
        <v>12</v>
      </c>
      <c r="C30" t="s">
        <v>13</v>
      </c>
      <c r="D30" t="s">
        <v>41</v>
      </c>
      <c r="E30" t="s">
        <v>79</v>
      </c>
      <c r="F30" t="s">
        <v>28</v>
      </c>
      <c r="G30">
        <v>100000</v>
      </c>
      <c r="L30" t="s">
        <v>42</v>
      </c>
    </row>
    <row r="31" spans="1:12" x14ac:dyDescent="0.3">
      <c r="A31" t="s">
        <v>43</v>
      </c>
      <c r="B31" t="s">
        <v>38</v>
      </c>
      <c r="C31" t="s">
        <v>39</v>
      </c>
      <c r="D31" t="s">
        <v>14</v>
      </c>
      <c r="E31" t="s">
        <v>80</v>
      </c>
      <c r="F31" t="s">
        <v>36</v>
      </c>
      <c r="G31">
        <f>20000</f>
        <v>20000</v>
      </c>
      <c r="L31" t="s">
        <v>81</v>
      </c>
    </row>
    <row r="32" spans="1:12" x14ac:dyDescent="0.3">
      <c r="A32" t="s">
        <v>43</v>
      </c>
      <c r="B32" t="s">
        <v>38</v>
      </c>
      <c r="C32" t="s">
        <v>39</v>
      </c>
      <c r="D32" t="s">
        <v>14</v>
      </c>
      <c r="E32" t="s">
        <v>82</v>
      </c>
      <c r="F32" t="s">
        <v>36</v>
      </c>
      <c r="G32">
        <f>21000</f>
        <v>21000</v>
      </c>
      <c r="L32" t="s">
        <v>83</v>
      </c>
    </row>
    <row r="33" spans="1:12" x14ac:dyDescent="0.3">
      <c r="A33" t="s">
        <v>43</v>
      </c>
      <c r="B33" t="s">
        <v>38</v>
      </c>
      <c r="C33" t="s">
        <v>39</v>
      </c>
      <c r="D33" t="s">
        <v>14</v>
      </c>
      <c r="E33" t="s">
        <v>84</v>
      </c>
      <c r="F33" t="s">
        <v>36</v>
      </c>
      <c r="G33">
        <f>22000</f>
        <v>22000</v>
      </c>
      <c r="L33" t="s">
        <v>85</v>
      </c>
    </row>
    <row r="34" spans="1:12" x14ac:dyDescent="0.3">
      <c r="A34" t="s">
        <v>43</v>
      </c>
      <c r="B34" t="s">
        <v>38</v>
      </c>
      <c r="C34" t="s">
        <v>39</v>
      </c>
      <c r="D34" t="s">
        <v>14</v>
      </c>
      <c r="E34" t="s">
        <v>86</v>
      </c>
      <c r="F34" t="s">
        <v>16</v>
      </c>
      <c r="G34">
        <f>23000</f>
        <v>23000</v>
      </c>
      <c r="L34" t="s">
        <v>87</v>
      </c>
    </row>
    <row r="35" spans="1:12" x14ac:dyDescent="0.3">
      <c r="A35" t="s">
        <v>43</v>
      </c>
      <c r="B35" t="s">
        <v>38</v>
      </c>
      <c r="C35" t="s">
        <v>39</v>
      </c>
      <c r="D35" t="s">
        <v>14</v>
      </c>
      <c r="E35" t="s">
        <v>88</v>
      </c>
      <c r="F35" t="s">
        <v>16</v>
      </c>
      <c r="G35">
        <f>24000</f>
        <v>24000</v>
      </c>
      <c r="L35" t="s">
        <v>89</v>
      </c>
    </row>
    <row r="36" spans="1:12" x14ac:dyDescent="0.3">
      <c r="A36" t="s">
        <v>43</v>
      </c>
      <c r="B36" t="s">
        <v>38</v>
      </c>
      <c r="C36" t="s">
        <v>39</v>
      </c>
      <c r="D36" t="s">
        <v>14</v>
      </c>
      <c r="E36" t="s">
        <v>90</v>
      </c>
      <c r="F36" t="s">
        <v>16</v>
      </c>
      <c r="G36">
        <f>25000</f>
        <v>25000</v>
      </c>
      <c r="L36" t="s">
        <v>91</v>
      </c>
    </row>
    <row r="37" spans="1:12" x14ac:dyDescent="0.3">
      <c r="A37" t="s">
        <v>43</v>
      </c>
      <c r="B37" t="s">
        <v>38</v>
      </c>
      <c r="C37" t="s">
        <v>39</v>
      </c>
      <c r="D37" t="s">
        <v>14</v>
      </c>
      <c r="E37" t="s">
        <v>92</v>
      </c>
      <c r="F37" t="s">
        <v>16</v>
      </c>
      <c r="G37">
        <f>26000</f>
        <v>26000</v>
      </c>
      <c r="L37" t="s">
        <v>93</v>
      </c>
    </row>
    <row r="38" spans="1:12" x14ac:dyDescent="0.3">
      <c r="A38" t="s">
        <v>43</v>
      </c>
      <c r="B38" t="s">
        <v>38</v>
      </c>
      <c r="C38" t="s">
        <v>39</v>
      </c>
      <c r="D38" t="s">
        <v>14</v>
      </c>
      <c r="E38" t="s">
        <v>94</v>
      </c>
      <c r="F38" t="s">
        <v>16</v>
      </c>
      <c r="G38">
        <f>27000</f>
        <v>27000</v>
      </c>
      <c r="L38" t="s">
        <v>95</v>
      </c>
    </row>
    <row r="39" spans="1:12" x14ac:dyDescent="0.3">
      <c r="A39" t="s">
        <v>43</v>
      </c>
      <c r="B39" t="s">
        <v>38</v>
      </c>
      <c r="C39" t="s">
        <v>39</v>
      </c>
      <c r="D39" t="s">
        <v>14</v>
      </c>
      <c r="E39" t="s">
        <v>96</v>
      </c>
      <c r="F39" t="s">
        <v>16</v>
      </c>
      <c r="G39">
        <f>28000</f>
        <v>28000</v>
      </c>
      <c r="L39" t="s">
        <v>97</v>
      </c>
    </row>
    <row r="40" spans="1:12" x14ac:dyDescent="0.3">
      <c r="A40" t="s">
        <v>43</v>
      </c>
      <c r="B40" t="s">
        <v>38</v>
      </c>
      <c r="C40" t="s">
        <v>39</v>
      </c>
      <c r="D40" t="s">
        <v>14</v>
      </c>
      <c r="E40" t="s">
        <v>98</v>
      </c>
      <c r="F40" t="s">
        <v>16</v>
      </c>
      <c r="G40">
        <f>29000</f>
        <v>29000</v>
      </c>
      <c r="L40" t="s">
        <v>99</v>
      </c>
    </row>
    <row r="41" spans="1:12" x14ac:dyDescent="0.3">
      <c r="A41" t="s">
        <v>43</v>
      </c>
      <c r="B41" t="s">
        <v>38</v>
      </c>
      <c r="C41" t="s">
        <v>39</v>
      </c>
      <c r="D41" t="s">
        <v>14</v>
      </c>
      <c r="E41" t="s">
        <v>100</v>
      </c>
      <c r="F41" t="s">
        <v>28</v>
      </c>
      <c r="G41">
        <f>30000</f>
        <v>30000</v>
      </c>
      <c r="L41" t="s">
        <v>101</v>
      </c>
    </row>
    <row r="42" spans="1:12" x14ac:dyDescent="0.3">
      <c r="A42" t="s">
        <v>43</v>
      </c>
      <c r="B42" t="s">
        <v>38</v>
      </c>
      <c r="C42" t="s">
        <v>39</v>
      </c>
      <c r="D42" t="s">
        <v>14</v>
      </c>
      <c r="E42" t="s">
        <v>102</v>
      </c>
      <c r="F42" t="s">
        <v>28</v>
      </c>
      <c r="G42">
        <f>31000</f>
        <v>31000</v>
      </c>
      <c r="L42" t="s">
        <v>103</v>
      </c>
    </row>
    <row r="43" spans="1:12" x14ac:dyDescent="0.3">
      <c r="A43" t="s">
        <v>43</v>
      </c>
      <c r="B43" t="s">
        <v>38</v>
      </c>
      <c r="C43" t="s">
        <v>39</v>
      </c>
      <c r="D43" t="s">
        <v>14</v>
      </c>
      <c r="E43" t="s">
        <v>104</v>
      </c>
      <c r="F43" t="s">
        <v>28</v>
      </c>
      <c r="G43">
        <f>32000</f>
        <v>32000</v>
      </c>
      <c r="L43" t="s">
        <v>105</v>
      </c>
    </row>
    <row r="44" spans="1:12" x14ac:dyDescent="0.3">
      <c r="A44" t="s">
        <v>43</v>
      </c>
      <c r="B44" t="s">
        <v>38</v>
      </c>
      <c r="C44" t="s">
        <v>39</v>
      </c>
      <c r="D44" t="s">
        <v>14</v>
      </c>
      <c r="E44" t="s">
        <v>106</v>
      </c>
      <c r="F44" t="s">
        <v>28</v>
      </c>
      <c r="G44">
        <f>33000</f>
        <v>33000</v>
      </c>
      <c r="L44" t="s">
        <v>107</v>
      </c>
    </row>
    <row r="45" spans="1:12" x14ac:dyDescent="0.3">
      <c r="A45" t="s">
        <v>43</v>
      </c>
      <c r="B45" t="s">
        <v>38</v>
      </c>
      <c r="C45" t="s">
        <v>39</v>
      </c>
      <c r="D45" t="s">
        <v>14</v>
      </c>
      <c r="E45" t="s">
        <v>108</v>
      </c>
      <c r="F45" t="s">
        <v>28</v>
      </c>
      <c r="G45">
        <f>34000</f>
        <v>34000</v>
      </c>
      <c r="L45" t="s">
        <v>109</v>
      </c>
    </row>
    <row r="46" spans="1:12" x14ac:dyDescent="0.3">
      <c r="A46" t="s">
        <v>43</v>
      </c>
      <c r="B46" t="s">
        <v>38</v>
      </c>
      <c r="C46" t="s">
        <v>39</v>
      </c>
      <c r="D46" t="s">
        <v>14</v>
      </c>
      <c r="E46" t="s">
        <v>110</v>
      </c>
      <c r="F46" t="s">
        <v>28</v>
      </c>
      <c r="G46">
        <f>35000</f>
        <v>35000</v>
      </c>
      <c r="L46" t="s">
        <v>111</v>
      </c>
    </row>
    <row r="47" spans="1:12" x14ac:dyDescent="0.3">
      <c r="A47" t="s">
        <v>43</v>
      </c>
      <c r="B47" t="s">
        <v>38</v>
      </c>
      <c r="C47" t="s">
        <v>39</v>
      </c>
      <c r="D47" t="s">
        <v>14</v>
      </c>
      <c r="E47" t="s">
        <v>112</v>
      </c>
      <c r="F47" t="s">
        <v>28</v>
      </c>
      <c r="G47">
        <f>36000</f>
        <v>36000</v>
      </c>
      <c r="L47" t="s">
        <v>113</v>
      </c>
    </row>
    <row r="48" spans="1:12" x14ac:dyDescent="0.3">
      <c r="A48" t="s">
        <v>43</v>
      </c>
      <c r="B48" t="s">
        <v>38</v>
      </c>
      <c r="C48" t="s">
        <v>39</v>
      </c>
      <c r="D48" t="s">
        <v>14</v>
      </c>
      <c r="E48" t="s">
        <v>114</v>
      </c>
      <c r="F48" t="s">
        <v>28</v>
      </c>
      <c r="G48">
        <f>37000</f>
        <v>37000</v>
      </c>
      <c r="L48" t="s">
        <v>115</v>
      </c>
    </row>
    <row r="49" spans="1:12" x14ac:dyDescent="0.3">
      <c r="A49" t="s">
        <v>43</v>
      </c>
      <c r="B49" t="s">
        <v>38</v>
      </c>
      <c r="C49" t="s">
        <v>39</v>
      </c>
      <c r="D49" t="s">
        <v>14</v>
      </c>
      <c r="E49" t="s">
        <v>116</v>
      </c>
      <c r="F49" t="s">
        <v>28</v>
      </c>
      <c r="G49">
        <f>38000</f>
        <v>38000</v>
      </c>
      <c r="L49" t="s">
        <v>117</v>
      </c>
    </row>
    <row r="50" spans="1:12" x14ac:dyDescent="0.3">
      <c r="A50" t="s">
        <v>43</v>
      </c>
      <c r="B50" t="s">
        <v>13</v>
      </c>
      <c r="C50" t="s">
        <v>34</v>
      </c>
      <c r="D50" t="s">
        <v>14</v>
      </c>
      <c r="E50" t="s">
        <v>118</v>
      </c>
      <c r="F50" t="s">
        <v>28</v>
      </c>
      <c r="G50">
        <v>10000</v>
      </c>
      <c r="L50" t="s">
        <v>119</v>
      </c>
    </row>
    <row r="51" spans="1:12" x14ac:dyDescent="0.3">
      <c r="A51" t="s">
        <v>43</v>
      </c>
      <c r="B51" t="s">
        <v>13</v>
      </c>
      <c r="C51" t="s">
        <v>34</v>
      </c>
      <c r="D51" t="s">
        <v>14</v>
      </c>
      <c r="E51" t="s">
        <v>120</v>
      </c>
      <c r="F51" t="s">
        <v>16</v>
      </c>
      <c r="G51">
        <v>10000</v>
      </c>
      <c r="L51" t="s">
        <v>121</v>
      </c>
    </row>
  </sheetData>
  <pageMargins left="0.7" right="0.7" top="0.75" bottom="0.75" header="0.3" footer="0.3"/>
  <pageSetup paperSize="9" orientation="portrait"/>
  <headerFooter>
    <oddFooter>&amp;L&amp;"Trebuchet MS"&amp;9 &amp;K008542_x000D_#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4"/>
  <sheetViews>
    <sheetView workbookViewId="0">
      <selection activeCell="A6" sqref="A6"/>
    </sheetView>
  </sheetViews>
  <sheetFormatPr defaultRowHeight="14.4" x14ac:dyDescent="0.3"/>
  <cols>
    <col min="1" max="1" width="12.44140625" style="12" customWidth="1"/>
    <col min="2" max="2" width="20.21875" style="12" customWidth="1"/>
    <col min="3" max="3" width="19.77734375" style="12" customWidth="1"/>
    <col min="4" max="4" width="19.21875" style="12" customWidth="1"/>
    <col min="5" max="5" width="20.5546875" style="12" customWidth="1"/>
    <col min="6" max="6" width="21.77734375" style="12" customWidth="1"/>
    <col min="7" max="7" width="20.21875" style="12" customWidth="1"/>
    <col min="8" max="8" width="18.44140625" style="12" customWidth="1"/>
    <col min="9" max="9" width="20.77734375" style="12" customWidth="1"/>
    <col min="10" max="10" width="20.5546875" style="12" customWidth="1"/>
    <col min="11" max="11" width="18.44140625" style="12" customWidth="1"/>
    <col min="12" max="12" width="15.6640625" style="12" customWidth="1"/>
    <col min="13" max="13" width="15.33203125" style="12" customWidth="1"/>
    <col min="14" max="14" width="12.88671875" style="12" customWidth="1"/>
    <col min="15" max="15" width="12.77734375" style="12" customWidth="1"/>
    <col min="16" max="16" width="11.33203125" style="12" customWidth="1"/>
  </cols>
  <sheetData>
    <row r="1" spans="1:13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</row>
    <row r="2" spans="1:13" x14ac:dyDescent="0.3">
      <c r="A2" s="13" t="s">
        <v>18</v>
      </c>
      <c r="B2">
        <v>20000</v>
      </c>
      <c r="C2">
        <v>300000</v>
      </c>
      <c r="D2">
        <v>300000</v>
      </c>
      <c r="E2">
        <v>60000</v>
      </c>
      <c r="F2">
        <v>0</v>
      </c>
      <c r="G2">
        <v>0</v>
      </c>
      <c r="H2">
        <v>0</v>
      </c>
      <c r="I2">
        <v>200000</v>
      </c>
      <c r="J2">
        <v>300000</v>
      </c>
      <c r="K2" t="s">
        <v>135</v>
      </c>
      <c r="L2" t="s">
        <v>136</v>
      </c>
      <c r="M2" t="s">
        <v>137</v>
      </c>
    </row>
    <row r="4" spans="1:13" x14ac:dyDescent="0.3">
      <c r="A4" s="4"/>
    </row>
    <row r="5" spans="1:13" x14ac:dyDescent="0.3">
      <c r="A5" s="4"/>
    </row>
    <row r="6" spans="1:13" x14ac:dyDescent="0.3">
      <c r="A6" s="4"/>
    </row>
    <row r="7" spans="1:13" x14ac:dyDescent="0.3">
      <c r="A7" s="3"/>
    </row>
    <row r="8" spans="1:13" x14ac:dyDescent="0.3">
      <c r="A8" s="3"/>
    </row>
    <row r="9" spans="1:13" x14ac:dyDescent="0.3">
      <c r="A9" s="3"/>
    </row>
    <row r="10" spans="1:13" x14ac:dyDescent="0.3">
      <c r="A10" s="3"/>
    </row>
    <row r="11" spans="1:13" x14ac:dyDescent="0.3">
      <c r="A11" s="3"/>
    </row>
    <row r="12" spans="1:13" x14ac:dyDescent="0.3">
      <c r="A12" s="3"/>
    </row>
    <row r="13" spans="1:13" x14ac:dyDescent="0.3">
      <c r="A13" s="3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</sheetData>
  <conditionalFormatting sqref="A2:A424">
    <cfRule type="expression" dxfId="9" priority="5">
      <formula>$A2 = TODAY()</formula>
    </cfRule>
    <cfRule type="expression" dxfId="8" priority="6">
      <formula>#REF! = "dom"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6"/>
  <sheetViews>
    <sheetView workbookViewId="0">
      <selection activeCell="H11" sqref="H11"/>
    </sheetView>
  </sheetViews>
  <sheetFormatPr defaultRowHeight="14.4" x14ac:dyDescent="0.3"/>
  <cols>
    <col min="1" max="1" width="12.44140625" style="12" customWidth="1"/>
    <col min="2" max="2" width="20.21875" style="12" customWidth="1"/>
    <col min="3" max="3" width="19.77734375" style="12" customWidth="1"/>
    <col min="4" max="4" width="19.21875" style="12" customWidth="1"/>
    <col min="5" max="5" width="20.5546875" style="12" customWidth="1"/>
    <col min="6" max="6" width="21.77734375" style="12" customWidth="1"/>
    <col min="7" max="7" width="20.21875" style="12" customWidth="1"/>
    <col min="8" max="8" width="13.5546875" style="12" customWidth="1"/>
    <col min="9" max="9" width="13.6640625" style="12" customWidth="1"/>
    <col min="10" max="10" width="12.21875" style="12" customWidth="1"/>
    <col min="11" max="11" width="18.44140625" style="12" customWidth="1"/>
    <col min="12" max="12" width="15.6640625" style="12" customWidth="1"/>
    <col min="13" max="13" width="15.33203125" style="12" customWidth="1"/>
    <col min="14" max="14" width="12.88671875" style="12" customWidth="1"/>
    <col min="15" max="15" width="12.77734375" style="12" customWidth="1"/>
    <col min="16" max="16" width="11.33203125" style="12" customWidth="1"/>
  </cols>
  <sheetData>
    <row r="1" spans="1:16" x14ac:dyDescent="0.3">
      <c r="A1" t="s">
        <v>122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132</v>
      </c>
      <c r="O1" t="s">
        <v>133</v>
      </c>
      <c r="P1" t="s">
        <v>134</v>
      </c>
    </row>
    <row r="2" spans="1:16" x14ac:dyDescent="0.3">
      <c r="A2" s="13" t="s">
        <v>18</v>
      </c>
      <c r="B2">
        <v>0</v>
      </c>
      <c r="C2">
        <v>50000</v>
      </c>
      <c r="D2">
        <v>30000</v>
      </c>
      <c r="E2">
        <v>0</v>
      </c>
      <c r="F2">
        <v>0</v>
      </c>
      <c r="G2">
        <v>0</v>
      </c>
      <c r="H2">
        <v>100000</v>
      </c>
      <c r="I2">
        <v>80000</v>
      </c>
      <c r="J2">
        <v>200000</v>
      </c>
      <c r="K2">
        <v>0</v>
      </c>
      <c r="L2">
        <v>0</v>
      </c>
      <c r="M2">
        <v>0</v>
      </c>
      <c r="N2" t="s">
        <v>150</v>
      </c>
      <c r="O2" t="s">
        <v>151</v>
      </c>
      <c r="P2" t="s">
        <v>152</v>
      </c>
    </row>
    <row r="3" spans="1:16" x14ac:dyDescent="0.3">
      <c r="A3" s="13" t="s">
        <v>43</v>
      </c>
      <c r="B3">
        <v>0</v>
      </c>
      <c r="C3">
        <v>0</v>
      </c>
      <c r="D3">
        <v>0</v>
      </c>
      <c r="E3">
        <v>100000</v>
      </c>
      <c r="F3">
        <v>300000</v>
      </c>
      <c r="G3">
        <v>70000</v>
      </c>
      <c r="H3">
        <v>100000</v>
      </c>
      <c r="I3">
        <v>60000</v>
      </c>
      <c r="J3">
        <v>90000</v>
      </c>
      <c r="K3">
        <v>0</v>
      </c>
      <c r="L3">
        <v>10000</v>
      </c>
      <c r="M3">
        <v>10000</v>
      </c>
      <c r="N3" t="s">
        <v>150</v>
      </c>
      <c r="O3" t="s">
        <v>153</v>
      </c>
      <c r="P3" t="s">
        <v>150</v>
      </c>
    </row>
    <row r="4" spans="1:16" x14ac:dyDescent="0.3">
      <c r="A4" s="8"/>
    </row>
    <row r="5" spans="1:16" x14ac:dyDescent="0.3">
      <c r="A5" s="5"/>
    </row>
    <row r="6" spans="1:16" x14ac:dyDescent="0.3">
      <c r="A6" s="4"/>
    </row>
    <row r="7" spans="1:16" x14ac:dyDescent="0.3">
      <c r="A7" s="4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</sheetData>
  <conditionalFormatting sqref="A2:A426">
    <cfRule type="expression" dxfId="7" priority="9">
      <formula>$A2 = TODAY()</formula>
    </cfRule>
    <cfRule type="expression" dxfId="6" priority="10">
      <formula>#REF! = "dom"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A2" sqref="A2:J2"/>
    </sheetView>
  </sheetViews>
  <sheetFormatPr defaultRowHeight="14.4" x14ac:dyDescent="0.3"/>
  <cols>
    <col min="1" max="1" width="12.44140625" style="12" customWidth="1"/>
    <col min="2" max="2" width="16.77734375" style="12" customWidth="1"/>
    <col min="3" max="3" width="15.21875" style="12" customWidth="1"/>
    <col min="4" max="4" width="14.21875" style="12" customWidth="1"/>
    <col min="5" max="5" width="15.77734375" style="12" customWidth="1"/>
    <col min="6" max="6" width="15" style="12" customWidth="1"/>
    <col min="7" max="7" width="14.77734375" style="12" customWidth="1"/>
    <col min="8" max="8" width="13.5546875" style="12" customWidth="1"/>
    <col min="9" max="9" width="13.6640625" style="12" customWidth="1"/>
    <col min="10" max="10" width="12.21875" style="12" customWidth="1"/>
    <col min="11" max="11" width="11.88671875" style="12" customWidth="1"/>
    <col min="12" max="12" width="12.21875" style="12" customWidth="1"/>
    <col min="13" max="13" width="11.5546875" style="12" customWidth="1"/>
  </cols>
  <sheetData>
    <row r="1" spans="1:10" x14ac:dyDescent="0.3">
      <c r="A1" t="s">
        <v>122</v>
      </c>
      <c r="B1" t="s">
        <v>154</v>
      </c>
      <c r="C1" t="s">
        <v>155</v>
      </c>
      <c r="D1" t="s">
        <v>156</v>
      </c>
      <c r="E1" t="s">
        <v>144</v>
      </c>
      <c r="F1" t="s">
        <v>145</v>
      </c>
      <c r="G1" t="s">
        <v>146</v>
      </c>
      <c r="H1" t="s">
        <v>132</v>
      </c>
      <c r="I1" t="s">
        <v>133</v>
      </c>
      <c r="J1" t="s">
        <v>134</v>
      </c>
    </row>
    <row r="2" spans="1:10" x14ac:dyDescent="0.3">
      <c r="A2" s="13" t="s">
        <v>18</v>
      </c>
      <c r="B2">
        <v>60000</v>
      </c>
      <c r="C2">
        <v>0</v>
      </c>
      <c r="D2">
        <v>0</v>
      </c>
      <c r="E2">
        <v>0</v>
      </c>
      <c r="F2">
        <v>30000</v>
      </c>
      <c r="G2">
        <v>10000</v>
      </c>
      <c r="H2">
        <v>80000</v>
      </c>
      <c r="I2">
        <v>10000</v>
      </c>
      <c r="J2">
        <v>20000</v>
      </c>
    </row>
    <row r="3" spans="1:10" x14ac:dyDescent="0.3">
      <c r="A3" s="1"/>
    </row>
    <row r="4" spans="1:10" x14ac:dyDescent="0.3">
      <c r="A4" s="1"/>
    </row>
    <row r="5" spans="1:10" x14ac:dyDescent="0.3">
      <c r="A5" s="1"/>
    </row>
    <row r="6" spans="1:10" x14ac:dyDescent="0.3">
      <c r="A6" s="1"/>
    </row>
    <row r="7" spans="1:10" x14ac:dyDescent="0.3">
      <c r="A7" s="1"/>
    </row>
    <row r="8" spans="1:10" x14ac:dyDescent="0.3">
      <c r="A8" s="1"/>
    </row>
    <row r="9" spans="1:10" x14ac:dyDescent="0.3">
      <c r="A9" s="1"/>
    </row>
    <row r="10" spans="1:10" x14ac:dyDescent="0.3">
      <c r="A10" s="1"/>
    </row>
    <row r="11" spans="1:10" x14ac:dyDescent="0.3">
      <c r="A11" s="1"/>
    </row>
    <row r="12" spans="1:10" x14ac:dyDescent="0.3">
      <c r="A12" s="1"/>
    </row>
    <row r="13" spans="1:10" x14ac:dyDescent="0.3">
      <c r="A13" s="1"/>
    </row>
    <row r="14" spans="1:10" x14ac:dyDescent="0.3">
      <c r="A14" s="1"/>
    </row>
    <row r="15" spans="1:10" x14ac:dyDescent="0.3">
      <c r="A15" s="1"/>
    </row>
    <row r="16" spans="1:1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</sheetData>
  <conditionalFormatting sqref="A2:A426">
    <cfRule type="expression" dxfId="5" priority="11">
      <formula>$A2 = TODAY()</formula>
    </cfRule>
    <cfRule type="expression" dxfId="4" priority="12">
      <formula>#REF! = "dom"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workbookViewId="0">
      <selection activeCell="D2" sqref="A2:D2"/>
    </sheetView>
  </sheetViews>
  <sheetFormatPr defaultRowHeight="14.4" x14ac:dyDescent="0.3"/>
  <cols>
    <col min="1" max="1" width="12.44140625" style="12" customWidth="1"/>
    <col min="2" max="2" width="15.77734375" style="12" customWidth="1"/>
    <col min="3" max="3" width="15" style="12" customWidth="1"/>
    <col min="4" max="4" width="14.77734375" style="12" customWidth="1"/>
  </cols>
  <sheetData>
    <row r="1" spans="1:4" x14ac:dyDescent="0.3">
      <c r="A1" t="s">
        <v>122</v>
      </c>
      <c r="B1" t="s">
        <v>157</v>
      </c>
      <c r="C1" t="s">
        <v>158</v>
      </c>
      <c r="D1" t="s">
        <v>159</v>
      </c>
    </row>
    <row r="2" spans="1:4" x14ac:dyDescent="0.3">
      <c r="A2" s="13" t="s">
        <v>43</v>
      </c>
      <c r="B2" t="s">
        <v>160</v>
      </c>
      <c r="C2" t="s">
        <v>161</v>
      </c>
      <c r="D2" t="s">
        <v>162</v>
      </c>
    </row>
    <row r="3" spans="1:4" x14ac:dyDescent="0.3">
      <c r="A3" s="4"/>
    </row>
    <row r="4" spans="1:4" x14ac:dyDescent="0.3">
      <c r="A4" s="1"/>
    </row>
    <row r="5" spans="1:4" x14ac:dyDescent="0.3">
      <c r="A5" s="1"/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</sheetData>
  <conditionalFormatting sqref="A2:A426">
    <cfRule type="expression" dxfId="3" priority="13">
      <formula>$A2 = TODAY()</formula>
    </cfRule>
    <cfRule type="expression" dxfId="2" priority="14">
      <formula>#REF! = "dom"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8" sqref="B8"/>
    </sheetView>
  </sheetViews>
  <sheetFormatPr defaultRowHeight="14.4" x14ac:dyDescent="0.3"/>
  <cols>
    <col min="1" max="1" width="12.44140625" style="2" customWidth="1"/>
    <col min="2" max="2" width="16.77734375" style="12" customWidth="1"/>
    <col min="3" max="3" width="15.21875" style="12" customWidth="1"/>
    <col min="4" max="4" width="14.21875" style="12" customWidth="1"/>
    <col min="5" max="5" width="15.77734375" style="12" customWidth="1"/>
    <col min="6" max="6" width="15" style="12" customWidth="1"/>
    <col min="7" max="7" width="14.77734375" style="12" customWidth="1"/>
    <col min="8" max="8" width="12" style="12" customWidth="1"/>
    <col min="9" max="9" width="12.33203125" style="12" customWidth="1"/>
    <col min="10" max="10" width="11.6640625" style="12" customWidth="1"/>
  </cols>
  <sheetData>
    <row r="1" spans="1:10" x14ac:dyDescent="0.3">
      <c r="A1" s="2" t="s">
        <v>122</v>
      </c>
      <c r="B1" t="s">
        <v>154</v>
      </c>
      <c r="C1" t="s">
        <v>155</v>
      </c>
      <c r="D1" t="s">
        <v>156</v>
      </c>
      <c r="E1" t="s">
        <v>144</v>
      </c>
      <c r="F1" t="s">
        <v>145</v>
      </c>
      <c r="G1" t="s">
        <v>146</v>
      </c>
      <c r="H1" t="s">
        <v>132</v>
      </c>
      <c r="I1" t="s">
        <v>133</v>
      </c>
      <c r="J1" t="s">
        <v>134</v>
      </c>
    </row>
    <row r="2" spans="1:10" x14ac:dyDescent="0.3">
      <c r="A2" s="14" t="s">
        <v>18</v>
      </c>
      <c r="B2">
        <v>60000</v>
      </c>
      <c r="C2">
        <v>80000</v>
      </c>
      <c r="D2">
        <v>90000</v>
      </c>
      <c r="E2">
        <v>200000</v>
      </c>
      <c r="F2">
        <v>300000</v>
      </c>
      <c r="G2">
        <v>400000</v>
      </c>
      <c r="H2">
        <v>860000</v>
      </c>
      <c r="I2">
        <v>1780000</v>
      </c>
      <c r="J2">
        <v>2690000</v>
      </c>
    </row>
    <row r="3" spans="1:10" x14ac:dyDescent="0.3">
      <c r="A3" s="14" t="s">
        <v>43</v>
      </c>
      <c r="B3">
        <v>0</v>
      </c>
      <c r="C3">
        <v>0</v>
      </c>
      <c r="D3">
        <v>140000</v>
      </c>
      <c r="E3">
        <v>0</v>
      </c>
      <c r="F3">
        <v>0</v>
      </c>
      <c r="G3">
        <v>0</v>
      </c>
      <c r="H3">
        <v>860000</v>
      </c>
      <c r="I3">
        <v>1780000</v>
      </c>
      <c r="J3">
        <v>2830000</v>
      </c>
    </row>
    <row r="4" spans="1:10" x14ac:dyDescent="0.3">
      <c r="A4" s="6"/>
    </row>
    <row r="5" spans="1:10" x14ac:dyDescent="0.3">
      <c r="A5" s="6"/>
    </row>
    <row r="6" spans="1:10" x14ac:dyDescent="0.3">
      <c r="A6" s="7"/>
    </row>
    <row r="7" spans="1:10" x14ac:dyDescent="0.3">
      <c r="A7" s="7"/>
    </row>
  </sheetData>
  <conditionalFormatting sqref="A2:A426">
    <cfRule type="expression" dxfId="1" priority="3">
      <formula>$A2 = TODAY()</formula>
    </cfRule>
    <cfRule type="expression" dxfId="0" priority="4">
      <formula>#REF! = "dom"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registro</vt:lpstr>
      <vt:lpstr>T1</vt:lpstr>
      <vt:lpstr>T2</vt:lpstr>
      <vt:lpstr>S1</vt:lpstr>
      <vt:lpstr>R1</vt:lpstr>
      <vt:lpstr>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2015-06-05T18:17:20Z</dcterms:created>
  <dcterms:modified xsi:type="dcterms:W3CDTF">2024-12-16T15:39:03Z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2024-12-03T13:24:39Z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09df85ee-e059-4b94-9c04-1e723401f099</vt:lpwstr>
  </property>
  <property fmtid="{D5CDD505-2E9C-101B-9397-08002B2CF9AE}" pid="8" name="MSIP_Label_cdac03a7-e156-4c4b-b35d-d580a54520fa_ContentBits">
    <vt:lpwstr>2</vt:lpwstr>
  </property>
</Properties>
</file>