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challenge-mfg.com\cmc-user-data\cpulling\Desktop\"/>
    </mc:Choice>
  </mc:AlternateContent>
  <xr:revisionPtr revIDLastSave="0" documentId="8_{16A57F0C-C3C7-4EFB-A90A-10D4B234682C}" xr6:coauthVersionLast="47" xr6:coauthVersionMax="47" xr10:uidLastSave="{00000000-0000-0000-0000-000000000000}"/>
  <bookViews>
    <workbookView xWindow="-28920" yWindow="-105" windowWidth="29040" windowHeight="15840" firstSheet="5" activeTab="5" xr2:uid="{00000000-000D-0000-FFFF-FFFF00000000}"/>
  </bookViews>
  <sheets>
    <sheet name="Crowdfunding" sheetId="1" r:id="rId1"/>
    <sheet name="Results By Parent Category" sheetId="2" r:id="rId2"/>
    <sheet name="Results By Sub Category" sheetId="3" r:id="rId3"/>
    <sheet name="Results by Month" sheetId="5" r:id="rId4"/>
    <sheet name="Results by Goal Range" sheetId="8" r:id="rId5"/>
    <sheet name="Sheet6" sheetId="7" r:id="rId6"/>
  </sheets>
  <definedNames>
    <definedName name="_xlnm._FilterDatabase" localSheetId="0" hidden="1">Crowdfunding!$A$1:$T$1001</definedName>
    <definedName name="_xlchart.v1.0" hidden="1">Sheet6!$B$2:$B$566</definedName>
    <definedName name="BF">Sheet6!$D$2:$D$365</definedName>
    <definedName name="BS">Sheet6!$B$2:$B$566</definedName>
    <definedName name="Crowdfunding">Crowdfunding!$A:$T</definedName>
    <definedName name="Goal">Crowdfunding!$D$2:$D$1001</definedName>
    <definedName name="Outcome">Crowdfunding!$G$2:$G$1001</definedName>
  </definedNames>
  <calcPr calcId="191029"/>
  <pivotCaches>
    <pivotCache cacheId="1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G7" i="7"/>
  <c r="G6" i="7"/>
  <c r="G5" i="7"/>
  <c r="G4" i="7"/>
  <c r="G3" i="7"/>
  <c r="F7" i="7"/>
  <c r="F6" i="7"/>
  <c r="F5" i="7"/>
  <c r="F4" i="7"/>
  <c r="F3" i="7"/>
  <c r="G2" i="7"/>
  <c r="F2" i="7"/>
  <c r="D13" i="8"/>
  <c r="D12" i="8"/>
  <c r="D11" i="8"/>
  <c r="D10" i="8"/>
  <c r="D9" i="8"/>
  <c r="D8" i="8"/>
  <c r="D7" i="8"/>
  <c r="D6" i="8"/>
  <c r="D5" i="8"/>
  <c r="D4" i="8"/>
  <c r="D3" i="8"/>
  <c r="C13" i="8"/>
  <c r="C12" i="8"/>
  <c r="C11" i="8"/>
  <c r="C10" i="8"/>
  <c r="C9" i="8"/>
  <c r="C8" i="8"/>
  <c r="C7" i="8"/>
  <c r="C6" i="8"/>
  <c r="C5" i="8"/>
  <c r="C4" i="8"/>
  <c r="C3" i="8"/>
  <c r="B13" i="8"/>
  <c r="B12" i="8"/>
  <c r="B10" i="8"/>
  <c r="E10" i="8" s="1"/>
  <c r="F10" i="8" s="1"/>
  <c r="B9" i="8"/>
  <c r="B8" i="8"/>
  <c r="B7" i="8"/>
  <c r="B6" i="8"/>
  <c r="E6" i="8" s="1"/>
  <c r="F6" i="8" s="1"/>
  <c r="B5" i="8"/>
  <c r="B4" i="8"/>
  <c r="B3" i="8"/>
  <c r="D2" i="8"/>
  <c r="C2" i="8"/>
  <c r="B2" i="8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0" i="8" l="1"/>
  <c r="E7" i="8"/>
  <c r="G7" i="8" s="1"/>
  <c r="E8" i="8"/>
  <c r="F8" i="8" s="1"/>
  <c r="E9" i="8"/>
  <c r="G9" i="8" s="1"/>
  <c r="E3" i="8"/>
  <c r="G3" i="8" s="1"/>
  <c r="E11" i="8"/>
  <c r="F11" i="8" s="1"/>
  <c r="H6" i="8"/>
  <c r="H10" i="8"/>
  <c r="G6" i="8"/>
  <c r="E2" i="8"/>
  <c r="H2" i="8" s="1"/>
  <c r="E13" i="8"/>
  <c r="H13" i="8" s="1"/>
  <c r="E5" i="8"/>
  <c r="F5" i="8" s="1"/>
  <c r="E12" i="8"/>
  <c r="H12" i="8" s="1"/>
  <c r="E4" i="8"/>
  <c r="F4" i="8" s="1"/>
  <c r="F9" i="8"/>
  <c r="F7" i="8" l="1"/>
  <c r="H7" i="8"/>
  <c r="H3" i="8"/>
  <c r="F3" i="8"/>
  <c r="H9" i="8"/>
  <c r="G5" i="8"/>
  <c r="F13" i="8"/>
  <c r="H5" i="8"/>
  <c r="G8" i="8"/>
  <c r="H8" i="8"/>
  <c r="H11" i="8"/>
  <c r="G11" i="8"/>
  <c r="G4" i="8"/>
  <c r="H4" i="8"/>
  <c r="G2" i="8"/>
  <c r="G12" i="8"/>
  <c r="F12" i="8"/>
  <c r="F2" i="8"/>
  <c r="G13" i="8"/>
</calcChain>
</file>

<file path=xl/sharedStrings.xml><?xml version="1.0" encoding="utf-8"?>
<sst xmlns="http://schemas.openxmlformats.org/spreadsheetml/2006/main" count="9064" uniqueCount="2115">
  <si>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</si>
  <si>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</si>
  <si>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</si>
  <si>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</si>
  <si>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</si>
  <si>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</si>
  <si>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</si>
  <si>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</si>
  <si>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</si>
  <si>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</si>
  <si>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</si>
  <si>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</si>
  <si>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</si>
  <si>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</si>
  <si>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</si>
  <si>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</si>
  <si>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</si>
  <si>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</si>
  <si>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</si>
  <si>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</si>
  <si>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</si>
  <si>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</si>
  <si>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</si>
  <si>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</si>
  <si>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</si>
  <si>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</si>
  <si>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</si>
  <si>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</si>
  <si>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</si>
  <si>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</si>
  <si>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</si>
  <si>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</si>
  <si>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</si>
  <si>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</si>
  <si>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</si>
  <si>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</si>
  <si>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</si>
  <si>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</si>
  <si>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</si>
  <si>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</si>
  <si>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</si>
  <si>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</si>
  <si>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</si>
  <si>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</si>
  <si>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</si>
  <si>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</si>
  <si>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</si>
  <si>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</si>
  <si>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</si>
  <si>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</si>
  <si>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</si>
  <si>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</si>
  <si>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</si>
  <si>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</si>
  <si>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</si>
  <si>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</si>
  <si>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</si>
  <si>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</si>
  <si>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</si>
  <si>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</si>
  <si>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</si>
  <si>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</si>
  <si>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</si>
  <si>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</si>
  <si>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</si>
  <si>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</si>
  <si>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</si>
  <si>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</si>
  <si>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</si>
  <si>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</si>
  <si>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</si>
  <si>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</si>
  <si>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</si>
  <si>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</si>
  <si>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</si>
  <si>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</si>
  <si>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</si>
  <si>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</si>
  <si>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</si>
  <si>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</si>
  <si>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</si>
  <si>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</si>
  <si>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</si>
  <si>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</si>
  <si>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</si>
  <si>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</si>
  <si>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</si>
  <si>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</si>
  <si>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</si>
  <si>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</si>
  <si>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</si>
  <si>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</si>
  <si>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</si>
  <si>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</si>
  <si>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</si>
  <si>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</si>
  <si>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</si>
  <si>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</si>
  <si>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</si>
  <si>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</si>
  <si>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</si>
  <si>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</si>
  <si>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</si>
  <si>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</si>
  <si>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</si>
  <si>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</si>
  <si>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</si>
  <si>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</si>
  <si>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</si>
  <si>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</si>
  <si>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</si>
  <si>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</si>
  <si>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</si>
  <si>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</si>
  <si>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</si>
  <si>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</si>
  <si>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</si>
  <si>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</si>
  <si>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</si>
  <si>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</si>
  <si>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</si>
  <si>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</si>
  <si>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</si>
  <si>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</si>
  <si>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</si>
  <si>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</si>
  <si>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</si>
  <si>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</si>
  <si>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</si>
  <si>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</si>
  <si>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</si>
  <si>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</si>
  <si>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</si>
  <si>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</si>
  <si>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</si>
  <si>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</si>
  <si>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</si>
  <si>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</si>
  <si>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</si>
  <si>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</si>
  <si>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</si>
  <si>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</si>
  <si>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</si>
  <si>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</si>
  <si>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</si>
  <si>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</si>
  <si>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</si>
  <si>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</si>
  <si>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</si>
  <si>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</si>
  <si>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</si>
  <si>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</si>
  <si>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</si>
  <si>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</si>
  <si>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</si>
  <si>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</si>
  <si>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</si>
  <si>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</si>
  <si>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</si>
  <si>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</si>
  <si>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</si>
  <si>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</si>
  <si>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</si>
  <si>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</si>
  <si>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</si>
  <si>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</si>
  <si>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</si>
  <si>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</si>
  <si>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</si>
  <si>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</si>
  <si>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</si>
  <si>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</si>
  <si>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</si>
  <si>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</si>
  <si>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</si>
  <si>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</si>
  <si>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</si>
  <si>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</si>
  <si>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</si>
  <si>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</si>
  <si>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</si>
  <si>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</si>
  <si>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</si>
  <si>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</si>
  <si>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</si>
  <si>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</si>
  <si>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</si>
  <si>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</si>
  <si>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</si>
  <si>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</si>
  <si>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</si>
  <si>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</si>
  <si>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</si>
  <si>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</si>
  <si>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</si>
  <si>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</si>
  <si>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</si>
  <si>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</si>
  <si>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</si>
  <si>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</si>
  <si>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</si>
  <si>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</si>
  <si>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</si>
  <si>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</si>
  <si>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</si>
  <si>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</si>
  <si>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</si>
  <si>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</si>
  <si>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</si>
  <si>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</si>
  <si>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</si>
  <si>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</si>
  <si>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</si>
  <si>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</si>
  <si>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</si>
  <si>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</si>
  <si>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</si>
  <si>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</si>
  <si>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</si>
  <si>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</si>
  <si>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</si>
  <si>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</si>
  <si>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</si>
  <si>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</si>
  <si>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</si>
  <si>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</si>
  <si>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</si>
  <si>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</si>
  <si>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</si>
  <si>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</si>
  <si>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</si>
  <si>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</si>
  <si>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</si>
  <si>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</si>
  <si>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</si>
  <si>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</si>
  <si>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</si>
  <si>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</si>
  <si>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</si>
  <si>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</si>
  <si>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</si>
  <si>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</si>
  <si>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</si>
  <si>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</si>
  <si>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</si>
  <si>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</si>
  <si>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</si>
  <si>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</si>
  <si>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</si>
  <si>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</si>
  <si>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</si>
  <si>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</si>
  <si>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</si>
  <si>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</si>
  <si>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</si>
  <si>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</si>
  <si>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</si>
  <si>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</si>
  <si>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</si>
  <si>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</si>
  <si>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</si>
  <si>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</si>
  <si>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</si>
  <si>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</si>
  <si>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</si>
  <si>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</si>
  <si>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</si>
  <si>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</si>
  <si>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</si>
  <si>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</si>
  <si>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</si>
  <si>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</si>
  <si>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</si>
  <si>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</si>
  <si>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</si>
  <si>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</si>
  <si>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</si>
  <si>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</si>
  <si>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</si>
  <si>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</si>
  <si>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</si>
  <si>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</si>
  <si>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</si>
  <si>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</si>
  <si>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</si>
  <si>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</si>
  <si>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</si>
  <si>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</si>
  <si>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</si>
  <si>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</si>
  <si>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</si>
  <si>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</si>
  <si>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</si>
  <si>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</si>
  <si>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</si>
  <si>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</si>
  <si>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</si>
  <si>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</si>
  <si>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</si>
  <si>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</si>
  <si>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</si>
  <si>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</si>
  <si>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</si>
  <si>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</si>
  <si>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</si>
  <si>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</si>
  <si>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</si>
  <si>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</si>
  <si>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</si>
  <si>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</si>
  <si>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</si>
  <si>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</si>
  <si>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</si>
  <si>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</si>
  <si>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</si>
  <si>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</si>
  <si>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</si>
  <si>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</si>
  <si>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</si>
  <si>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</si>
  <si>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</si>
  <si>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</si>
  <si>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</si>
  <si>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</si>
  <si>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</si>
  <si>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</si>
  <si>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</si>
  <si>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</si>
  <si>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</si>
  <si>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</si>
  <si>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</si>
  <si>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</si>
  <si>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</si>
  <si>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</si>
  <si>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</si>
  <si>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</si>
  <si>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</si>
  <si>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</si>
  <si>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</si>
  <si>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</si>
  <si>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</si>
  <si>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</si>
  <si>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</si>
  <si>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</si>
  <si>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</si>
  <si>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</si>
  <si>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</si>
  <si>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</si>
  <si>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</si>
  <si>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</si>
  <si>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</si>
  <si>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</si>
  <si>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</si>
  <si>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</si>
  <si>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</si>
  <si>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</si>
  <si>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</si>
  <si>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</si>
  <si>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</si>
  <si>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</si>
  <si>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</si>
  <si>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</si>
  <si>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</si>
  <si>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</si>
  <si>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</si>
  <si>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</si>
  <si>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</si>
  <si>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</si>
  <si>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</si>
  <si>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</si>
  <si>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</si>
  <si>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</si>
  <si>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</si>
  <si>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</si>
  <si>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</si>
  <si>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</si>
  <si>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</si>
  <si>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</si>
  <si>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</si>
  <si>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</si>
  <si>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</si>
  <si>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</si>
  <si>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</si>
  <si>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</si>
  <si>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</si>
  <si>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</si>
  <si>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</si>
  <si>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</si>
  <si>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</si>
  <si>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</si>
  <si>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</si>
  <si>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</si>
  <si>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</si>
  <si>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</si>
  <si>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</si>
  <si>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</si>
  <si>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</si>
  <si>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</si>
  <si>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</si>
  <si>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</si>
  <si>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</si>
  <si>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</si>
  <si>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</si>
  <si>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</si>
  <si>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</si>
  <si>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</si>
  <si>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</si>
  <si>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</si>
  <si>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</si>
  <si>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</si>
  <si>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</si>
  <si>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</si>
  <si>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</si>
  <si>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</si>
  <si>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</si>
  <si>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</si>
  <si>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</si>
  <si>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</si>
  <si>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</si>
  <si>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</si>
  <si>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</si>
  <si>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</si>
  <si>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</si>
  <si>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</si>
  <si>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</si>
  <si>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</si>
  <si>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</si>
  <si>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</si>
  <si>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</si>
  <si>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</si>
  <si>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</si>
  <si>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</si>
  <si>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</si>
  <si>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</si>
  <si>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</si>
  <si>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</si>
  <si>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</si>
  <si>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</si>
  <si>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</si>
  <si>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</si>
  <si>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</si>
  <si>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</si>
  <si>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</si>
  <si>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</si>
  <si>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</si>
  <si>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</si>
  <si>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</si>
  <si>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</si>
  <si>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</si>
  <si>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</si>
  <si>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</si>
  <si>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</si>
  <si>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</si>
  <si>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</si>
  <si>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</si>
  <si>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</si>
  <si>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</si>
  <si>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</si>
  <si>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</si>
  <si>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</si>
  <si>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</si>
  <si>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</si>
  <si>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</si>
  <si>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</si>
  <si>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</si>
  <si>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</si>
  <si>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</si>
  <si>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</si>
  <si>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</si>
  <si>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</si>
  <si>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</si>
  <si>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</si>
  <si>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</si>
  <si>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</si>
  <si>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</si>
  <si>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</si>
  <si>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</si>
  <si>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</si>
  <si>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</si>
  <si>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</si>
  <si>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</si>
  <si>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</si>
  <si>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</si>
  <si>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</si>
  <si>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</si>
  <si>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</si>
  <si>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</si>
  <si>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</si>
  <si>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</si>
  <si>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</si>
  <si>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</si>
  <si>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</si>
  <si>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</si>
  <si>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</si>
  <si>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</si>
  <si>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</si>
  <si>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</si>
  <si>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</si>
  <si>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</si>
  <si>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</si>
  <si>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</si>
  <si>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</si>
  <si>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</si>
  <si>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</si>
  <si>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</si>
  <si>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</si>
  <si>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</si>
  <si>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</si>
  <si>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</si>
  <si>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</si>
  <si>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</si>
  <si>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</si>
  <si>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</si>
  <si>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</si>
  <si>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</si>
  <si>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</si>
  <si>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</si>
  <si>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</si>
  <si>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</si>
  <si>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</si>
  <si>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</si>
  <si>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</si>
  <si>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</si>
  <si>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</si>
  <si>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</si>
  <si>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</si>
  <si>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</si>
  <si>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</si>
  <si>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</si>
  <si>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</si>
  <si>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</si>
  <si>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</si>
  <si>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</si>
  <si>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</si>
  <si>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</si>
  <si>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</si>
  <si>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</si>
  <si>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</si>
  <si>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</si>
  <si>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</si>
  <si>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</si>
  <si>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</si>
  <si>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</si>
  <si>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</si>
  <si>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</si>
  <si>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</si>
  <si>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</si>
  <si>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</si>
  <si>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</si>
  <si>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</si>
  <si>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</si>
  <si>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</si>
  <si>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</si>
  <si>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</si>
  <si>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</si>
  <si>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</si>
  <si>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</si>
  <si>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</si>
  <si>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</si>
  <si>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</si>
  <si>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</si>
  <si>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</si>
  <si>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</si>
  <si>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</si>
  <si>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</si>
  <si>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</si>
  <si>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</si>
  <si>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</si>
  <si>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</si>
  <si>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</si>
  <si>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</si>
  <si>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</si>
  <si>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</si>
  <si>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</si>
  <si>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</si>
  <si>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</si>
  <si>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</si>
  <si>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</si>
  <si>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</si>
  <si>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</si>
  <si>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</si>
  <si>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</si>
  <si>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</si>
  <si>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</si>
  <si>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</si>
  <si>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</si>
  <si>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</si>
  <si>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</si>
  <si>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</si>
  <si>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</si>
  <si>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</si>
  <si>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</si>
  <si>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</si>
  <si>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</si>
  <si>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</si>
  <si>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</si>
  <si>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</si>
  <si>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</si>
  <si>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</si>
  <si>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</si>
  <si>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</si>
  <si>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</si>
  <si>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</si>
  <si>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</si>
  <si>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</si>
  <si>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</si>
  <si>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</si>
  <si>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</si>
  <si>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</si>
  <si>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</si>
  <si>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</si>
  <si>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</si>
  <si>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</si>
  <si>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</si>
  <si>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</si>
  <si>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</si>
  <si>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</si>
  <si>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</si>
  <si>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</si>
  <si>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</si>
  <si>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</si>
  <si>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</si>
  <si>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</si>
  <si>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</si>
  <si>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</si>
  <si>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</si>
  <si>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</si>
  <si>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</si>
  <si>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</si>
  <si>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</si>
  <si>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</si>
  <si>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</si>
  <si>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</si>
  <si>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</si>
  <si>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</si>
  <si>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</si>
  <si>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</si>
  <si>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</si>
  <si>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</si>
  <si>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</si>
  <si>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</si>
  <si>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</si>
  <si>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</si>
  <si>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</si>
  <si>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</si>
  <si>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</si>
  <si>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</si>
  <si>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</si>
  <si>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</si>
  <si>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</si>
  <si>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</si>
  <si>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</si>
  <si>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</si>
  <si>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</si>
  <si>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</si>
  <si>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</si>
  <si>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</si>
  <si>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</si>
  <si>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</si>
  <si>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</si>
  <si>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</si>
  <si>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</si>
  <si>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</si>
  <si>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</si>
  <si>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</si>
  <si>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</si>
  <si>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</si>
  <si>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</si>
  <si>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</si>
  <si>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</si>
  <si>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</si>
  <si>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</si>
  <si>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</si>
  <si>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</si>
  <si>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</si>
  <si>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</si>
  <si>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</si>
  <si>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</si>
  <si>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</si>
  <si>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</si>
  <si>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</si>
  <si>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</si>
  <si>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</si>
  <si>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</si>
  <si>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</si>
  <si>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</si>
  <si>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</si>
  <si>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</si>
  <si>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</si>
  <si>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</si>
  <si>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</si>
  <si>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</si>
  <si>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</si>
  <si>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</si>
  <si>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</si>
  <si>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</si>
  <si>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</si>
  <si>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</si>
  <si>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</si>
  <si>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</si>
  <si>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</si>
  <si>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</si>
  <si>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</si>
  <si>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</si>
  <si>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</si>
  <si>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</si>
  <si>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</si>
  <si>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</si>
  <si>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</si>
  <si>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</si>
  <si>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</si>
  <si>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</si>
  <si>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</si>
  <si>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</si>
  <si>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</si>
  <si>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</si>
  <si>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</si>
  <si>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</si>
  <si>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</si>
  <si>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</si>
  <si>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</si>
  <si>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</si>
  <si>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</si>
  <si>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</si>
  <si>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</si>
  <si>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</si>
  <si>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</si>
  <si>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</si>
  <si>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</si>
  <si>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</si>
  <si>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</si>
  <si>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</si>
  <si>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</si>
  <si>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</si>
  <si>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</si>
  <si>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</si>
  <si>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</si>
  <si>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</si>
  <si>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</si>
  <si>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</si>
  <si>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</si>
  <si>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</si>
  <si>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</si>
  <si>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</si>
  <si>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</si>
  <si>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</si>
  <si>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</si>
  <si>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</si>
  <si>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</si>
  <si>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</si>
  <si>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</si>
  <si>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</si>
  <si>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</si>
  <si>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</si>
  <si>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</si>
  <si>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</si>
  <si>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</si>
  <si>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</si>
  <si>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</si>
  <si>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</si>
  <si>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</si>
  <si>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</si>
  <si>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</si>
  <si>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</si>
  <si>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</si>
  <si>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</si>
  <si>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</si>
  <si>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</si>
  <si>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</si>
  <si>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</si>
  <si>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</si>
  <si>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</si>
  <si>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</si>
  <si>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</si>
  <si>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</si>
  <si>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</si>
  <si>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</si>
  <si>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</si>
  <si>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</si>
  <si>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</si>
  <si>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</si>
  <si>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</si>
  <si>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</si>
  <si>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</si>
  <si>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</si>
  <si>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</si>
  <si>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</si>
  <si>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</si>
  <si>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</si>
  <si>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</si>
  <si>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</si>
  <si>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</si>
  <si>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</si>
  <si>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</si>
  <si>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</si>
  <si>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</si>
  <si>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</si>
  <si>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</si>
  <si>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</si>
  <si>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</si>
  <si>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</si>
  <si>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</si>
  <si>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</si>
  <si>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</si>
  <si>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</si>
  <si>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</si>
  <si>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</si>
  <si>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</si>
  <si>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</si>
  <si>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</si>
  <si>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</si>
  <si>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</si>
  <si>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</si>
  <si>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</si>
  <si>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</si>
  <si>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</si>
  <si>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</si>
  <si>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</si>
  <si>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</si>
  <si>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</si>
  <si>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</si>
  <si>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</si>
  <si>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</si>
  <si>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</si>
  <si>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</si>
  <si>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</si>
  <si>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</si>
  <si>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</si>
  <si>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</si>
  <si>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</si>
  <si>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</si>
  <si>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</si>
  <si>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</si>
  <si>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</si>
  <si>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</si>
  <si>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</si>
  <si>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</si>
  <si>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</si>
  <si>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</si>
  <si>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</si>
  <si>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</si>
  <si>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</si>
  <si>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</si>
  <si>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</si>
  <si>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</si>
  <si>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</si>
  <si>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</si>
  <si>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</si>
  <si>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</si>
  <si>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</si>
  <si>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</si>
  <si>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</si>
  <si>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</si>
  <si>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</si>
  <si>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</si>
  <si>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</si>
  <si>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</si>
  <si>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</si>
  <si>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</si>
  <si>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</si>
  <si>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</si>
  <si>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</si>
  <si>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</si>
  <si>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</si>
  <si>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</si>
  <si>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</si>
  <si>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</si>
  <si>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</si>
  <si>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</si>
  <si>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</si>
  <si>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</si>
  <si>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</si>
  <si>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</si>
  <si>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</si>
  <si>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</si>
  <si>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</si>
  <si>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</si>
  <si>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</si>
  <si>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</si>
  <si>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</si>
  <si>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</si>
  <si>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</si>
  <si>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</si>
  <si>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</si>
  <si>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</si>
  <si>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</si>
  <si>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</si>
  <si>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</si>
  <si>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</si>
  <si>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</si>
  <si>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</si>
  <si>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</si>
  <si>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</si>
  <si>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</si>
  <si>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</si>
  <si>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</si>
  <si>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</si>
  <si>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</si>
  <si>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</si>
  <si>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</si>
  <si>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</si>
  <si>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</si>
  <si>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</si>
  <si>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</si>
  <si>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</si>
  <si>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</si>
  <si>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</si>
  <si>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</si>
  <si>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</si>
  <si>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</si>
  <si>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</si>
  <si>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</si>
  <si>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</si>
  <si>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</si>
  <si>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</si>
  <si>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</si>
  <si>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</si>
  <si>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</si>
  <si>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</si>
  <si>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</si>
  <si>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</si>
  <si>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</si>
  <si>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</si>
  <si>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</si>
  <si>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</si>
  <si>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</si>
  <si>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</si>
  <si>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</si>
  <si>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</si>
  <si>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</si>
  <si>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</si>
  <si>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</si>
  <si>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</si>
  <si>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</si>
  <si>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</si>
  <si>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</si>
  <si>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</si>
  <si>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</si>
  <si>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</si>
  <si>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</si>
  <si>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</si>
  <si>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</si>
  <si>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</si>
  <si>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</si>
  <si>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</si>
  <si>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</si>
  <si>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</si>
  <si>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</si>
  <si>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</si>
  <si>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</si>
  <si>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</si>
  <si>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</si>
  <si>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</si>
  <si>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</si>
  <si>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</si>
  <si>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</si>
  <si>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</si>
  <si>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</si>
  <si>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</si>
  <si>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</si>
  <si>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</si>
  <si>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</si>
  <si>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</si>
  <si>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</si>
  <si>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</si>
  <si>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</si>
  <si>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</si>
  <si>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</si>
  <si>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</si>
  <si>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</si>
  <si>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</si>
  <si>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</si>
  <si>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</si>
  <si>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</si>
  <si>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</si>
  <si>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</si>
  <si>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</si>
  <si>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</si>
  <si>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</si>
  <si>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</si>
  <si>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</si>
  <si>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</si>
  <si>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</si>
  <si>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</si>
  <si>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</si>
  <si>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</si>
  <si>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</si>
  <si>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</si>
  <si>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</si>
  <si>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</si>
  <si>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</si>
  <si>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</si>
  <si>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</si>
  <si>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</si>
  <si>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</si>
  <si>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</si>
  <si>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</si>
  <si>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</si>
  <si>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</si>
  <si>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</si>
  <si>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</si>
  <si>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</si>
  <si>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</si>
  <si>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</si>
  <si>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</si>
  <si>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</si>
  <si>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</si>
  <si>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</si>
  <si>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</si>
  <si>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</si>
  <si>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</si>
  <si>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</si>
  <si>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</si>
  <si>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</si>
  <si>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</si>
  <si>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</si>
  <si>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</si>
  <si>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</si>
  <si>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</si>
  <si>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</si>
  <si>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</si>
  <si>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</si>
  <si>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</si>
  <si>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</si>
  <si>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</si>
  <si>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</si>
  <si>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</si>
  <si>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</si>
  <si>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</si>
  <si>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</si>
  <si>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</si>
  <si>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</si>
  <si>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</si>
  <si>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</si>
  <si>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</si>
  <si>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</si>
  <si>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</si>
  <si>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</si>
  <si>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</si>
  <si>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</si>
  <si>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</si>
  <si>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</si>
  <si>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</si>
  <si>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</si>
  <si>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</si>
  <si>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</si>
  <si>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</si>
  <si>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</si>
  <si>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</si>
  <si>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</si>
  <si>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</si>
  <si>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</si>
  <si>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</si>
  <si>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</si>
  <si>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</si>
  <si>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</si>
  <si>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</si>
  <si>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</si>
  <si>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</si>
  <si>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</si>
  <si>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</si>
  <si>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</si>
  <si>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</si>
  <si>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</si>
  <si>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</si>
  <si>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</si>
  <si>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</si>
  <si>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</si>
  <si>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</si>
  <si>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</si>
  <si>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</si>
  <si>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</si>
  <si>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</si>
  <si>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</si>
  <si>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</si>
  <si>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</si>
  <si>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</si>
  <si>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</si>
  <si>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</si>
  <si>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</si>
  <si>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</si>
  <si>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</si>
  <si>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</si>
  <si>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</si>
  <si>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</si>
  <si>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</si>
  <si>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</si>
  <si>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</si>
  <si>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</si>
  <si>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</si>
  <si>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</si>
  <si>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</si>
  <si>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</si>
  <si>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</si>
  <si>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</si>
  <si>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</si>
  <si>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</si>
  <si>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</si>
  <si>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</si>
  <si>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</si>
  <si>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</si>
  <si>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</si>
  <si>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</si>
  <si>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</si>
  <si>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</si>
  <si>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</si>
  <si>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</si>
  <si>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</si>
  <si>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</si>
  <si>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</si>
  <si>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</si>
  <si>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</si>
  <si>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</si>
  <si>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</si>
  <si>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</si>
  <si>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</si>
  <si>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</si>
  <si>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</si>
  <si>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</si>
  <si>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</si>
  <si>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</si>
  <si>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</si>
  <si>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</si>
  <si>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</si>
  <si>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</si>
  <si>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</si>
  <si>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</si>
  <si>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</si>
  <si>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</si>
  <si>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</si>
  <si>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</si>
  <si>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</si>
  <si>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</si>
  <si>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</si>
  <si>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</si>
  <si>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</si>
  <si>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</si>
  <si>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</si>
  <si>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</si>
  <si>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</si>
  <si>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</si>
  <si>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</si>
  <si>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</si>
  <si>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</si>
  <si>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</si>
  <si>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</si>
  <si>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</si>
  <si>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</si>
  <si>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</si>
  <si>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</si>
  <si>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</si>
  <si>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</si>
  <si>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</si>
  <si>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</si>
  <si>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</si>
  <si>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</si>
  <si>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</si>
  <si>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</si>
  <si>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</si>
  <si>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</si>
  <si>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</si>
  <si>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</si>
  <si>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</si>
  <si>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</si>
  <si>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</si>
  <si>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</si>
  <si>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</si>
  <si>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</si>
  <si>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</si>
  <si>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</si>
  <si>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</si>
  <si>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</si>
  <si>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</si>
  <si>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</si>
  <si>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</si>
  <si>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</si>
  <si>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</si>
  <si>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</si>
  <si>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</si>
  <si>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</si>
  <si>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</si>
  <si>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</si>
  <si>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</si>
  <si>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</si>
  <si>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</si>
  <si>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</si>
  <si>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</si>
  <si>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</si>
  <si>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</si>
  <si>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</si>
  <si>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</si>
  <si>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</si>
  <si>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</si>
  <si>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</si>
  <si>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</si>
  <si>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</si>
  <si>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</si>
  <si>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</si>
  <si>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</si>
  <si>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</si>
  <si>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</si>
  <si>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</si>
  <si>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</si>
  <si>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</si>
  <si>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</si>
  <si>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</si>
  <si>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</si>
  <si>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</si>
  <si>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</si>
  <si>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</si>
  <si>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</si>
  <si>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</si>
  <si>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</si>
  <si>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</si>
  <si>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</si>
  <si>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</si>
  <si>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</si>
  <si>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</si>
  <si>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</si>
  <si>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</si>
  <si>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</si>
  <si>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</si>
  <si>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</si>
  <si>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</si>
  <si>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</si>
  <si>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</si>
  <si>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</si>
  <si>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</si>
  <si>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</si>
  <si>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</si>
  <si>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</si>
  <si>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</si>
  <si>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</si>
  <si>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</si>
  <si>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</si>
  <si>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</si>
  <si>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</si>
  <si>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</si>
  <si>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</si>
  <si>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</si>
  <si>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</si>
  <si>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</si>
  <si>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</si>
  <si>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</si>
  <si>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</si>
  <si>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</si>
  <si>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</si>
  <si>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</si>
  <si>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</si>
  <si>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</si>
  <si>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</si>
  <si>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</si>
  <si>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</si>
  <si>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</si>
  <si>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</si>
  <si>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</si>
  <si>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</si>
  <si>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</si>
  <si>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</si>
  <si>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</si>
  <si>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</si>
  <si>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</si>
  <si>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</si>
  <si>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</si>
  <si>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</si>
  <si>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</si>
  <si>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</si>
  <si>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</si>
  <si>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</si>
  <si>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</si>
  <si>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</si>
  <si>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</si>
  <si>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</si>
  <si>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</si>
  <si>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</si>
  <si>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</si>
  <si>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</si>
  <si>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</si>
  <si>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</si>
  <si>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</si>
  <si>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</si>
  <si>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</si>
  <si>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</si>
  <si>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</si>
  <si>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</si>
  <si>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</si>
  <si>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</si>
  <si>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</si>
  <si>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</si>
  <si>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</si>
  <si>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</si>
  <si>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</si>
  <si>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</si>
  <si>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</si>
  <si>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</si>
  <si>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</si>
  <si>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</si>
  <si>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</si>
  <si>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</si>
  <si>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</si>
  <si>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</si>
  <si>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</si>
  <si>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</si>
  <si>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</si>
  <si>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</si>
  <si>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</si>
  <si>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</si>
  <si>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</si>
  <si>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</si>
  <si>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</si>
  <si>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</si>
  <si>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</si>
  <si>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</si>
  <si>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</si>
  <si>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</si>
  <si>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</si>
  <si>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</si>
  <si>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</si>
  <si>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</si>
  <si>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</si>
  <si>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</si>
  <si>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</si>
  <si>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</si>
  <si>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</si>
  <si>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</si>
  <si>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</si>
  <si>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</si>
  <si>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</si>
  <si>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</si>
  <si>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</si>
  <si>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</si>
  <si>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</si>
  <si>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</si>
  <si>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</si>
  <si>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</si>
  <si>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</si>
  <si>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</si>
  <si>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</si>
  <si>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</si>
  <si>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</si>
  <si>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</si>
  <si>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</si>
  <si>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</si>
  <si>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</si>
  <si>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</si>
  <si>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</si>
  <si>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</si>
  <si>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</si>
  <si>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</si>
  <si>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</si>
  <si>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</si>
  <si>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</si>
  <si>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</si>
  <si>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</si>
  <si>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</si>
  <si>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</si>
  <si>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</si>
  <si>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</si>
  <si>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</si>
  <si>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</si>
  <si>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</si>
  <si>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</si>
  <si>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</si>
  <si>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</si>
  <si>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</si>
  <si>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</si>
  <si>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</si>
  <si>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</si>
  <si>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</si>
  <si>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</si>
  <si>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</si>
  <si>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</si>
  <si>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</si>
  <si>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</si>
  <si>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</si>
  <si>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</si>
  <si>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</si>
  <si>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</si>
  <si>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</si>
  <si>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</si>
  <si>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</si>
  <si>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</si>
  <si>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</si>
  <si>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</si>
  <si>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</si>
  <si>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</si>
  <si>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</si>
  <si>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</si>
  <si>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</si>
  <si>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</si>
  <si>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</si>
  <si>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</si>
  <si>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</si>
  <si>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</si>
  <si>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</si>
  <si>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</si>
  <si>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</si>
  <si>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</si>
  <si>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</si>
  <si>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</si>
  <si>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</si>
  <si>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</si>
  <si>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</si>
  <si>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</si>
  <si>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</si>
  <si>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</si>
  <si>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</si>
  <si>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</si>
  <si>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</si>
  <si>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</si>
  <si>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</si>
  <si>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</si>
  <si>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</si>
  <si>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</si>
  <si>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</si>
  <si>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</si>
  <si>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</si>
  <si>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</si>
  <si>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</si>
  <si>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</si>
  <si>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</si>
  <si>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</si>
  <si>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</si>
  <si>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</si>
  <si>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</si>
  <si>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</si>
  <si>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</si>
  <si>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</si>
  <si>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</si>
  <si>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</si>
  <si>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</si>
  <si>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</si>
  <si>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</si>
  <si>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</si>
  <si>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</si>
  <si>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</si>
  <si>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</si>
  <si>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</si>
  <si>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</si>
  <si>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</si>
  <si>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</si>
  <si>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</si>
  <si>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</si>
  <si>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</si>
  <si>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</si>
  <si>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</si>
  <si>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</si>
  <si>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</si>
  <si>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</si>
  <si>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</si>
  <si>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</si>
  <si>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</si>
  <si>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</si>
  <si>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</si>
  <si>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</si>
  <si>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</si>
  <si>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</si>
  <si>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</si>
  <si>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</si>
  <si>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</si>
  <si>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</si>
  <si>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</si>
  <si>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</si>
  <si>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</si>
  <si>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</si>
  <si>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</si>
  <si>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</si>
  <si>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</si>
  <si>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</si>
  <si>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</si>
  <si>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</si>
  <si>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</si>
  <si>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</si>
  <si>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</si>
  <si>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</si>
  <si>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</si>
  <si>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</si>
  <si>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</si>
  <si>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</si>
  <si>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</si>
  <si>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</si>
  <si>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</si>
  <si>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</si>
  <si>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</si>
  <si>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</si>
  <si>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</si>
  <si>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</si>
  <si>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</si>
  <si>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</si>
  <si>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</si>
  <si>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</si>
  <si>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</si>
  <si>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</si>
  <si>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</si>
  <si>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</si>
  <si>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</si>
  <si>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</si>
  <si>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</si>
  <si>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</si>
  <si>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</si>
  <si>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</si>
  <si>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</si>
  <si>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</si>
  <si>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</si>
  <si>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</si>
  <si>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</si>
  <si>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</si>
  <si>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</si>
  <si>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</si>
  <si>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</si>
  <si>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</si>
  <si>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</si>
  <si>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</si>
  <si>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</si>
  <si>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</si>
  <si>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</si>
  <si>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</si>
  <si>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</si>
  <si>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</si>
  <si>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</si>
  <si>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</si>
  <si>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</si>
  <si>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</si>
  <si>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</si>
  <si>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</si>
  <si>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</si>
  <si>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</si>
  <si>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</si>
  <si>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</si>
  <si>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</si>
  <si>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</si>
  <si>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</si>
  <si>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</si>
  <si>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</si>
  <si>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</si>
  <si>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</si>
  <si>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</si>
  <si>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</si>
  <si>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</si>
  <si>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</si>
  <si>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</si>
  <si>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</si>
  <si>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</si>
  <si>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</si>
  <si>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</si>
  <si>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</si>
  <si>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</si>
  <si>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</si>
  <si>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</si>
  <si>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</si>
  <si>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</si>
  <si>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</si>
  <si>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</si>
  <si>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</si>
  <si>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</si>
  <si>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</si>
  <si>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</si>
  <si>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</si>
  <si>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</si>
  <si>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</si>
  <si>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</si>
  <si>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</si>
  <si>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</si>
  <si>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</si>
  <si>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</si>
  <si>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</si>
  <si>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</si>
  <si>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</si>
  <si>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</si>
  <si>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</si>
  <si>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</si>
  <si>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</si>
  <si>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</si>
  <si>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</si>
  <si>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</si>
  <si>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</si>
  <si>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</si>
  <si>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</si>
  <si>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</si>
  <si>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</si>
  <si>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</si>
  <si>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</si>
  <si>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</si>
  <si>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</si>
  <si>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</si>
  <si>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</si>
  <si>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</si>
  <si>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</si>
  <si>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</si>
  <si>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</si>
  <si>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</si>
  <si>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</si>
  <si>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</si>
  <si>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</si>
  <si>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</si>
  <si>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</si>
  <si>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</si>
  <si>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</si>
  <si>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</si>
  <si>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</si>
  <si>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</si>
  <si>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</si>
  <si>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</si>
  <si>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</si>
  <si>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</si>
  <si>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</si>
  <si>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</si>
  <si>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</si>
  <si>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</si>
  <si>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</si>
  <si>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</si>
  <si>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</si>
  <si>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</si>
  <si>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</si>
  <si>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</si>
  <si>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</si>
  <si>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</si>
  <si>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</si>
  <si>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</si>
  <si>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</si>
  <si>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</si>
  <si>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</si>
  <si>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</si>
  <si>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</si>
  <si>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</si>
  <si>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</si>
  <si>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</si>
  <si>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</si>
  <si>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</si>
  <si>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</si>
  <si>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</si>
  <si>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</si>
  <si>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</si>
  <si>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</si>
  <si>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</si>
  <si>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</si>
  <si>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</si>
  <si>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</si>
  <si>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</si>
  <si>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</si>
  <si>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</si>
  <si>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</si>
  <si>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</si>
  <si>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</si>
  <si>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</si>
  <si>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</si>
  <si>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</si>
  <si>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</si>
  <si>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</si>
  <si>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</si>
  <si>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</si>
  <si>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</si>
  <si>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</si>
  <si>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</si>
  <si>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</si>
  <si>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</si>
  <si>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</si>
  <si>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</si>
  <si>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</si>
  <si>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</si>
  <si>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</si>
  <si>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</si>
  <si>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</si>
  <si>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</si>
  <si>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</si>
  <si>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</si>
  <si>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</si>
  <si>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</si>
  <si>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</si>
  <si>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</si>
  <si>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</si>
  <si>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</si>
  <si>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</si>
  <si>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</si>
  <si>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</si>
  <si>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</si>
  <si>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</si>
  <si>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</si>
  <si>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</si>
  <si>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</si>
  <si>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</si>
  <si>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</si>
  <si>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</si>
  <si>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</si>
  <si>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</si>
  <si>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</si>
  <si>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</si>
  <si>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</si>
  <si>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</si>
  <si>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</si>
  <si>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</si>
  <si>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</si>
  <si>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</si>
  <si>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</si>
  <si>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</si>
  <si>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</si>
  <si>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</si>
  <si>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</si>
  <si>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</si>
  <si>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</si>
  <si>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</si>
  <si>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</si>
  <si>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</si>
  <si>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</si>
  <si>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</si>
  <si>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</si>
  <si>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</si>
  <si>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</si>
  <si>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</si>
  <si>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</si>
  <si>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</si>
  <si>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</si>
  <si>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</si>
  <si>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</si>
  <si>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</si>
  <si>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</si>
  <si>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</si>
  <si>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</si>
  <si>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</si>
  <si>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</si>
  <si>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</si>
  <si>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</si>
  <si>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</si>
  <si>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</si>
  <si>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</si>
  <si>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</si>
  <si>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</si>
  <si>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</si>
  <si>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</si>
  <si>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</si>
  <si>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</si>
  <si>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</si>
  <si>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</si>
  <si>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</si>
  <si>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</si>
  <si>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</si>
  <si>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</si>
  <si>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</si>
  <si>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</si>
  <si>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</si>
  <si>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</si>
  <si>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</si>
  <si>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</si>
  <si>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</si>
  <si>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</si>
  <si>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</si>
  <si>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</si>
  <si>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</si>
  <si>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</si>
  <si>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</si>
  <si>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</si>
  <si>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</si>
  <si>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</si>
  <si>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</si>
  <si>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</si>
  <si>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</si>
  <si>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</si>
  <si>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</si>
  <si>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</si>
  <si>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</si>
  <si>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</si>
  <si>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</si>
  <si>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</si>
  <si>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</si>
  <si>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</si>
  <si>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</si>
  <si>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</si>
  <si>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</si>
  <si>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</si>
  <si>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</si>
  <si>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</si>
  <si>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</si>
  <si>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</si>
  <si>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</si>
  <si>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</si>
  <si>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</si>
  <si>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</si>
  <si>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</si>
  <si>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</si>
  <si>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</si>
  <si>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</si>
  <si>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</si>
  <si>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</si>
  <si>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</si>
  <si>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</si>
  <si>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</si>
  <si>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</si>
  <si>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</si>
  <si>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</si>
  <si>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</si>
  <si>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</si>
  <si>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</si>
  <si>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</si>
  <si>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</si>
  <si>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</si>
  <si>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</si>
  <si>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</si>
  <si>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</si>
  <si>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</si>
  <si>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</si>
  <si>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</si>
  <si>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</si>
  <si>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</si>
  <si>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</si>
  <si>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</si>
  <si>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</si>
  <si>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</si>
  <si>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</si>
  <si>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</si>
  <si>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</si>
  <si>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</si>
  <si>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</si>
  <si>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</si>
  <si>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</si>
  <si>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</si>
  <si>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</si>
  <si>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</si>
  <si>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</si>
  <si>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</si>
  <si>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</si>
  <si>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</si>
  <si>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</si>
  <si>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</si>
  <si>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</si>
  <si>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</si>
  <si>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</si>
  <si>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</si>
  <si>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</si>
  <si>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</si>
  <si>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</si>
  <si>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</si>
  <si>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</si>
  <si>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</si>
  <si>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</si>
  <si>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</si>
  <si>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</si>
  <si>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</si>
  <si>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</si>
  <si>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</si>
  <si>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</si>
  <si>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</si>
  <si>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</si>
  <si>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</si>
  <si>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</si>
  <si>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</si>
  <si>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</si>
  <si>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</si>
  <si>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</si>
  <si>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</si>
  <si>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</si>
  <si>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</si>
  <si>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</si>
  <si>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</si>
  <si>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</si>
  <si>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</si>
  <si>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</si>
  <si>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</si>
  <si>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</si>
  <si>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</si>
  <si>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</si>
  <si>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</si>
  <si>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</si>
  <si>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</si>
  <si>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</si>
  <si>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</si>
  <si>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</si>
  <si>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</si>
  <si>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</si>
  <si>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</si>
  <si>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</si>
  <si>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</si>
  <si>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</si>
  <si>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</si>
  <si>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</si>
  <si>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</si>
  <si>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</si>
  <si>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</si>
  <si>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</si>
  <si>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</si>
  <si>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</si>
  <si>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</si>
  <si>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</si>
  <si>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</si>
  <si>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</si>
  <si>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</si>
  <si>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</si>
  <si>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</si>
  <si>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</si>
  <si>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</si>
  <si>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</si>
  <si>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</si>
  <si>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</si>
  <si>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</si>
  <si>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</si>
  <si>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</si>
  <si>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</si>
  <si>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</si>
  <si>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</si>
  <si>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</si>
  <si>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</si>
  <si>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</si>
  <si>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</si>
  <si>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</si>
  <si>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</si>
  <si>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</si>
  <si>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</si>
  <si>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</si>
  <si>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</si>
  <si>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</si>
  <si>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</si>
  <si>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</si>
  <si>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</si>
  <si>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</si>
  <si>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</si>
  <si>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</si>
  <si>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</si>
  <si>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</si>
  <si>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</si>
  <si>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</si>
  <si>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</si>
  <si>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</si>
  <si>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</si>
  <si>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</si>
  <si>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</si>
  <si>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</si>
  <si>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</si>
  <si>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</si>
  <si>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</si>
  <si>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</si>
  <si>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</si>
  <si>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</si>
  <si>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</si>
  <si>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</si>
  <si>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</si>
  <si>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</si>
  <si>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</si>
  <si>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</si>
  <si>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</si>
  <si>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</si>
  <si>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</si>
  <si>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</si>
  <si>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</si>
  <si>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</si>
  <si>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</si>
  <si>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</si>
  <si>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</si>
  <si>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</si>
  <si>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</si>
  <si>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</si>
  <si>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</si>
  <si>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</si>
  <si>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</si>
  <si>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</si>
  <si>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</si>
  <si>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</si>
  <si>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</si>
  <si>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</si>
  <si>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</si>
  <si>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</si>
  <si>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</si>
  <si>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</si>
  <si>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</si>
  <si>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</si>
  <si>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</si>
  <si>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</si>
  <si>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</si>
  <si>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</si>
  <si>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</si>
  <si>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</si>
  <si>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</si>
  <si>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</si>
  <si>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</si>
  <si>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</si>
  <si>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</si>
  <si>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</si>
  <si>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</si>
  <si>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</si>
  <si>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</si>
  <si>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</si>
  <si>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</si>
  <si>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</si>
  <si>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</si>
  <si>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</si>
  <si>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</si>
  <si>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</si>
  <si>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</si>
  <si>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</si>
  <si>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</si>
  <si>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</si>
  <si>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</si>
  <si>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</si>
  <si>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</si>
  <si>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</si>
  <si>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</si>
  <si>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</si>
  <si>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</si>
  <si>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</si>
  <si>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</si>
  <si>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</si>
  <si>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</si>
  <si>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</si>
  <si>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</si>
  <si>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</si>
  <si>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</si>
  <si>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</si>
  <si>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</si>
  <si>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</si>
  <si>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</si>
  <si>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</si>
  <si>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</si>
  <si>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</si>
  <si>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</si>
  <si>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</si>
  <si>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</si>
  <si>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</si>
  <si>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</si>
  <si>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</si>
  <si>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</si>
  <si>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</si>
  <si>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</si>
  <si>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</si>
  <si>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</si>
  <si>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</si>
  <si>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</si>
  <si>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</si>
  <si>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</si>
  <si>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</si>
  <si>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</si>
  <si>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</si>
  <si>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</si>
  <si>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</si>
  <si>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</si>
  <si>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</si>
  <si>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</si>
  <si>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</si>
  <si>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</si>
  <si>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</si>
  <si>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</si>
  <si>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</si>
  <si>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</si>
  <si>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</si>
  <si>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</si>
  <si>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</si>
  <si>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</si>
  <si>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</si>
  <si>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</si>
  <si>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</si>
  <si>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</si>
  <si>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</si>
  <si>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</si>
  <si>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</si>
  <si>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</si>
  <si>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</si>
  <si>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</si>
  <si>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</si>
  <si>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</si>
  <si>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</si>
  <si>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</si>
  <si>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</si>
  <si>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</si>
  <si>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</si>
  <si>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</si>
  <si>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</si>
  <si>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</si>
  <si>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</si>
  <si>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</si>
  <si>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</si>
  <si>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</si>
  <si>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(blank)</t>
  </si>
  <si>
    <t>Grand Total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</si>
  <si>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</si>
  <si>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</si>
  <si>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</si>
  <si>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</si>
  <si>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</si>
  <si>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</si>
  <si>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</si>
  <si>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</si>
  <si>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</si>
  <si>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</si>
  <si>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</si>
  <si>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</si>
  <si>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</si>
  <si>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</si>
  <si>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</si>
  <si>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</si>
  <si>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</si>
  <si>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</si>
  <si>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</si>
  <si>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</si>
  <si>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</si>
  <si>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</si>
  <si>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 xml:space="preserve">Percentage Failed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</si>
  <si>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</si>
  <si>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</si>
  <si>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</si>
  <si>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</si>
  <si>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</si>
  <si>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</si>
  <si>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</si>
  <si>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</si>
  <si>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</si>
  <si>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</si>
  <si>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</si>
  <si>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</si>
  <si>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</si>
  <si>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Percentage Canceled</t>
  </si>
  <si>
    <t>Successful</t>
  </si>
  <si>
    <t>Failed</t>
  </si>
  <si>
    <t>Mean</t>
  </si>
  <si>
    <t>Median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</si>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</sst>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Workbook.xlsx]Results By Parent 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'Results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D-4B71-957A-232C8B846685}"/>
            </c:ext>
          </c:extLst>
        </c:ser>
        <c:ser>
          <c:idx val="1"/>
          <c:order val="1"/>
          <c:tx>
            <c:strRef>
              <c:f>'Results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'Results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D-4B71-957A-232C8B846685}"/>
            </c:ext>
          </c:extLst>
        </c:ser>
        <c:ser>
          <c:idx val="2"/>
          <c:order val="2"/>
          <c:tx>
            <c:strRef>
              <c:f>'Results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'Results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D-4B71-957A-232C8B846685}"/>
            </c:ext>
          </c:extLst>
        </c:ser>
        <c:ser>
          <c:idx val="3"/>
          <c:order val="3"/>
          <c:tx>
            <c:strRef>
              <c:f>'Results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'Results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6D-4B71-957A-232C8B846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807791"/>
        <c:axId val="1514821519"/>
      </c:barChart>
      <c:catAx>
        <c:axId val="151480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21519"/>
        <c:crosses val="autoZero"/>
        <c:auto val="1"/>
        <c:lblAlgn val="ctr"/>
        <c:lblOffset val="100"/>
        <c:noMultiLvlLbl val="0"/>
      </c:catAx>
      <c:valAx>
        <c:axId val="15148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0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Workbook.xlsx]Results By Sub Category!PivotTable3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By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By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'Results By Sub Category'!$B$6:$B$31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A-4F57-86ED-A09B01D5EB39}"/>
            </c:ext>
          </c:extLst>
        </c:ser>
        <c:ser>
          <c:idx val="1"/>
          <c:order val="1"/>
          <c:tx>
            <c:strRef>
              <c:f>'Results By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By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'Results By Sub Category'!$C$6:$C$31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A-4F57-86ED-A09B01D5EB39}"/>
            </c:ext>
          </c:extLst>
        </c:ser>
        <c:ser>
          <c:idx val="2"/>
          <c:order val="2"/>
          <c:tx>
            <c:strRef>
              <c:f>'Results By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By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'Results By Sub Category'!$D$6:$D$31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A-4F57-86ED-A09B01D5EB39}"/>
            </c:ext>
          </c:extLst>
        </c:ser>
        <c:ser>
          <c:idx val="3"/>
          <c:order val="3"/>
          <c:tx>
            <c:strRef>
              <c:f>'Results By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By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'Results By Sub Category'!$E$6:$E$31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4A-4F57-86ED-A09B01D5EB39}"/>
            </c:ext>
          </c:extLst>
        </c:ser>
        <c:ser>
          <c:idx val="4"/>
          <c:order val="4"/>
          <c:tx>
            <c:strRef>
              <c:f>'Results By Sub Category'!$F$4:$F$5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By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'Results By Sub Category'!$F$6:$F$31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D34A-4F57-86ED-A09B01D5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324799"/>
        <c:axId val="1822345183"/>
      </c:barChart>
      <c:catAx>
        <c:axId val="182232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45183"/>
        <c:crosses val="autoZero"/>
        <c:auto val="1"/>
        <c:lblAlgn val="ctr"/>
        <c:lblOffset val="100"/>
        <c:noMultiLvlLbl val="0"/>
      </c:catAx>
      <c:valAx>
        <c:axId val="18223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2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Workbook.xlsx]Results by Month!PivotTable5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'Results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'Results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3-41BC-9E51-C55A2EAB74DC}"/>
            </c:ext>
          </c:extLst>
        </c:ser>
        <c:ser>
          <c:idx val="1"/>
          <c:order val="1"/>
          <c:tx>
            <c:strRef>
              <c:f>'Results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'Results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3-41BC-9E51-C55A2EAB74DC}"/>
            </c:ext>
          </c:extLst>
        </c:ser>
        <c:ser>
          <c:idx val="2"/>
          <c:order val="2"/>
          <c:tx>
            <c:strRef>
              <c:f>'Results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'Results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3-41BC-9E51-C55A2EAB7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330623"/>
        <c:axId val="1822331455"/>
      </c:lineChart>
      <c:catAx>
        <c:axId val="18223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31455"/>
        <c:crosses val="autoZero"/>
        <c:auto val="1"/>
        <c:lblAlgn val="ctr"/>
        <c:lblOffset val="100"/>
        <c:noMultiLvlLbl val="0"/>
      </c:catAx>
      <c:valAx>
        <c:axId val="18223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by Goal Range'!$F$1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 by 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'Results by Goal Range'!$F$2:$F$13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C-407B-92B8-E46194F9754C}"/>
            </c:ext>
          </c:extLst>
        </c:ser>
        <c:ser>
          <c:idx val="1"/>
          <c:order val="1"/>
          <c:tx>
            <c:strRef>
              <c:f>'Results by Goal Range'!$G$1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 by 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'Results by Goal Range'!$G$2:$G$13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C-407B-92B8-E46194F9754C}"/>
            </c:ext>
          </c:extLst>
        </c:ser>
        <c:ser>
          <c:idx val="2"/>
          <c:order val="2"/>
          <c:tx>
            <c:strRef>
              <c:f>'Results by Goal Range'!$H$1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 by 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'Results by Goal Range'!$H$2:$H$13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C-407B-92B8-E46194F97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846815"/>
        <c:axId val="1820854303"/>
      </c:lineChart>
      <c:catAx>
        <c:axId val="182084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54303"/>
        <c:crosses val="autoZero"/>
        <c:auto val="1"/>
        <c:lblAlgn val="ctr"/>
        <c:lblOffset val="100"/>
        <c:noMultiLvlLbl val="0"/>
      </c:catAx>
      <c:valAx>
        <c:axId val="18208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4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099E485F-DB67-41BA-8E81-DCC9AE604B8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3</xdr:row>
      <xdr:rowOff>190500</xdr:rowOff>
    </xdr:from>
    <xdr:to>
      <xdr:col>18</xdr:col>
      <xdr:colOff>533400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7EF9B-4610-103D-293E-EF6A98D20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3</xdr:row>
      <xdr:rowOff>123824</xdr:rowOff>
    </xdr:from>
    <xdr:to>
      <xdr:col>20</xdr:col>
      <xdr:colOff>647700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C0002-58A6-575A-CBAB-9499388C5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347661</xdr:colOff>
      <xdr:row>3</xdr:row>
      <xdr:rowOff>123825</xdr:rowOff>
    </xdr:from>
    <xdr:to>
      <xdr:col>18</xdr:col>
      <xdr:colOff>295274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03599-E073-BD39-E8EA-E2D3A21D6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819149</xdr:colOff>
      <xdr:row>15</xdr:row>
      <xdr:rowOff>47624</xdr:rowOff>
    </xdr:from>
    <xdr:to>
      <xdr:col>7</xdr:col>
      <xdr:colOff>409574</xdr:colOff>
      <xdr:row>36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9F9431-F333-F33A-0D59-C64A05734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785812</xdr:colOff>
      <xdr:row>3</xdr:row>
      <xdr:rowOff>38100</xdr:rowOff>
    </xdr:from>
    <xdr:to>
      <xdr:col>11</xdr:col>
      <xdr:colOff>252412</xdr:colOff>
      <xdr:row>16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6E176E1-248B-D01D-F73C-678F45B2F2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5262" y="638175"/>
              <a:ext cx="4572000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 Pulling" refreshedDate="44912.366036458334" createdVersion="8" refreshedVersion="8" minRefreshableVersion="3" recordCount="1001" xr:uid="{93336C7E-9D46-413A-A3BB-ECF5C584F965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 count="987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Blank="1" containsMixedTypes="1" containsNumber="1" minValue="1" maxValue="113.17073170731707" count="985">
        <e v="#DIV/0!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x v="0"/>
    <n v="0"/>
    <x v="0"/>
    <x v="0"/>
    <x v="0"/>
    <x v="0"/>
    <x v="0"/>
    <x v="0"/>
    <n v="1448690400"/>
    <x v="0"/>
    <n v="1450159200"/>
    <d v="2015-12-15T06:00:00"/>
    <b v="0"/>
    <b v="0"/>
    <s v="food/food trucks"/>
    <x v="0"/>
    <x v="0"/>
  </r>
  <r>
    <n v="1"/>
    <x v="1"/>
    <s v="Managed bottom-line architecture"/>
    <x v="1"/>
    <n v="14560"/>
    <x v="1"/>
    <x v="1"/>
    <x v="1"/>
    <x v="1"/>
    <x v="1"/>
    <x v="1"/>
    <n v="1408424400"/>
    <x v="1"/>
    <n v="1408597200"/>
    <d v="2014-08-21T05:00:00"/>
    <b v="0"/>
    <b v="1"/>
    <s v="music/rock"/>
    <x v="1"/>
    <x v="1"/>
  </r>
  <r>
    <n v="2"/>
    <x v="2"/>
    <s v="Function-based leadingedge pricing structure"/>
    <x v="2"/>
    <n v="142523"/>
    <x v="2"/>
    <x v="1"/>
    <x v="2"/>
    <x v="2"/>
    <x v="2"/>
    <x v="2"/>
    <n v="1384668000"/>
    <x v="2"/>
    <n v="1384840800"/>
    <d v="2013-11-19T06:00:00"/>
    <b v="0"/>
    <b v="0"/>
    <s v="technology/web"/>
    <x v="2"/>
    <x v="2"/>
  </r>
  <r>
    <n v="3"/>
    <x v="3"/>
    <s v="Vision-oriented fresh-thinking conglomeration"/>
    <x v="3"/>
    <n v="2477"/>
    <x v="3"/>
    <x v="0"/>
    <x v="3"/>
    <x v="3"/>
    <x v="1"/>
    <x v="1"/>
    <n v="1565499600"/>
    <x v="3"/>
    <n v="1568955600"/>
    <d v="2019-09-20T05:00:00"/>
    <b v="0"/>
    <b v="0"/>
    <s v="music/rock"/>
    <x v="1"/>
    <x v="1"/>
  </r>
  <r>
    <n v="4"/>
    <x v="4"/>
    <s v="Proactive foreground core"/>
    <x v="4"/>
    <n v="5265"/>
    <x v="4"/>
    <x v="0"/>
    <x v="4"/>
    <x v="4"/>
    <x v="1"/>
    <x v="1"/>
    <n v="1547964000"/>
    <x v="4"/>
    <n v="1548309600"/>
    <d v="2019-01-24T06:00:00"/>
    <b v="0"/>
    <b v="0"/>
    <s v="theater/plays"/>
    <x v="3"/>
    <x v="3"/>
  </r>
  <r>
    <n v="5"/>
    <x v="5"/>
    <s v="Open-source optimizing database"/>
    <x v="4"/>
    <n v="13195"/>
    <x v="5"/>
    <x v="1"/>
    <x v="5"/>
    <x v="5"/>
    <x v="3"/>
    <x v="3"/>
    <n v="1346130000"/>
    <x v="5"/>
    <n v="1347080400"/>
    <d v="2012-09-08T05:00:00"/>
    <b v="0"/>
    <b v="0"/>
    <s v="theater/plays"/>
    <x v="3"/>
    <x v="3"/>
  </r>
  <r>
    <n v="6"/>
    <x v="6"/>
    <s v="Operative upward-trending algorithm"/>
    <x v="5"/>
    <n v="1090"/>
    <x v="6"/>
    <x v="0"/>
    <x v="6"/>
    <x v="6"/>
    <x v="4"/>
    <x v="4"/>
    <n v="1505278800"/>
    <x v="6"/>
    <n v="1505365200"/>
    <d v="2017-09-14T05:00:00"/>
    <b v="0"/>
    <b v="0"/>
    <s v="film &amp; video/documentary"/>
    <x v="4"/>
    <x v="4"/>
  </r>
  <r>
    <n v="7"/>
    <x v="7"/>
    <s v="Centralized cohesive challenge"/>
    <x v="6"/>
    <n v="14741"/>
    <x v="7"/>
    <x v="1"/>
    <x v="7"/>
    <x v="7"/>
    <x v="3"/>
    <x v="3"/>
    <n v="1439442000"/>
    <x v="7"/>
    <n v="1439614800"/>
    <d v="2015-08-15T05:00:00"/>
    <b v="0"/>
    <b v="0"/>
    <s v="theater/plays"/>
    <x v="3"/>
    <x v="3"/>
  </r>
  <r>
    <n v="8"/>
    <x v="8"/>
    <s v="Exclusive attitude-oriented intranet"/>
    <x v="7"/>
    <n v="21946"/>
    <x v="8"/>
    <x v="2"/>
    <x v="8"/>
    <x v="8"/>
    <x v="3"/>
    <x v="3"/>
    <n v="1281330000"/>
    <x v="8"/>
    <n v="1281502800"/>
    <d v="2010-08-11T05:00:00"/>
    <b v="0"/>
    <b v="0"/>
    <s v="theater/plays"/>
    <x v="3"/>
    <x v="3"/>
  </r>
  <r>
    <n v="9"/>
    <x v="9"/>
    <s v="Open-source fresh-thinking model"/>
    <x v="8"/>
    <n v="3208"/>
    <x v="9"/>
    <x v="0"/>
    <x v="9"/>
    <x v="9"/>
    <x v="1"/>
    <x v="1"/>
    <n v="1379566800"/>
    <x v="9"/>
    <n v="1383804000"/>
    <d v="2013-11-07T06:00:00"/>
    <b v="0"/>
    <b v="0"/>
    <s v="music/electric music"/>
    <x v="1"/>
    <x v="5"/>
  </r>
  <r>
    <n v="10"/>
    <x v="10"/>
    <s v="Monitored empowering installation"/>
    <x v="5"/>
    <n v="13838"/>
    <x v="10"/>
    <x v="1"/>
    <x v="10"/>
    <x v="10"/>
    <x v="1"/>
    <x v="1"/>
    <n v="1281762000"/>
    <x v="10"/>
    <n v="1285909200"/>
    <d v="2010-10-01T05:00:00"/>
    <b v="0"/>
    <b v="0"/>
    <s v="film &amp; video/drama"/>
    <x v="4"/>
    <x v="6"/>
  </r>
  <r>
    <n v="11"/>
    <x v="11"/>
    <s v="Grass-roots zero administration system engine"/>
    <x v="9"/>
    <n v="3030"/>
    <x v="11"/>
    <x v="0"/>
    <x v="11"/>
    <x v="11"/>
    <x v="1"/>
    <x v="1"/>
    <n v="1285045200"/>
    <x v="11"/>
    <n v="1285563600"/>
    <d v="2010-09-27T05:00:00"/>
    <b v="0"/>
    <b v="1"/>
    <s v="theater/plays"/>
    <x v="3"/>
    <x v="3"/>
  </r>
  <r>
    <n v="12"/>
    <x v="12"/>
    <s v="Assimilated hybrid intranet"/>
    <x v="9"/>
    <n v="5629"/>
    <x v="12"/>
    <x v="0"/>
    <x v="12"/>
    <x v="12"/>
    <x v="1"/>
    <x v="1"/>
    <n v="1571720400"/>
    <x v="12"/>
    <n v="1572411600"/>
    <d v="2019-10-30T05:00:00"/>
    <b v="0"/>
    <b v="0"/>
    <s v="film &amp; video/drama"/>
    <x v="4"/>
    <x v="6"/>
  </r>
  <r>
    <n v="13"/>
    <x v="13"/>
    <s v="Multi-tiered directional open architecture"/>
    <x v="3"/>
    <n v="10295"/>
    <x v="13"/>
    <x v="1"/>
    <x v="13"/>
    <x v="13"/>
    <x v="1"/>
    <x v="1"/>
    <n v="1465621200"/>
    <x v="13"/>
    <n v="1466658000"/>
    <d v="2016-06-23T05:00:00"/>
    <b v="0"/>
    <b v="0"/>
    <s v="music/indie rock"/>
    <x v="1"/>
    <x v="7"/>
  </r>
  <r>
    <n v="14"/>
    <x v="14"/>
    <s v="Cloned directional synergy"/>
    <x v="10"/>
    <n v="18829"/>
    <x v="14"/>
    <x v="0"/>
    <x v="14"/>
    <x v="14"/>
    <x v="1"/>
    <x v="1"/>
    <n v="1331013600"/>
    <x v="14"/>
    <n v="1333342800"/>
    <d v="2012-04-02T05:00:00"/>
    <b v="0"/>
    <b v="0"/>
    <s v="music/indie rock"/>
    <x v="1"/>
    <x v="7"/>
  </r>
  <r>
    <n v="15"/>
    <x v="15"/>
    <s v="Extended eco-centric pricing structure"/>
    <x v="11"/>
    <n v="38414"/>
    <x v="15"/>
    <x v="0"/>
    <x v="15"/>
    <x v="15"/>
    <x v="1"/>
    <x v="1"/>
    <n v="1575957600"/>
    <x v="15"/>
    <n v="1576303200"/>
    <d v="2019-12-14T06:00:00"/>
    <b v="0"/>
    <b v="0"/>
    <s v="technology/wearables"/>
    <x v="2"/>
    <x v="8"/>
  </r>
  <r>
    <n v="16"/>
    <x v="16"/>
    <s v="Cross-platform systemic adapter"/>
    <x v="12"/>
    <n v="11041"/>
    <x v="16"/>
    <x v="1"/>
    <x v="16"/>
    <x v="16"/>
    <x v="1"/>
    <x v="1"/>
    <n v="1390370400"/>
    <x v="16"/>
    <n v="1392271200"/>
    <d v="2014-02-13T06:00:00"/>
    <b v="0"/>
    <b v="0"/>
    <s v="publishing/nonfiction"/>
    <x v="5"/>
    <x v="9"/>
  </r>
  <r>
    <n v="17"/>
    <x v="17"/>
    <s v="Seamless 4thgeneration methodology"/>
    <x v="13"/>
    <n v="134845"/>
    <x v="17"/>
    <x v="1"/>
    <x v="17"/>
    <x v="17"/>
    <x v="1"/>
    <x v="1"/>
    <n v="1294812000"/>
    <x v="17"/>
    <n v="1294898400"/>
    <d v="2011-01-13T06:00:00"/>
    <b v="0"/>
    <b v="0"/>
    <s v="film &amp; video/animation"/>
    <x v="4"/>
    <x v="10"/>
  </r>
  <r>
    <n v="18"/>
    <x v="18"/>
    <s v="Exclusive needs-based adapter"/>
    <x v="14"/>
    <n v="6089"/>
    <x v="18"/>
    <x v="3"/>
    <x v="18"/>
    <x v="18"/>
    <x v="1"/>
    <x v="1"/>
    <n v="1536382800"/>
    <x v="18"/>
    <n v="1537074000"/>
    <d v="2018-09-16T05:00:00"/>
    <b v="0"/>
    <b v="0"/>
    <s v="theater/plays"/>
    <x v="3"/>
    <x v="3"/>
  </r>
  <r>
    <n v="19"/>
    <x v="19"/>
    <s v="Down-sized cohesive archive"/>
    <x v="15"/>
    <n v="30331"/>
    <x v="19"/>
    <x v="0"/>
    <x v="19"/>
    <x v="19"/>
    <x v="1"/>
    <x v="1"/>
    <n v="1551679200"/>
    <x v="19"/>
    <n v="1553490000"/>
    <d v="2019-03-25T05:00:00"/>
    <b v="0"/>
    <b v="1"/>
    <s v="theater/plays"/>
    <x v="3"/>
    <x v="3"/>
  </r>
  <r>
    <n v="20"/>
    <x v="20"/>
    <s v="Proactive composite alliance"/>
    <x v="16"/>
    <n v="147936"/>
    <x v="20"/>
    <x v="1"/>
    <x v="20"/>
    <x v="20"/>
    <x v="1"/>
    <x v="1"/>
    <n v="1406523600"/>
    <x v="20"/>
    <n v="1406523600"/>
    <d v="2014-07-28T05:00:00"/>
    <b v="0"/>
    <b v="0"/>
    <s v="film &amp; video/drama"/>
    <x v="4"/>
    <x v="6"/>
  </r>
  <r>
    <n v="21"/>
    <x v="21"/>
    <s v="Re-engineered intangible definition"/>
    <x v="17"/>
    <n v="38533"/>
    <x v="21"/>
    <x v="0"/>
    <x v="21"/>
    <x v="21"/>
    <x v="1"/>
    <x v="1"/>
    <n v="1313384400"/>
    <x v="21"/>
    <n v="1316322000"/>
    <d v="2011-09-18T05:00:00"/>
    <b v="0"/>
    <b v="0"/>
    <s v="theater/plays"/>
    <x v="3"/>
    <x v="3"/>
  </r>
  <r>
    <n v="22"/>
    <x v="22"/>
    <s v="Enhanced dynamic definition"/>
    <x v="18"/>
    <n v="75690"/>
    <x v="22"/>
    <x v="1"/>
    <x v="22"/>
    <x v="22"/>
    <x v="1"/>
    <x v="1"/>
    <n v="1522731600"/>
    <x v="22"/>
    <n v="1524027600"/>
    <d v="2018-04-18T05:00:00"/>
    <b v="0"/>
    <b v="0"/>
    <s v="theater/plays"/>
    <x v="3"/>
    <x v="3"/>
  </r>
  <r>
    <n v="23"/>
    <x v="23"/>
    <s v="Devolved next generation adapter"/>
    <x v="6"/>
    <n v="14942"/>
    <x v="23"/>
    <x v="1"/>
    <x v="23"/>
    <x v="23"/>
    <x v="4"/>
    <x v="4"/>
    <n v="1550124000"/>
    <x v="23"/>
    <n v="1554699600"/>
    <d v="2019-04-08T05:00:00"/>
    <b v="0"/>
    <b v="0"/>
    <s v="film &amp; video/documentary"/>
    <x v="4"/>
    <x v="4"/>
  </r>
  <r>
    <n v="24"/>
    <x v="24"/>
    <s v="Cross-platform intermediate frame"/>
    <x v="19"/>
    <n v="104257"/>
    <x v="24"/>
    <x v="1"/>
    <x v="24"/>
    <x v="24"/>
    <x v="1"/>
    <x v="1"/>
    <n v="1403326800"/>
    <x v="24"/>
    <n v="1403499600"/>
    <d v="2014-06-23T05:00:00"/>
    <b v="0"/>
    <b v="0"/>
    <s v="technology/wearables"/>
    <x v="2"/>
    <x v="8"/>
  </r>
  <r>
    <n v="25"/>
    <x v="25"/>
    <s v="Monitored impactful analyzer"/>
    <x v="20"/>
    <n v="11904"/>
    <x v="25"/>
    <x v="1"/>
    <x v="25"/>
    <x v="25"/>
    <x v="1"/>
    <x v="1"/>
    <n v="1305694800"/>
    <x v="25"/>
    <n v="1307422800"/>
    <d v="2011-06-07T05:00:00"/>
    <b v="0"/>
    <b v="1"/>
    <s v="games/video games"/>
    <x v="6"/>
    <x v="11"/>
  </r>
  <r>
    <n v="26"/>
    <x v="26"/>
    <s v="Optional responsive customer loyalty"/>
    <x v="21"/>
    <n v="51814"/>
    <x v="26"/>
    <x v="3"/>
    <x v="26"/>
    <x v="26"/>
    <x v="1"/>
    <x v="1"/>
    <n v="1533013200"/>
    <x v="26"/>
    <n v="1535346000"/>
    <d v="2018-08-27T05:00:00"/>
    <b v="0"/>
    <b v="0"/>
    <s v="theater/plays"/>
    <x v="3"/>
    <x v="3"/>
  </r>
  <r>
    <n v="27"/>
    <x v="27"/>
    <s v="Diverse transitional migration"/>
    <x v="22"/>
    <n v="1599"/>
    <x v="27"/>
    <x v="0"/>
    <x v="27"/>
    <x v="27"/>
    <x v="1"/>
    <x v="1"/>
    <n v="1443848400"/>
    <x v="27"/>
    <n v="1444539600"/>
    <d v="2015-10-11T05:00:00"/>
    <b v="0"/>
    <b v="0"/>
    <s v="music/rock"/>
    <x v="1"/>
    <x v="1"/>
  </r>
  <r>
    <n v="28"/>
    <x v="28"/>
    <s v="Synchronized global task-force"/>
    <x v="23"/>
    <n v="137635"/>
    <x v="28"/>
    <x v="1"/>
    <x v="28"/>
    <x v="28"/>
    <x v="1"/>
    <x v="1"/>
    <n v="1265695200"/>
    <x v="28"/>
    <n v="1267682400"/>
    <d v="2010-03-04T06:00:00"/>
    <b v="0"/>
    <b v="1"/>
    <s v="theater/plays"/>
    <x v="3"/>
    <x v="3"/>
  </r>
  <r>
    <n v="29"/>
    <x v="29"/>
    <s v="Focused 6thgeneration forecast"/>
    <x v="24"/>
    <n v="150965"/>
    <x v="29"/>
    <x v="1"/>
    <x v="29"/>
    <x v="29"/>
    <x v="5"/>
    <x v="5"/>
    <n v="1532062800"/>
    <x v="29"/>
    <n v="1535518800"/>
    <d v="2018-08-29T05:00:00"/>
    <b v="0"/>
    <b v="0"/>
    <s v="film &amp; video/shorts"/>
    <x v="4"/>
    <x v="12"/>
  </r>
  <r>
    <n v="30"/>
    <x v="30"/>
    <s v="Down-sized analyzing challenge"/>
    <x v="25"/>
    <n v="14455"/>
    <x v="30"/>
    <x v="1"/>
    <x v="30"/>
    <x v="30"/>
    <x v="1"/>
    <x v="1"/>
    <n v="1558674000"/>
    <x v="30"/>
    <n v="1559106000"/>
    <d v="2019-05-29T05:00:00"/>
    <b v="0"/>
    <b v="0"/>
    <s v="film &amp; video/animation"/>
    <x v="4"/>
    <x v="10"/>
  </r>
  <r>
    <n v="31"/>
    <x v="31"/>
    <s v="Progressive needs-based focus group"/>
    <x v="26"/>
    <n v="10850"/>
    <x v="31"/>
    <x v="1"/>
    <x v="31"/>
    <x v="31"/>
    <x v="4"/>
    <x v="4"/>
    <n v="1451973600"/>
    <x v="31"/>
    <n v="1454392800"/>
    <d v="2016-02-02T06:00:00"/>
    <b v="0"/>
    <b v="0"/>
    <s v="games/video games"/>
    <x v="6"/>
    <x v="11"/>
  </r>
  <r>
    <n v="32"/>
    <x v="32"/>
    <s v="Ergonomic 6thgeneration success"/>
    <x v="27"/>
    <n v="87676"/>
    <x v="32"/>
    <x v="0"/>
    <x v="32"/>
    <x v="32"/>
    <x v="6"/>
    <x v="6"/>
    <n v="1515564000"/>
    <x v="32"/>
    <n v="1517896800"/>
    <d v="2018-02-06T06:00:00"/>
    <b v="0"/>
    <b v="0"/>
    <s v="film &amp; video/documentary"/>
    <x v="4"/>
    <x v="4"/>
  </r>
  <r>
    <n v="33"/>
    <x v="33"/>
    <s v="Exclusive interactive approach"/>
    <x v="28"/>
    <n v="189666"/>
    <x v="33"/>
    <x v="1"/>
    <x v="33"/>
    <x v="33"/>
    <x v="1"/>
    <x v="1"/>
    <n v="1412485200"/>
    <x v="33"/>
    <n v="1415685600"/>
    <d v="2014-11-11T06:00:00"/>
    <b v="0"/>
    <b v="0"/>
    <s v="theater/plays"/>
    <x v="3"/>
    <x v="3"/>
  </r>
  <r>
    <n v="34"/>
    <x v="34"/>
    <s v="Reverse-engineered asynchronous archive"/>
    <x v="29"/>
    <n v="14025"/>
    <x v="34"/>
    <x v="1"/>
    <x v="34"/>
    <x v="34"/>
    <x v="1"/>
    <x v="1"/>
    <n v="1490245200"/>
    <x v="34"/>
    <n v="1490677200"/>
    <d v="2017-03-28T05:00:00"/>
    <b v="0"/>
    <b v="0"/>
    <s v="film &amp; video/documentary"/>
    <x v="4"/>
    <x v="4"/>
  </r>
  <r>
    <n v="35"/>
    <x v="35"/>
    <s v="Synergized intangible challenge"/>
    <x v="30"/>
    <n v="188628"/>
    <x v="35"/>
    <x v="1"/>
    <x v="35"/>
    <x v="35"/>
    <x v="3"/>
    <x v="3"/>
    <n v="1547877600"/>
    <x v="35"/>
    <n v="1551506400"/>
    <d v="2019-03-02T06:00:00"/>
    <b v="0"/>
    <b v="1"/>
    <s v="film &amp; video/drama"/>
    <x v="4"/>
    <x v="6"/>
  </r>
  <r>
    <n v="36"/>
    <x v="36"/>
    <s v="Monitored multi-state encryption"/>
    <x v="31"/>
    <n v="1101"/>
    <x v="36"/>
    <x v="1"/>
    <x v="36"/>
    <x v="36"/>
    <x v="1"/>
    <x v="1"/>
    <n v="1298700000"/>
    <x v="36"/>
    <n v="1300856400"/>
    <d v="2011-03-23T05:00:00"/>
    <b v="0"/>
    <b v="0"/>
    <s v="theater/plays"/>
    <x v="3"/>
    <x v="3"/>
  </r>
  <r>
    <n v="37"/>
    <x v="37"/>
    <s v="Profound attitude-oriented functionalities"/>
    <x v="32"/>
    <n v="11339"/>
    <x v="37"/>
    <x v="1"/>
    <x v="37"/>
    <x v="37"/>
    <x v="1"/>
    <x v="1"/>
    <n v="1570338000"/>
    <x v="37"/>
    <n v="1573192800"/>
    <d v="2019-11-08T06:00:00"/>
    <b v="0"/>
    <b v="1"/>
    <s v="publishing/fiction"/>
    <x v="5"/>
    <x v="13"/>
  </r>
  <r>
    <n v="38"/>
    <x v="38"/>
    <s v="Digitized client-driven database"/>
    <x v="33"/>
    <n v="10085"/>
    <x v="38"/>
    <x v="1"/>
    <x v="38"/>
    <x v="38"/>
    <x v="1"/>
    <x v="1"/>
    <n v="1287378000"/>
    <x v="38"/>
    <n v="1287810000"/>
    <d v="2010-10-23T05:00:00"/>
    <b v="0"/>
    <b v="0"/>
    <s v="photography/photography books"/>
    <x v="7"/>
    <x v="14"/>
  </r>
  <r>
    <n v="39"/>
    <x v="39"/>
    <s v="Organized bi-directional function"/>
    <x v="34"/>
    <n v="5027"/>
    <x v="39"/>
    <x v="0"/>
    <x v="39"/>
    <x v="39"/>
    <x v="3"/>
    <x v="3"/>
    <n v="1361772000"/>
    <x v="39"/>
    <n v="1362978000"/>
    <d v="2013-03-11T05:00:00"/>
    <b v="0"/>
    <b v="0"/>
    <s v="theater/plays"/>
    <x v="3"/>
    <x v="3"/>
  </r>
  <r>
    <n v="40"/>
    <x v="40"/>
    <s v="Reduced stable middleware"/>
    <x v="35"/>
    <n v="14878"/>
    <x v="40"/>
    <x v="1"/>
    <x v="40"/>
    <x v="40"/>
    <x v="1"/>
    <x v="1"/>
    <n v="1275714000"/>
    <x v="40"/>
    <n v="1277355600"/>
    <d v="2010-06-24T05:00:00"/>
    <b v="0"/>
    <b v="1"/>
    <s v="technology/wearables"/>
    <x v="2"/>
    <x v="8"/>
  </r>
  <r>
    <n v="41"/>
    <x v="41"/>
    <s v="Universal 5thgeneration neural-net"/>
    <x v="36"/>
    <n v="11924"/>
    <x v="41"/>
    <x v="1"/>
    <x v="41"/>
    <x v="41"/>
    <x v="6"/>
    <x v="6"/>
    <n v="1346734800"/>
    <x v="41"/>
    <n v="1348981200"/>
    <d v="2012-09-30T05:00:00"/>
    <b v="0"/>
    <b v="1"/>
    <s v="music/rock"/>
    <x v="1"/>
    <x v="1"/>
  </r>
  <r>
    <n v="42"/>
    <x v="42"/>
    <s v="Virtual uniform frame"/>
    <x v="37"/>
    <n v="7991"/>
    <x v="42"/>
    <x v="1"/>
    <x v="42"/>
    <x v="42"/>
    <x v="1"/>
    <x v="1"/>
    <n v="1309755600"/>
    <x v="42"/>
    <n v="1310533200"/>
    <d v="2011-07-13T05:00:00"/>
    <b v="0"/>
    <b v="0"/>
    <s v="food/food trucks"/>
    <x v="0"/>
    <x v="0"/>
  </r>
  <r>
    <n v="43"/>
    <x v="43"/>
    <s v="Profound explicit paradigm"/>
    <x v="38"/>
    <n v="167717"/>
    <x v="43"/>
    <x v="1"/>
    <x v="43"/>
    <x v="43"/>
    <x v="1"/>
    <x v="1"/>
    <n v="1406178000"/>
    <x v="43"/>
    <n v="1407560400"/>
    <d v="2014-08-09T05:00:00"/>
    <b v="0"/>
    <b v="0"/>
    <s v="publishing/radio &amp; podcasts"/>
    <x v="5"/>
    <x v="15"/>
  </r>
  <r>
    <n v="44"/>
    <x v="44"/>
    <s v="Visionary real-time groupware"/>
    <x v="39"/>
    <n v="10541"/>
    <x v="44"/>
    <x v="1"/>
    <x v="13"/>
    <x v="44"/>
    <x v="3"/>
    <x v="3"/>
    <n v="1552798800"/>
    <x v="44"/>
    <n v="1552885200"/>
    <d v="2019-03-18T05:00:00"/>
    <b v="0"/>
    <b v="0"/>
    <s v="publishing/fiction"/>
    <x v="5"/>
    <x v="13"/>
  </r>
  <r>
    <n v="45"/>
    <x v="45"/>
    <s v="Networked tertiary Graphical User Interface"/>
    <x v="40"/>
    <n v="4530"/>
    <x v="45"/>
    <x v="0"/>
    <x v="44"/>
    <x v="45"/>
    <x v="1"/>
    <x v="1"/>
    <n v="1478062800"/>
    <x v="45"/>
    <n v="1479362400"/>
    <d v="2016-11-17T06:00:00"/>
    <b v="0"/>
    <b v="1"/>
    <s v="theater/plays"/>
    <x v="3"/>
    <x v="3"/>
  </r>
  <r>
    <n v="46"/>
    <x v="46"/>
    <s v="Virtual grid-enabled task-force"/>
    <x v="41"/>
    <n v="4247"/>
    <x v="46"/>
    <x v="1"/>
    <x v="45"/>
    <x v="46"/>
    <x v="1"/>
    <x v="1"/>
    <n v="1278565200"/>
    <x v="46"/>
    <n v="1280552400"/>
    <d v="2010-07-31T05:00:00"/>
    <b v="0"/>
    <b v="0"/>
    <s v="music/rock"/>
    <x v="1"/>
    <x v="1"/>
  </r>
  <r>
    <n v="47"/>
    <x v="47"/>
    <s v="Function-based multi-state software"/>
    <x v="42"/>
    <n v="7129"/>
    <x v="47"/>
    <x v="1"/>
    <x v="46"/>
    <x v="47"/>
    <x v="1"/>
    <x v="1"/>
    <n v="1396069200"/>
    <x v="47"/>
    <n v="1398661200"/>
    <d v="2014-04-28T05:00:00"/>
    <b v="0"/>
    <b v="0"/>
    <s v="theater/plays"/>
    <x v="3"/>
    <x v="3"/>
  </r>
  <r>
    <n v="48"/>
    <x v="48"/>
    <s v="Optimized leadingedge concept"/>
    <x v="43"/>
    <n v="128862"/>
    <x v="48"/>
    <x v="1"/>
    <x v="47"/>
    <x v="48"/>
    <x v="1"/>
    <x v="1"/>
    <n v="1435208400"/>
    <x v="48"/>
    <n v="1436245200"/>
    <d v="2015-07-07T05:00:00"/>
    <b v="0"/>
    <b v="0"/>
    <s v="theater/plays"/>
    <x v="3"/>
    <x v="3"/>
  </r>
  <r>
    <n v="49"/>
    <x v="49"/>
    <s v="Sharable holistic interface"/>
    <x v="44"/>
    <n v="13653"/>
    <x v="49"/>
    <x v="1"/>
    <x v="48"/>
    <x v="49"/>
    <x v="1"/>
    <x v="1"/>
    <n v="1571547600"/>
    <x v="49"/>
    <n v="1575439200"/>
    <d v="2019-12-04T06:00:00"/>
    <b v="0"/>
    <b v="0"/>
    <s v="music/rock"/>
    <x v="1"/>
    <x v="1"/>
  </r>
  <r>
    <n v="50"/>
    <x v="50"/>
    <s v="Down-sized system-worthy secured line"/>
    <x v="0"/>
    <n v="2"/>
    <x v="50"/>
    <x v="0"/>
    <x v="49"/>
    <x v="50"/>
    <x v="6"/>
    <x v="6"/>
    <n v="1375333200"/>
    <x v="50"/>
    <n v="1377752400"/>
    <d v="2013-08-29T05:00:00"/>
    <b v="0"/>
    <b v="0"/>
    <s v="music/metal"/>
    <x v="1"/>
    <x v="16"/>
  </r>
  <r>
    <n v="51"/>
    <x v="51"/>
    <s v="Inverse secondary infrastructure"/>
    <x v="45"/>
    <n v="145243"/>
    <x v="51"/>
    <x v="0"/>
    <x v="50"/>
    <x v="51"/>
    <x v="4"/>
    <x v="4"/>
    <n v="1332824400"/>
    <x v="51"/>
    <n v="1334206800"/>
    <d v="2012-04-12T05:00:00"/>
    <b v="0"/>
    <b v="1"/>
    <s v="technology/wearables"/>
    <x v="2"/>
    <x v="8"/>
  </r>
  <r>
    <n v="52"/>
    <x v="52"/>
    <s v="Organic foreground leverage"/>
    <x v="44"/>
    <n v="2459"/>
    <x v="52"/>
    <x v="0"/>
    <x v="51"/>
    <x v="52"/>
    <x v="1"/>
    <x v="1"/>
    <n v="1284526800"/>
    <x v="52"/>
    <n v="1284872400"/>
    <d v="2010-09-19T05:00:00"/>
    <b v="0"/>
    <b v="0"/>
    <s v="theater/plays"/>
    <x v="3"/>
    <x v="3"/>
  </r>
  <r>
    <n v="53"/>
    <x v="53"/>
    <s v="Reverse-engineered static concept"/>
    <x v="35"/>
    <n v="12356"/>
    <x v="53"/>
    <x v="1"/>
    <x v="52"/>
    <x v="53"/>
    <x v="1"/>
    <x v="1"/>
    <n v="1400562000"/>
    <x v="53"/>
    <n v="1403931600"/>
    <d v="2014-06-28T05:00:00"/>
    <b v="0"/>
    <b v="0"/>
    <s v="film &amp; video/drama"/>
    <x v="4"/>
    <x v="6"/>
  </r>
  <r>
    <n v="54"/>
    <x v="54"/>
    <s v="Multi-channeled neutral customer loyalty"/>
    <x v="46"/>
    <n v="5392"/>
    <x v="54"/>
    <x v="0"/>
    <x v="53"/>
    <x v="54"/>
    <x v="1"/>
    <x v="1"/>
    <n v="1520748000"/>
    <x v="54"/>
    <n v="1521262800"/>
    <d v="2018-03-17T05:00:00"/>
    <b v="0"/>
    <b v="0"/>
    <s v="technology/wearables"/>
    <x v="2"/>
    <x v="8"/>
  </r>
  <r>
    <n v="55"/>
    <x v="55"/>
    <s v="Reverse-engineered bifurcated strategy"/>
    <x v="47"/>
    <n v="11746"/>
    <x v="55"/>
    <x v="1"/>
    <x v="54"/>
    <x v="55"/>
    <x v="1"/>
    <x v="1"/>
    <n v="1532926800"/>
    <x v="55"/>
    <n v="1533358800"/>
    <d v="2018-08-04T05:00:00"/>
    <b v="0"/>
    <b v="0"/>
    <s v="music/jazz"/>
    <x v="1"/>
    <x v="17"/>
  </r>
  <r>
    <n v="56"/>
    <x v="56"/>
    <s v="Horizontal context-sensitive knowledge user"/>
    <x v="48"/>
    <n v="11493"/>
    <x v="56"/>
    <x v="1"/>
    <x v="55"/>
    <x v="56"/>
    <x v="1"/>
    <x v="1"/>
    <n v="1420869600"/>
    <x v="56"/>
    <n v="1421474400"/>
    <d v="2015-01-17T06:00:00"/>
    <b v="0"/>
    <b v="0"/>
    <s v="technology/wearables"/>
    <x v="2"/>
    <x v="8"/>
  </r>
  <r>
    <n v="57"/>
    <x v="57"/>
    <s v="Cross-group multi-state task-force"/>
    <x v="49"/>
    <n v="6243"/>
    <x v="57"/>
    <x v="1"/>
    <x v="56"/>
    <x v="57"/>
    <x v="1"/>
    <x v="1"/>
    <n v="1504242000"/>
    <x v="57"/>
    <n v="1505278800"/>
    <d v="2017-09-13T05:00:00"/>
    <b v="0"/>
    <b v="0"/>
    <s v="games/video games"/>
    <x v="6"/>
    <x v="11"/>
  </r>
  <r>
    <n v="58"/>
    <x v="58"/>
    <s v="Expanded 3rdgeneration strategy"/>
    <x v="50"/>
    <n v="6132"/>
    <x v="58"/>
    <x v="1"/>
    <x v="57"/>
    <x v="58"/>
    <x v="1"/>
    <x v="1"/>
    <n v="1442811600"/>
    <x v="58"/>
    <n v="1443934800"/>
    <d v="2015-10-04T05:00:00"/>
    <b v="0"/>
    <b v="0"/>
    <s v="theater/plays"/>
    <x v="3"/>
    <x v="3"/>
  </r>
  <r>
    <n v="59"/>
    <x v="59"/>
    <s v="Assimilated real-time support"/>
    <x v="1"/>
    <n v="3851"/>
    <x v="59"/>
    <x v="1"/>
    <x v="58"/>
    <x v="59"/>
    <x v="1"/>
    <x v="1"/>
    <n v="1497243600"/>
    <x v="59"/>
    <n v="1498539600"/>
    <d v="2017-06-27T05:00:00"/>
    <b v="0"/>
    <b v="1"/>
    <s v="theater/plays"/>
    <x v="3"/>
    <x v="3"/>
  </r>
  <r>
    <n v="60"/>
    <x v="60"/>
    <s v="User-centric regional database"/>
    <x v="51"/>
    <n v="135997"/>
    <x v="60"/>
    <x v="1"/>
    <x v="59"/>
    <x v="60"/>
    <x v="0"/>
    <x v="0"/>
    <n v="1342501200"/>
    <x v="60"/>
    <n v="1342760400"/>
    <d v="2012-07-20T05:00:00"/>
    <b v="0"/>
    <b v="0"/>
    <s v="theater/plays"/>
    <x v="3"/>
    <x v="3"/>
  </r>
  <r>
    <n v="61"/>
    <x v="61"/>
    <s v="Open-source zero administration complexity"/>
    <x v="52"/>
    <n v="184750"/>
    <x v="61"/>
    <x v="0"/>
    <x v="60"/>
    <x v="61"/>
    <x v="0"/>
    <x v="0"/>
    <n v="1298268000"/>
    <x v="61"/>
    <n v="1301720400"/>
    <d v="2011-04-02T05:00:00"/>
    <b v="0"/>
    <b v="0"/>
    <s v="theater/plays"/>
    <x v="3"/>
    <x v="3"/>
  </r>
  <r>
    <n v="62"/>
    <x v="62"/>
    <s v="Organized incremental standardization"/>
    <x v="22"/>
    <n v="14452"/>
    <x v="62"/>
    <x v="1"/>
    <x v="61"/>
    <x v="62"/>
    <x v="1"/>
    <x v="1"/>
    <n v="1433480400"/>
    <x v="62"/>
    <n v="1433566800"/>
    <d v="2015-06-06T05:00:00"/>
    <b v="0"/>
    <b v="0"/>
    <s v="technology/web"/>
    <x v="2"/>
    <x v="2"/>
  </r>
  <r>
    <n v="63"/>
    <x v="63"/>
    <s v="Assimilated didactic open system"/>
    <x v="53"/>
    <n v="557"/>
    <x v="63"/>
    <x v="0"/>
    <x v="62"/>
    <x v="63"/>
    <x v="1"/>
    <x v="1"/>
    <n v="1493355600"/>
    <x v="63"/>
    <n v="1493874000"/>
    <d v="2017-05-04T05:00:00"/>
    <b v="0"/>
    <b v="0"/>
    <s v="theater/plays"/>
    <x v="3"/>
    <x v="3"/>
  </r>
  <r>
    <n v="64"/>
    <x v="64"/>
    <s v="Vision-oriented logistical intranet"/>
    <x v="54"/>
    <n v="2734"/>
    <x v="64"/>
    <x v="0"/>
    <x v="63"/>
    <x v="64"/>
    <x v="1"/>
    <x v="1"/>
    <n v="1530507600"/>
    <x v="64"/>
    <n v="1531803600"/>
    <d v="2018-07-17T05:00:00"/>
    <b v="0"/>
    <b v="1"/>
    <s v="technology/web"/>
    <x v="2"/>
    <x v="2"/>
  </r>
  <r>
    <n v="65"/>
    <x v="65"/>
    <s v="Mandatory incremental projection"/>
    <x v="55"/>
    <n v="14405"/>
    <x v="65"/>
    <x v="1"/>
    <x v="64"/>
    <x v="65"/>
    <x v="1"/>
    <x v="1"/>
    <n v="1296108000"/>
    <x v="65"/>
    <n v="1296712800"/>
    <d v="2011-02-03T06:00:00"/>
    <b v="0"/>
    <b v="0"/>
    <s v="theater/plays"/>
    <x v="3"/>
    <x v="3"/>
  </r>
  <r>
    <n v="66"/>
    <x v="66"/>
    <s v="Grass-roots needs-based encryption"/>
    <x v="49"/>
    <n v="1307"/>
    <x v="66"/>
    <x v="0"/>
    <x v="65"/>
    <x v="66"/>
    <x v="1"/>
    <x v="1"/>
    <n v="1428469200"/>
    <x v="66"/>
    <n v="1428901200"/>
    <d v="2015-04-13T05:00:00"/>
    <b v="0"/>
    <b v="1"/>
    <s v="theater/plays"/>
    <x v="3"/>
    <x v="3"/>
  </r>
  <r>
    <n v="67"/>
    <x v="67"/>
    <s v="Team-oriented 6thgeneration middleware"/>
    <x v="56"/>
    <n v="117892"/>
    <x v="67"/>
    <x v="1"/>
    <x v="66"/>
    <x v="67"/>
    <x v="4"/>
    <x v="4"/>
    <n v="1264399200"/>
    <x v="67"/>
    <n v="1264831200"/>
    <d v="2010-01-30T06:00:00"/>
    <b v="0"/>
    <b v="1"/>
    <s v="technology/wearables"/>
    <x v="2"/>
    <x v="8"/>
  </r>
  <r>
    <n v="68"/>
    <x v="68"/>
    <s v="Inverse multi-tasking installation"/>
    <x v="57"/>
    <n v="14508"/>
    <x v="68"/>
    <x v="1"/>
    <x v="67"/>
    <x v="68"/>
    <x v="6"/>
    <x v="6"/>
    <n v="1501131600"/>
    <x v="68"/>
    <n v="1505192400"/>
    <d v="2017-09-12T05:00:00"/>
    <b v="0"/>
    <b v="1"/>
    <s v="theater/plays"/>
    <x v="3"/>
    <x v="3"/>
  </r>
  <r>
    <n v="69"/>
    <x v="69"/>
    <s v="Switchable disintermediate moderator"/>
    <x v="58"/>
    <n v="1901"/>
    <x v="69"/>
    <x v="3"/>
    <x v="68"/>
    <x v="69"/>
    <x v="1"/>
    <x v="1"/>
    <n v="1292738400"/>
    <x v="69"/>
    <n v="1295676000"/>
    <d v="2011-01-22T06:00:00"/>
    <b v="0"/>
    <b v="0"/>
    <s v="theater/plays"/>
    <x v="3"/>
    <x v="3"/>
  </r>
  <r>
    <n v="70"/>
    <x v="70"/>
    <s v="Re-engineered 24/7 task-force"/>
    <x v="59"/>
    <n v="158389"/>
    <x v="70"/>
    <x v="1"/>
    <x v="69"/>
    <x v="70"/>
    <x v="6"/>
    <x v="6"/>
    <n v="1288674000"/>
    <x v="70"/>
    <n v="1292911200"/>
    <d v="2010-12-21T06:00:00"/>
    <b v="0"/>
    <b v="1"/>
    <s v="theater/plays"/>
    <x v="3"/>
    <x v="3"/>
  </r>
  <r>
    <n v="71"/>
    <x v="71"/>
    <s v="Organic object-oriented budgetary management"/>
    <x v="46"/>
    <n v="6484"/>
    <x v="71"/>
    <x v="1"/>
    <x v="70"/>
    <x v="71"/>
    <x v="1"/>
    <x v="1"/>
    <n v="1575093600"/>
    <x v="71"/>
    <n v="1575439200"/>
    <d v="2019-12-04T06:00:00"/>
    <b v="0"/>
    <b v="0"/>
    <s v="theater/plays"/>
    <x v="3"/>
    <x v="3"/>
  </r>
  <r>
    <n v="72"/>
    <x v="72"/>
    <s v="Seamless coherent parallelism"/>
    <x v="60"/>
    <n v="4022"/>
    <x v="72"/>
    <x v="1"/>
    <x v="71"/>
    <x v="72"/>
    <x v="1"/>
    <x v="1"/>
    <n v="1435726800"/>
    <x v="72"/>
    <n v="1438837200"/>
    <d v="2015-08-06T05:00:00"/>
    <b v="0"/>
    <b v="0"/>
    <s v="film &amp; video/animation"/>
    <x v="4"/>
    <x v="10"/>
  </r>
  <r>
    <n v="73"/>
    <x v="73"/>
    <s v="Cross-platform even-keeled initiative"/>
    <x v="1"/>
    <n v="9253"/>
    <x v="73"/>
    <x v="1"/>
    <x v="39"/>
    <x v="73"/>
    <x v="1"/>
    <x v="1"/>
    <n v="1480226400"/>
    <x v="73"/>
    <n v="1480485600"/>
    <d v="2016-11-30T06:00:00"/>
    <b v="0"/>
    <b v="0"/>
    <s v="music/jazz"/>
    <x v="1"/>
    <x v="17"/>
  </r>
  <r>
    <n v="74"/>
    <x v="74"/>
    <s v="Progressive tertiary framework"/>
    <x v="61"/>
    <n v="4776"/>
    <x v="74"/>
    <x v="1"/>
    <x v="72"/>
    <x v="74"/>
    <x v="4"/>
    <x v="4"/>
    <n v="1459054800"/>
    <x v="74"/>
    <n v="1459141200"/>
    <d v="2016-03-28T05:00:00"/>
    <b v="0"/>
    <b v="0"/>
    <s v="music/metal"/>
    <x v="1"/>
    <x v="16"/>
  </r>
  <r>
    <n v="75"/>
    <x v="75"/>
    <s v="Multi-layered dynamic protocol"/>
    <x v="62"/>
    <n v="14606"/>
    <x v="75"/>
    <x v="1"/>
    <x v="73"/>
    <x v="75"/>
    <x v="1"/>
    <x v="1"/>
    <n v="1531630800"/>
    <x v="75"/>
    <n v="1532322000"/>
    <d v="2018-07-23T05:00:00"/>
    <b v="0"/>
    <b v="0"/>
    <s v="photography/photography books"/>
    <x v="7"/>
    <x v="14"/>
  </r>
  <r>
    <n v="76"/>
    <x v="76"/>
    <s v="Horizontal next generation function"/>
    <x v="63"/>
    <n v="95993"/>
    <x v="76"/>
    <x v="0"/>
    <x v="74"/>
    <x v="76"/>
    <x v="1"/>
    <x v="1"/>
    <n v="1421992800"/>
    <x v="76"/>
    <n v="1426222800"/>
    <d v="2015-03-13T05:00:00"/>
    <b v="1"/>
    <b v="1"/>
    <s v="theater/plays"/>
    <x v="3"/>
    <x v="3"/>
  </r>
  <r>
    <n v="77"/>
    <x v="77"/>
    <s v="Pre-emptive impactful model"/>
    <x v="40"/>
    <n v="4460"/>
    <x v="77"/>
    <x v="0"/>
    <x v="75"/>
    <x v="77"/>
    <x v="1"/>
    <x v="1"/>
    <n v="1285563600"/>
    <x v="77"/>
    <n v="1286773200"/>
    <d v="2010-10-11T05:00:00"/>
    <b v="0"/>
    <b v="1"/>
    <s v="film &amp; video/animation"/>
    <x v="4"/>
    <x v="10"/>
  </r>
  <r>
    <n v="78"/>
    <x v="78"/>
    <s v="User-centric bifurcated knowledge user"/>
    <x v="6"/>
    <n v="13536"/>
    <x v="78"/>
    <x v="1"/>
    <x v="76"/>
    <x v="78"/>
    <x v="1"/>
    <x v="1"/>
    <n v="1523854800"/>
    <x v="78"/>
    <n v="1523941200"/>
    <d v="2018-04-17T05:00:00"/>
    <b v="0"/>
    <b v="0"/>
    <s v="publishing/translations"/>
    <x v="5"/>
    <x v="18"/>
  </r>
  <r>
    <n v="79"/>
    <x v="79"/>
    <s v="Triple-buffered reciprocal project"/>
    <x v="64"/>
    <n v="40228"/>
    <x v="79"/>
    <x v="0"/>
    <x v="77"/>
    <x v="79"/>
    <x v="1"/>
    <x v="1"/>
    <n v="1529125200"/>
    <x v="79"/>
    <n v="1529557200"/>
    <d v="2018-06-21T05:00:00"/>
    <b v="0"/>
    <b v="0"/>
    <s v="theater/plays"/>
    <x v="3"/>
    <x v="3"/>
  </r>
  <r>
    <n v="80"/>
    <x v="80"/>
    <s v="Cross-platform needs-based approach"/>
    <x v="65"/>
    <n v="7012"/>
    <x v="80"/>
    <x v="1"/>
    <x v="78"/>
    <x v="80"/>
    <x v="1"/>
    <x v="1"/>
    <n v="1503982800"/>
    <x v="80"/>
    <n v="1506574800"/>
    <d v="2017-09-28T05:00:00"/>
    <b v="0"/>
    <b v="0"/>
    <s v="games/video games"/>
    <x v="6"/>
    <x v="11"/>
  </r>
  <r>
    <n v="81"/>
    <x v="81"/>
    <s v="User-friendly static contingency"/>
    <x v="66"/>
    <n v="37857"/>
    <x v="81"/>
    <x v="1"/>
    <x v="79"/>
    <x v="81"/>
    <x v="1"/>
    <x v="1"/>
    <n v="1511416800"/>
    <x v="81"/>
    <n v="1513576800"/>
    <d v="2017-12-18T06:00:00"/>
    <b v="0"/>
    <b v="0"/>
    <s v="music/rock"/>
    <x v="1"/>
    <x v="1"/>
  </r>
  <r>
    <n v="82"/>
    <x v="82"/>
    <s v="Reactive content-based framework"/>
    <x v="67"/>
    <n v="14973"/>
    <x v="82"/>
    <x v="1"/>
    <x v="80"/>
    <x v="82"/>
    <x v="4"/>
    <x v="4"/>
    <n v="1547704800"/>
    <x v="82"/>
    <n v="1548309600"/>
    <d v="2019-01-24T06:00:00"/>
    <b v="0"/>
    <b v="1"/>
    <s v="games/video games"/>
    <x v="6"/>
    <x v="11"/>
  </r>
  <r>
    <n v="83"/>
    <x v="83"/>
    <s v="Realigned user-facing concept"/>
    <x v="68"/>
    <n v="39996"/>
    <x v="83"/>
    <x v="0"/>
    <x v="81"/>
    <x v="83"/>
    <x v="1"/>
    <x v="1"/>
    <n v="1469682000"/>
    <x v="83"/>
    <n v="1471582800"/>
    <d v="2016-08-19T05:00:00"/>
    <b v="0"/>
    <b v="0"/>
    <s v="music/electric music"/>
    <x v="1"/>
    <x v="5"/>
  </r>
  <r>
    <n v="84"/>
    <x v="84"/>
    <s v="Public-key zero tolerance orchestration"/>
    <x v="69"/>
    <n v="41564"/>
    <x v="84"/>
    <x v="1"/>
    <x v="82"/>
    <x v="84"/>
    <x v="1"/>
    <x v="1"/>
    <n v="1343451600"/>
    <x v="84"/>
    <n v="1344315600"/>
    <d v="2012-08-07T05:00:00"/>
    <b v="0"/>
    <b v="0"/>
    <s v="technology/wearables"/>
    <x v="2"/>
    <x v="8"/>
  </r>
  <r>
    <n v="85"/>
    <x v="85"/>
    <s v="Multi-tiered eco-centric architecture"/>
    <x v="70"/>
    <n v="6430"/>
    <x v="85"/>
    <x v="1"/>
    <x v="83"/>
    <x v="85"/>
    <x v="2"/>
    <x v="2"/>
    <n v="1315717200"/>
    <x v="85"/>
    <n v="1316408400"/>
    <d v="2011-09-19T05:00:00"/>
    <b v="0"/>
    <b v="0"/>
    <s v="music/indie rock"/>
    <x v="1"/>
    <x v="7"/>
  </r>
  <r>
    <n v="86"/>
    <x v="86"/>
    <s v="Organic motivating firmware"/>
    <x v="71"/>
    <n v="12405"/>
    <x v="86"/>
    <x v="1"/>
    <x v="84"/>
    <x v="86"/>
    <x v="1"/>
    <x v="1"/>
    <n v="1430715600"/>
    <x v="86"/>
    <n v="1431838800"/>
    <d v="2015-05-17T05:00:00"/>
    <b v="1"/>
    <b v="0"/>
    <s v="theater/plays"/>
    <x v="3"/>
    <x v="3"/>
  </r>
  <r>
    <n v="87"/>
    <x v="87"/>
    <s v="Synergized 4thgeneration conglomeration"/>
    <x v="72"/>
    <n v="123040"/>
    <x v="87"/>
    <x v="0"/>
    <x v="85"/>
    <x v="87"/>
    <x v="2"/>
    <x v="2"/>
    <n v="1299564000"/>
    <x v="87"/>
    <n v="1300510800"/>
    <d v="2011-03-19T05:00:00"/>
    <b v="0"/>
    <b v="1"/>
    <s v="music/rock"/>
    <x v="1"/>
    <x v="1"/>
  </r>
  <r>
    <n v="88"/>
    <x v="88"/>
    <s v="Grass-roots fault-tolerant policy"/>
    <x v="73"/>
    <n v="12516"/>
    <x v="88"/>
    <x v="1"/>
    <x v="86"/>
    <x v="88"/>
    <x v="1"/>
    <x v="1"/>
    <n v="1429160400"/>
    <x v="88"/>
    <n v="1431061200"/>
    <d v="2015-05-08T05:00:00"/>
    <b v="0"/>
    <b v="0"/>
    <s v="publishing/translations"/>
    <x v="5"/>
    <x v="18"/>
  </r>
  <r>
    <n v="89"/>
    <x v="89"/>
    <s v="Monitored scalable knowledgebase"/>
    <x v="74"/>
    <n v="8588"/>
    <x v="89"/>
    <x v="1"/>
    <x v="87"/>
    <x v="89"/>
    <x v="1"/>
    <x v="1"/>
    <n v="1271307600"/>
    <x v="89"/>
    <n v="1271480400"/>
    <d v="2010-04-17T05:00:00"/>
    <b v="0"/>
    <b v="0"/>
    <s v="theater/plays"/>
    <x v="3"/>
    <x v="3"/>
  </r>
  <r>
    <n v="90"/>
    <x v="90"/>
    <s v="Synergistic explicit parallelism"/>
    <x v="75"/>
    <n v="6132"/>
    <x v="90"/>
    <x v="0"/>
    <x v="88"/>
    <x v="90"/>
    <x v="1"/>
    <x v="1"/>
    <n v="1456380000"/>
    <x v="90"/>
    <n v="1456380000"/>
    <d v="2016-02-25T06:00:00"/>
    <b v="0"/>
    <b v="1"/>
    <s v="theater/plays"/>
    <x v="3"/>
    <x v="3"/>
  </r>
  <r>
    <n v="91"/>
    <x v="91"/>
    <s v="Enhanced systemic analyzer"/>
    <x v="76"/>
    <n v="74688"/>
    <x v="91"/>
    <x v="0"/>
    <x v="89"/>
    <x v="91"/>
    <x v="6"/>
    <x v="6"/>
    <n v="1470459600"/>
    <x v="91"/>
    <n v="1472878800"/>
    <d v="2016-09-03T05:00:00"/>
    <b v="0"/>
    <b v="0"/>
    <s v="publishing/translations"/>
    <x v="5"/>
    <x v="18"/>
  </r>
  <r>
    <n v="92"/>
    <x v="92"/>
    <s v="Object-based analyzing knowledge user"/>
    <x v="77"/>
    <n v="51775"/>
    <x v="92"/>
    <x v="1"/>
    <x v="90"/>
    <x v="92"/>
    <x v="5"/>
    <x v="5"/>
    <n v="1277269200"/>
    <x v="92"/>
    <n v="1277355600"/>
    <d v="2010-06-24T05:00:00"/>
    <b v="0"/>
    <b v="1"/>
    <s v="games/video games"/>
    <x v="6"/>
    <x v="11"/>
  </r>
  <r>
    <n v="93"/>
    <x v="93"/>
    <s v="Pre-emptive radical architecture"/>
    <x v="78"/>
    <n v="65877"/>
    <x v="93"/>
    <x v="3"/>
    <x v="91"/>
    <x v="93"/>
    <x v="1"/>
    <x v="1"/>
    <n v="1350709200"/>
    <x v="93"/>
    <n v="1351054800"/>
    <d v="2012-10-24T05:00:00"/>
    <b v="0"/>
    <b v="1"/>
    <s v="theater/plays"/>
    <x v="3"/>
    <x v="3"/>
  </r>
  <r>
    <n v="94"/>
    <x v="94"/>
    <s v="Grass-roots web-enabled contingency"/>
    <x v="49"/>
    <n v="8807"/>
    <x v="94"/>
    <x v="1"/>
    <x v="80"/>
    <x v="94"/>
    <x v="4"/>
    <x v="4"/>
    <n v="1554613200"/>
    <x v="94"/>
    <n v="1555563600"/>
    <d v="2019-04-18T05:00:00"/>
    <b v="0"/>
    <b v="0"/>
    <s v="technology/web"/>
    <x v="2"/>
    <x v="2"/>
  </r>
  <r>
    <n v="95"/>
    <x v="95"/>
    <s v="Stand-alone system-worthy standardization"/>
    <x v="79"/>
    <n v="1017"/>
    <x v="95"/>
    <x v="1"/>
    <x v="11"/>
    <x v="95"/>
    <x v="1"/>
    <x v="1"/>
    <n v="1571029200"/>
    <x v="95"/>
    <n v="1571634000"/>
    <d v="2019-10-21T05:00:00"/>
    <b v="0"/>
    <b v="0"/>
    <s v="film &amp; video/documentary"/>
    <x v="4"/>
    <x v="4"/>
  </r>
  <r>
    <n v="96"/>
    <x v="96"/>
    <s v="Down-sized systematic policy"/>
    <x v="80"/>
    <n v="151513"/>
    <x v="96"/>
    <x v="1"/>
    <x v="92"/>
    <x v="96"/>
    <x v="1"/>
    <x v="1"/>
    <n v="1299736800"/>
    <x v="96"/>
    <n v="1300856400"/>
    <d v="2011-03-23T05:00:00"/>
    <b v="0"/>
    <b v="0"/>
    <s v="theater/plays"/>
    <x v="3"/>
    <x v="3"/>
  </r>
  <r>
    <n v="97"/>
    <x v="97"/>
    <s v="Cloned bi-directional architecture"/>
    <x v="81"/>
    <n v="12047"/>
    <x v="97"/>
    <x v="1"/>
    <x v="86"/>
    <x v="97"/>
    <x v="1"/>
    <x v="1"/>
    <n v="1435208400"/>
    <x v="48"/>
    <n v="1439874000"/>
    <d v="2015-08-18T05:00:00"/>
    <b v="0"/>
    <b v="0"/>
    <s v="food/food trucks"/>
    <x v="0"/>
    <x v="0"/>
  </r>
  <r>
    <n v="98"/>
    <x v="98"/>
    <s v="Seamless transitional portal"/>
    <x v="82"/>
    <n v="32951"/>
    <x v="98"/>
    <x v="0"/>
    <x v="93"/>
    <x v="98"/>
    <x v="2"/>
    <x v="2"/>
    <n v="1437973200"/>
    <x v="97"/>
    <n v="1438318800"/>
    <d v="2015-07-31T05:00:00"/>
    <b v="0"/>
    <b v="0"/>
    <s v="games/video games"/>
    <x v="6"/>
    <x v="11"/>
  </r>
  <r>
    <n v="99"/>
    <x v="99"/>
    <s v="Fully-configurable motivating approach"/>
    <x v="4"/>
    <n v="14951"/>
    <x v="99"/>
    <x v="1"/>
    <x v="55"/>
    <x v="99"/>
    <x v="1"/>
    <x v="1"/>
    <n v="1416895200"/>
    <x v="98"/>
    <n v="1419400800"/>
    <d v="2014-12-24T06:00:00"/>
    <b v="0"/>
    <b v="0"/>
    <s v="theater/plays"/>
    <x v="3"/>
    <x v="3"/>
  </r>
  <r>
    <n v="100"/>
    <x v="100"/>
    <s v="Upgradable fault-tolerant approach"/>
    <x v="0"/>
    <n v="1"/>
    <x v="100"/>
    <x v="0"/>
    <x v="49"/>
    <x v="100"/>
    <x v="1"/>
    <x v="1"/>
    <n v="1319000400"/>
    <x v="99"/>
    <n v="1320555600"/>
    <d v="2011-11-06T05:00:00"/>
    <b v="0"/>
    <b v="0"/>
    <s v="theater/plays"/>
    <x v="3"/>
    <x v="3"/>
  </r>
  <r>
    <n v="101"/>
    <x v="101"/>
    <s v="Reduced heuristic moratorium"/>
    <x v="79"/>
    <n v="9193"/>
    <x v="101"/>
    <x v="1"/>
    <x v="55"/>
    <x v="101"/>
    <x v="1"/>
    <x v="1"/>
    <n v="1424498400"/>
    <x v="100"/>
    <n v="1425103200"/>
    <d v="2015-02-28T06:00:00"/>
    <b v="0"/>
    <b v="1"/>
    <s v="music/electric music"/>
    <x v="1"/>
    <x v="5"/>
  </r>
  <r>
    <n v="102"/>
    <x v="102"/>
    <s v="Front-line web-enabled model"/>
    <x v="41"/>
    <n v="10422"/>
    <x v="102"/>
    <x v="1"/>
    <x v="94"/>
    <x v="102"/>
    <x v="1"/>
    <x v="1"/>
    <n v="1526274000"/>
    <x v="101"/>
    <n v="1526878800"/>
    <d v="2018-05-21T05:00:00"/>
    <b v="0"/>
    <b v="1"/>
    <s v="technology/wearables"/>
    <x v="2"/>
    <x v="8"/>
  </r>
  <r>
    <n v="103"/>
    <x v="103"/>
    <s v="Polarized incremental emulation"/>
    <x v="83"/>
    <n v="2461"/>
    <x v="103"/>
    <x v="0"/>
    <x v="95"/>
    <x v="103"/>
    <x v="6"/>
    <x v="6"/>
    <n v="1287896400"/>
    <x v="102"/>
    <n v="1288674000"/>
    <d v="2010-11-02T05:00:00"/>
    <b v="0"/>
    <b v="0"/>
    <s v="music/electric music"/>
    <x v="1"/>
    <x v="5"/>
  </r>
  <r>
    <n v="104"/>
    <x v="104"/>
    <s v="Self-enabling grid-enabled initiative"/>
    <x v="84"/>
    <n v="170623"/>
    <x v="104"/>
    <x v="1"/>
    <x v="96"/>
    <x v="104"/>
    <x v="1"/>
    <x v="1"/>
    <n v="1495515600"/>
    <x v="103"/>
    <n v="1495602000"/>
    <d v="2017-05-24T05:00:00"/>
    <b v="0"/>
    <b v="0"/>
    <s v="music/indie rock"/>
    <x v="1"/>
    <x v="7"/>
  </r>
  <r>
    <n v="105"/>
    <x v="105"/>
    <s v="Total fresh-thinking system engine"/>
    <x v="85"/>
    <n v="9829"/>
    <x v="105"/>
    <x v="1"/>
    <x v="97"/>
    <x v="105"/>
    <x v="1"/>
    <x v="1"/>
    <n v="1364878800"/>
    <x v="104"/>
    <n v="1366434000"/>
    <d v="2013-04-20T05:00:00"/>
    <b v="0"/>
    <b v="0"/>
    <s v="technology/web"/>
    <x v="2"/>
    <x v="2"/>
  </r>
  <r>
    <n v="106"/>
    <x v="106"/>
    <s v="Ameliorated clear-thinking circuit"/>
    <x v="61"/>
    <n v="14006"/>
    <x v="106"/>
    <x v="1"/>
    <x v="98"/>
    <x v="106"/>
    <x v="1"/>
    <x v="1"/>
    <n v="1567918800"/>
    <x v="105"/>
    <n v="1568350800"/>
    <d v="2019-09-13T05:00:00"/>
    <b v="0"/>
    <b v="0"/>
    <s v="theater/plays"/>
    <x v="3"/>
    <x v="3"/>
  </r>
  <r>
    <n v="107"/>
    <x v="107"/>
    <s v="Multi-layered encompassing installation"/>
    <x v="26"/>
    <n v="6527"/>
    <x v="107"/>
    <x v="1"/>
    <x v="99"/>
    <x v="107"/>
    <x v="1"/>
    <x v="1"/>
    <n v="1524459600"/>
    <x v="106"/>
    <n v="1525928400"/>
    <d v="2018-05-10T05:00:00"/>
    <b v="0"/>
    <b v="1"/>
    <s v="theater/plays"/>
    <x v="3"/>
    <x v="3"/>
  </r>
  <r>
    <n v="108"/>
    <x v="108"/>
    <s v="Universal encompassing implementation"/>
    <x v="42"/>
    <n v="8929"/>
    <x v="108"/>
    <x v="1"/>
    <x v="100"/>
    <x v="108"/>
    <x v="1"/>
    <x v="1"/>
    <n v="1333688400"/>
    <x v="107"/>
    <n v="1336885200"/>
    <d v="2012-05-13T05:00:00"/>
    <b v="0"/>
    <b v="0"/>
    <s v="film &amp; video/documentary"/>
    <x v="4"/>
    <x v="4"/>
  </r>
  <r>
    <n v="109"/>
    <x v="109"/>
    <s v="Object-based client-server application"/>
    <x v="5"/>
    <n v="3079"/>
    <x v="109"/>
    <x v="0"/>
    <x v="101"/>
    <x v="109"/>
    <x v="1"/>
    <x v="1"/>
    <n v="1389506400"/>
    <x v="108"/>
    <n v="1389679200"/>
    <d v="2014-01-14T06:00:00"/>
    <b v="0"/>
    <b v="0"/>
    <s v="film &amp; video/television"/>
    <x v="4"/>
    <x v="19"/>
  </r>
  <r>
    <n v="110"/>
    <x v="110"/>
    <s v="Cross-platform solution-oriented process improvement"/>
    <x v="86"/>
    <n v="21307"/>
    <x v="110"/>
    <x v="0"/>
    <x v="102"/>
    <x v="110"/>
    <x v="1"/>
    <x v="1"/>
    <n v="1536642000"/>
    <x v="109"/>
    <n v="1538283600"/>
    <d v="2018-09-30T05:00:00"/>
    <b v="0"/>
    <b v="0"/>
    <s v="food/food trucks"/>
    <x v="0"/>
    <x v="0"/>
  </r>
  <r>
    <n v="111"/>
    <x v="111"/>
    <s v="Re-engineered user-facing approach"/>
    <x v="87"/>
    <n v="73653"/>
    <x v="111"/>
    <x v="1"/>
    <x v="103"/>
    <x v="111"/>
    <x v="1"/>
    <x v="1"/>
    <n v="1348290000"/>
    <x v="110"/>
    <n v="1348808400"/>
    <d v="2012-09-28T05:00:00"/>
    <b v="0"/>
    <b v="0"/>
    <s v="publishing/radio &amp; podcasts"/>
    <x v="5"/>
    <x v="15"/>
  </r>
  <r>
    <n v="112"/>
    <x v="112"/>
    <s v="Re-engineered client-driven hub"/>
    <x v="53"/>
    <n v="12635"/>
    <x v="112"/>
    <x v="1"/>
    <x v="104"/>
    <x v="112"/>
    <x v="2"/>
    <x v="2"/>
    <n v="1408856400"/>
    <x v="111"/>
    <n v="1410152400"/>
    <d v="2014-09-08T05:00:00"/>
    <b v="0"/>
    <b v="0"/>
    <s v="technology/web"/>
    <x v="2"/>
    <x v="2"/>
  </r>
  <r>
    <n v="113"/>
    <x v="113"/>
    <s v="User-friendly tertiary array"/>
    <x v="88"/>
    <n v="12437"/>
    <x v="113"/>
    <x v="1"/>
    <x v="54"/>
    <x v="113"/>
    <x v="1"/>
    <x v="1"/>
    <n v="1505192400"/>
    <x v="112"/>
    <n v="1505797200"/>
    <d v="2017-09-19T05:00:00"/>
    <b v="0"/>
    <b v="0"/>
    <s v="food/food trucks"/>
    <x v="0"/>
    <x v="0"/>
  </r>
  <r>
    <n v="114"/>
    <x v="114"/>
    <s v="Robust heuristic encoding"/>
    <x v="89"/>
    <n v="13816"/>
    <x v="114"/>
    <x v="1"/>
    <x v="105"/>
    <x v="114"/>
    <x v="1"/>
    <x v="1"/>
    <n v="1554786000"/>
    <x v="113"/>
    <n v="1554872400"/>
    <d v="2019-04-10T05:00:00"/>
    <b v="0"/>
    <b v="1"/>
    <s v="technology/wearables"/>
    <x v="2"/>
    <x v="8"/>
  </r>
  <r>
    <n v="115"/>
    <x v="115"/>
    <s v="Team-oriented clear-thinking capacity"/>
    <x v="90"/>
    <n v="145382"/>
    <x v="115"/>
    <x v="0"/>
    <x v="106"/>
    <x v="115"/>
    <x v="6"/>
    <x v="6"/>
    <n v="1510898400"/>
    <x v="114"/>
    <n v="1513922400"/>
    <d v="2017-12-22T06:00:00"/>
    <b v="0"/>
    <b v="0"/>
    <s v="publishing/fiction"/>
    <x v="5"/>
    <x v="13"/>
  </r>
  <r>
    <n v="116"/>
    <x v="116"/>
    <s v="De-engineered motivating standardization"/>
    <x v="44"/>
    <n v="6336"/>
    <x v="116"/>
    <x v="0"/>
    <x v="107"/>
    <x v="116"/>
    <x v="1"/>
    <x v="1"/>
    <n v="1442552400"/>
    <x v="115"/>
    <n v="1442638800"/>
    <d v="2015-09-19T05:00:00"/>
    <b v="0"/>
    <b v="0"/>
    <s v="theater/plays"/>
    <x v="3"/>
    <x v="3"/>
  </r>
  <r>
    <n v="117"/>
    <x v="117"/>
    <s v="Business-focused 24hour groupware"/>
    <x v="70"/>
    <n v="8523"/>
    <x v="117"/>
    <x v="1"/>
    <x v="108"/>
    <x v="117"/>
    <x v="1"/>
    <x v="1"/>
    <n v="1316667600"/>
    <x v="116"/>
    <n v="1317186000"/>
    <d v="2011-09-28T05:00:00"/>
    <b v="0"/>
    <b v="0"/>
    <s v="film &amp; video/television"/>
    <x v="4"/>
    <x v="19"/>
  </r>
  <r>
    <n v="118"/>
    <x v="118"/>
    <s v="Organic next generation protocol"/>
    <x v="91"/>
    <n v="6351"/>
    <x v="118"/>
    <x v="1"/>
    <x v="109"/>
    <x v="118"/>
    <x v="1"/>
    <x v="1"/>
    <n v="1390716000"/>
    <x v="117"/>
    <n v="1391234400"/>
    <d v="2014-02-01T06:00:00"/>
    <b v="0"/>
    <b v="0"/>
    <s v="photography/photography books"/>
    <x v="7"/>
    <x v="14"/>
  </r>
  <r>
    <n v="119"/>
    <x v="119"/>
    <s v="Reverse-engineered full-range Internet solution"/>
    <x v="92"/>
    <n v="10748"/>
    <x v="119"/>
    <x v="1"/>
    <x v="110"/>
    <x v="119"/>
    <x v="1"/>
    <x v="1"/>
    <n v="1402894800"/>
    <x v="118"/>
    <n v="1404363600"/>
    <d v="2014-07-03T05:00:00"/>
    <b v="0"/>
    <b v="1"/>
    <s v="film &amp; video/documentary"/>
    <x v="4"/>
    <x v="4"/>
  </r>
  <r>
    <n v="120"/>
    <x v="120"/>
    <s v="Synchronized regional synergy"/>
    <x v="93"/>
    <n v="112272"/>
    <x v="120"/>
    <x v="1"/>
    <x v="111"/>
    <x v="120"/>
    <x v="1"/>
    <x v="1"/>
    <n v="1429246800"/>
    <x v="119"/>
    <n v="1429592400"/>
    <d v="2015-04-21T05:00:00"/>
    <b v="0"/>
    <b v="1"/>
    <s v="games/mobile games"/>
    <x v="6"/>
    <x v="20"/>
  </r>
  <r>
    <n v="121"/>
    <x v="121"/>
    <s v="Multi-lateral homogeneous success"/>
    <x v="94"/>
    <n v="99361"/>
    <x v="121"/>
    <x v="1"/>
    <x v="112"/>
    <x v="121"/>
    <x v="1"/>
    <x v="1"/>
    <n v="1412485200"/>
    <x v="33"/>
    <n v="1413608400"/>
    <d v="2014-10-18T05:00:00"/>
    <b v="0"/>
    <b v="0"/>
    <s v="games/video games"/>
    <x v="6"/>
    <x v="11"/>
  </r>
  <r>
    <n v="122"/>
    <x v="122"/>
    <s v="Seamless zero-defect solution"/>
    <x v="95"/>
    <n v="88055"/>
    <x v="122"/>
    <x v="0"/>
    <x v="113"/>
    <x v="122"/>
    <x v="1"/>
    <x v="1"/>
    <n v="1417068000"/>
    <x v="120"/>
    <n v="1419400800"/>
    <d v="2014-12-24T06:00:00"/>
    <b v="0"/>
    <b v="0"/>
    <s v="publishing/fiction"/>
    <x v="5"/>
    <x v="13"/>
  </r>
  <r>
    <n v="123"/>
    <x v="123"/>
    <s v="Enhanced scalable concept"/>
    <x v="96"/>
    <n v="33092"/>
    <x v="123"/>
    <x v="0"/>
    <x v="114"/>
    <x v="123"/>
    <x v="0"/>
    <x v="0"/>
    <n v="1448344800"/>
    <x v="121"/>
    <n v="1448604000"/>
    <d v="2015-11-27T06:00:00"/>
    <b v="1"/>
    <b v="0"/>
    <s v="theater/plays"/>
    <x v="3"/>
    <x v="3"/>
  </r>
  <r>
    <n v="124"/>
    <x v="124"/>
    <s v="Polarized uniform software"/>
    <x v="97"/>
    <n v="9562"/>
    <x v="124"/>
    <x v="1"/>
    <x v="115"/>
    <x v="124"/>
    <x v="6"/>
    <x v="6"/>
    <n v="1557723600"/>
    <x v="122"/>
    <n v="1562302800"/>
    <d v="2019-07-05T05:00:00"/>
    <b v="0"/>
    <b v="0"/>
    <s v="photography/photography books"/>
    <x v="7"/>
    <x v="14"/>
  </r>
  <r>
    <n v="125"/>
    <x v="125"/>
    <s v="Stand-alone web-enabled moderator"/>
    <x v="98"/>
    <n v="8475"/>
    <x v="125"/>
    <x v="1"/>
    <x v="80"/>
    <x v="125"/>
    <x v="1"/>
    <x v="1"/>
    <n v="1537333200"/>
    <x v="123"/>
    <n v="1537678800"/>
    <d v="2018-09-23T05:00:00"/>
    <b v="0"/>
    <b v="0"/>
    <s v="theater/plays"/>
    <x v="3"/>
    <x v="3"/>
  </r>
  <r>
    <n v="126"/>
    <x v="126"/>
    <s v="Proactive methodical benchmark"/>
    <x v="99"/>
    <n v="69617"/>
    <x v="126"/>
    <x v="0"/>
    <x v="116"/>
    <x v="126"/>
    <x v="1"/>
    <x v="1"/>
    <n v="1471150800"/>
    <x v="124"/>
    <n v="1473570000"/>
    <d v="2016-09-11T05:00:00"/>
    <b v="0"/>
    <b v="1"/>
    <s v="theater/plays"/>
    <x v="3"/>
    <x v="3"/>
  </r>
  <r>
    <n v="127"/>
    <x v="127"/>
    <s v="Team-oriented 6thgeneration matrix"/>
    <x v="100"/>
    <n v="53067"/>
    <x v="127"/>
    <x v="0"/>
    <x v="117"/>
    <x v="127"/>
    <x v="0"/>
    <x v="0"/>
    <n v="1273640400"/>
    <x v="125"/>
    <n v="1273899600"/>
    <d v="2010-05-15T05:00:00"/>
    <b v="0"/>
    <b v="0"/>
    <s v="theater/plays"/>
    <x v="3"/>
    <x v="3"/>
  </r>
  <r>
    <n v="128"/>
    <x v="128"/>
    <s v="Phased human-resource core"/>
    <x v="101"/>
    <n v="42596"/>
    <x v="128"/>
    <x v="3"/>
    <x v="118"/>
    <x v="128"/>
    <x v="1"/>
    <x v="1"/>
    <n v="1282885200"/>
    <x v="126"/>
    <n v="1284008400"/>
    <d v="2010-09-09T05:00:00"/>
    <b v="0"/>
    <b v="0"/>
    <s v="music/rock"/>
    <x v="1"/>
    <x v="1"/>
  </r>
  <r>
    <n v="129"/>
    <x v="129"/>
    <s v="Mandatory tertiary implementation"/>
    <x v="102"/>
    <n v="4756"/>
    <x v="129"/>
    <x v="3"/>
    <x v="12"/>
    <x v="129"/>
    <x v="2"/>
    <x v="2"/>
    <n v="1422943200"/>
    <x v="127"/>
    <n v="1425103200"/>
    <d v="2015-02-28T06:00:00"/>
    <b v="0"/>
    <b v="0"/>
    <s v="food/food trucks"/>
    <x v="0"/>
    <x v="0"/>
  </r>
  <r>
    <n v="130"/>
    <x v="130"/>
    <s v="Secured directional encryption"/>
    <x v="103"/>
    <n v="14925"/>
    <x v="130"/>
    <x v="1"/>
    <x v="119"/>
    <x v="130"/>
    <x v="3"/>
    <x v="3"/>
    <n v="1319605200"/>
    <x v="128"/>
    <n v="1320991200"/>
    <d v="2011-11-11T06:00:00"/>
    <b v="0"/>
    <b v="0"/>
    <s v="film &amp; video/drama"/>
    <x v="4"/>
    <x v="6"/>
  </r>
  <r>
    <n v="131"/>
    <x v="131"/>
    <s v="Distributed 5thgeneration implementation"/>
    <x v="104"/>
    <n v="166116"/>
    <x v="131"/>
    <x v="1"/>
    <x v="120"/>
    <x v="131"/>
    <x v="4"/>
    <x v="4"/>
    <n v="1385704800"/>
    <x v="129"/>
    <n v="1386828000"/>
    <d v="2013-12-12T06:00:00"/>
    <b v="0"/>
    <b v="0"/>
    <s v="technology/web"/>
    <x v="2"/>
    <x v="2"/>
  </r>
  <r>
    <n v="132"/>
    <x v="132"/>
    <s v="Virtual static core"/>
    <x v="88"/>
    <n v="3834"/>
    <x v="132"/>
    <x v="1"/>
    <x v="121"/>
    <x v="132"/>
    <x v="1"/>
    <x v="1"/>
    <n v="1515736800"/>
    <x v="130"/>
    <n v="1517119200"/>
    <d v="2018-01-28T06:00:00"/>
    <b v="0"/>
    <b v="1"/>
    <s v="theater/plays"/>
    <x v="3"/>
    <x v="3"/>
  </r>
  <r>
    <n v="133"/>
    <x v="133"/>
    <s v="Secured content-based product"/>
    <x v="6"/>
    <n v="13985"/>
    <x v="133"/>
    <x v="1"/>
    <x v="122"/>
    <x v="133"/>
    <x v="1"/>
    <x v="1"/>
    <n v="1313125200"/>
    <x v="131"/>
    <n v="1315026000"/>
    <d v="2011-09-03T05:00:00"/>
    <b v="0"/>
    <b v="0"/>
    <s v="music/world music"/>
    <x v="1"/>
    <x v="21"/>
  </r>
  <r>
    <n v="134"/>
    <x v="134"/>
    <s v="Secured executive concept"/>
    <x v="105"/>
    <n v="89288"/>
    <x v="134"/>
    <x v="0"/>
    <x v="123"/>
    <x v="134"/>
    <x v="5"/>
    <x v="5"/>
    <n v="1308459600"/>
    <x v="132"/>
    <n v="1312693200"/>
    <d v="2011-08-07T05:00:00"/>
    <b v="0"/>
    <b v="1"/>
    <s v="film &amp; video/documentary"/>
    <x v="4"/>
    <x v="4"/>
  </r>
  <r>
    <n v="135"/>
    <x v="135"/>
    <s v="Balanced zero-defect software"/>
    <x v="106"/>
    <n v="5488"/>
    <x v="135"/>
    <x v="0"/>
    <x v="124"/>
    <x v="135"/>
    <x v="1"/>
    <x v="1"/>
    <n v="1362636000"/>
    <x v="133"/>
    <n v="1363064400"/>
    <d v="2013-03-12T05:00:00"/>
    <b v="0"/>
    <b v="1"/>
    <s v="theater/plays"/>
    <x v="3"/>
    <x v="3"/>
  </r>
  <r>
    <n v="136"/>
    <x v="136"/>
    <s v="Distributed context-sensitive flexibility"/>
    <x v="107"/>
    <n v="2721"/>
    <x v="136"/>
    <x v="3"/>
    <x v="125"/>
    <x v="136"/>
    <x v="1"/>
    <x v="1"/>
    <n v="1402117200"/>
    <x v="134"/>
    <n v="1403154000"/>
    <d v="2014-06-19T05:00:00"/>
    <b v="0"/>
    <b v="1"/>
    <s v="film &amp; video/drama"/>
    <x v="4"/>
    <x v="6"/>
  </r>
  <r>
    <n v="137"/>
    <x v="137"/>
    <s v="Down-sized disintermediate support"/>
    <x v="37"/>
    <n v="4712"/>
    <x v="137"/>
    <x v="1"/>
    <x v="126"/>
    <x v="137"/>
    <x v="1"/>
    <x v="1"/>
    <n v="1286341200"/>
    <x v="135"/>
    <n v="1286859600"/>
    <d v="2010-10-12T05:00:00"/>
    <b v="0"/>
    <b v="0"/>
    <s v="publishing/nonfiction"/>
    <x v="5"/>
    <x v="9"/>
  </r>
  <r>
    <n v="138"/>
    <x v="138"/>
    <s v="Stand-alone mission-critical moratorium"/>
    <x v="103"/>
    <n v="9216"/>
    <x v="138"/>
    <x v="0"/>
    <x v="127"/>
    <x v="138"/>
    <x v="1"/>
    <x v="1"/>
    <n v="1348808400"/>
    <x v="136"/>
    <n v="1349326800"/>
    <d v="2012-10-04T05:00:00"/>
    <b v="0"/>
    <b v="0"/>
    <s v="games/mobile games"/>
    <x v="6"/>
    <x v="20"/>
  </r>
  <r>
    <n v="139"/>
    <x v="139"/>
    <s v="Down-sized empowering protocol"/>
    <x v="108"/>
    <n v="19246"/>
    <x v="139"/>
    <x v="0"/>
    <x v="128"/>
    <x v="139"/>
    <x v="1"/>
    <x v="1"/>
    <n v="1429592400"/>
    <x v="137"/>
    <n v="1430974800"/>
    <d v="2015-05-07T05:00:00"/>
    <b v="0"/>
    <b v="1"/>
    <s v="technology/wearables"/>
    <x v="2"/>
    <x v="8"/>
  </r>
  <r>
    <n v="140"/>
    <x v="140"/>
    <s v="Fully-configurable coherent Internet solution"/>
    <x v="20"/>
    <n v="12274"/>
    <x v="140"/>
    <x v="1"/>
    <x v="129"/>
    <x v="140"/>
    <x v="1"/>
    <x v="1"/>
    <n v="1519538400"/>
    <x v="138"/>
    <n v="1519970400"/>
    <d v="2018-03-02T06:00:00"/>
    <b v="0"/>
    <b v="0"/>
    <s v="film &amp; video/documentary"/>
    <x v="4"/>
    <x v="4"/>
  </r>
  <r>
    <n v="141"/>
    <x v="141"/>
    <s v="Distributed motivating algorithm"/>
    <x v="109"/>
    <n v="65323"/>
    <x v="141"/>
    <x v="1"/>
    <x v="130"/>
    <x v="141"/>
    <x v="1"/>
    <x v="1"/>
    <n v="1434085200"/>
    <x v="139"/>
    <n v="1434603600"/>
    <d v="2015-06-18T05:00:00"/>
    <b v="0"/>
    <b v="0"/>
    <s v="technology/web"/>
    <x v="2"/>
    <x v="2"/>
  </r>
  <r>
    <n v="142"/>
    <x v="142"/>
    <s v="Expanded solution-oriented benchmark"/>
    <x v="92"/>
    <n v="11502"/>
    <x v="142"/>
    <x v="1"/>
    <x v="124"/>
    <x v="142"/>
    <x v="1"/>
    <x v="1"/>
    <n v="1333688400"/>
    <x v="107"/>
    <n v="1337230800"/>
    <d v="2012-05-17T05:00:00"/>
    <b v="0"/>
    <b v="0"/>
    <s v="technology/web"/>
    <x v="2"/>
    <x v="2"/>
  </r>
  <r>
    <n v="143"/>
    <x v="143"/>
    <s v="Implemented discrete secured line"/>
    <x v="91"/>
    <n v="7322"/>
    <x v="143"/>
    <x v="1"/>
    <x v="131"/>
    <x v="143"/>
    <x v="1"/>
    <x v="1"/>
    <n v="1277701200"/>
    <x v="140"/>
    <n v="1279429200"/>
    <d v="2010-07-18T05:00:00"/>
    <b v="0"/>
    <b v="0"/>
    <s v="music/indie rock"/>
    <x v="1"/>
    <x v="7"/>
  </r>
  <r>
    <n v="144"/>
    <x v="144"/>
    <s v="Multi-lateral actuating installation"/>
    <x v="25"/>
    <n v="11619"/>
    <x v="144"/>
    <x v="1"/>
    <x v="18"/>
    <x v="144"/>
    <x v="1"/>
    <x v="1"/>
    <n v="1560747600"/>
    <x v="141"/>
    <n v="1561438800"/>
    <d v="2019-06-25T05:00:00"/>
    <b v="0"/>
    <b v="0"/>
    <s v="theater/plays"/>
    <x v="3"/>
    <x v="3"/>
  </r>
  <r>
    <n v="145"/>
    <x v="145"/>
    <s v="Secured reciprocal array"/>
    <x v="110"/>
    <n v="59128"/>
    <x v="145"/>
    <x v="1"/>
    <x v="132"/>
    <x v="145"/>
    <x v="5"/>
    <x v="5"/>
    <n v="1410066000"/>
    <x v="142"/>
    <n v="1410498000"/>
    <d v="2014-09-12T05:00:00"/>
    <b v="0"/>
    <b v="0"/>
    <s v="technology/wearables"/>
    <x v="2"/>
    <x v="8"/>
  </r>
  <r>
    <n v="146"/>
    <x v="146"/>
    <s v="Optional bandwidth-monitored middleware"/>
    <x v="35"/>
    <n v="1518"/>
    <x v="146"/>
    <x v="3"/>
    <x v="133"/>
    <x v="146"/>
    <x v="1"/>
    <x v="1"/>
    <n v="1320732000"/>
    <x v="143"/>
    <n v="1322460000"/>
    <d v="2011-11-28T06:00:00"/>
    <b v="0"/>
    <b v="0"/>
    <s v="theater/plays"/>
    <x v="3"/>
    <x v="3"/>
  </r>
  <r>
    <n v="147"/>
    <x v="147"/>
    <s v="Upgradable upward-trending workforce"/>
    <x v="111"/>
    <n v="9337"/>
    <x v="147"/>
    <x v="1"/>
    <x v="134"/>
    <x v="147"/>
    <x v="1"/>
    <x v="1"/>
    <n v="1465794000"/>
    <x v="144"/>
    <n v="1466312400"/>
    <d v="2016-06-19T05:00:00"/>
    <b v="0"/>
    <b v="1"/>
    <s v="theater/plays"/>
    <x v="3"/>
    <x v="3"/>
  </r>
  <r>
    <n v="148"/>
    <x v="148"/>
    <s v="Upgradable hybrid capability"/>
    <x v="29"/>
    <n v="11255"/>
    <x v="148"/>
    <x v="1"/>
    <x v="37"/>
    <x v="148"/>
    <x v="1"/>
    <x v="1"/>
    <n v="1500958800"/>
    <x v="145"/>
    <n v="1501736400"/>
    <d v="2017-08-03T05:00:00"/>
    <b v="0"/>
    <b v="0"/>
    <s v="technology/wearables"/>
    <x v="2"/>
    <x v="8"/>
  </r>
  <r>
    <n v="149"/>
    <x v="149"/>
    <s v="Managed fresh-thinking flexibility"/>
    <x v="8"/>
    <n v="13632"/>
    <x v="149"/>
    <x v="1"/>
    <x v="135"/>
    <x v="149"/>
    <x v="1"/>
    <x v="1"/>
    <n v="1357020000"/>
    <x v="146"/>
    <n v="1361512800"/>
    <d v="2013-02-22T06:00:00"/>
    <b v="0"/>
    <b v="0"/>
    <s v="music/indie rock"/>
    <x v="1"/>
    <x v="7"/>
  </r>
  <r>
    <n v="150"/>
    <x v="150"/>
    <s v="Networked stable workforce"/>
    <x v="0"/>
    <n v="1"/>
    <x v="100"/>
    <x v="0"/>
    <x v="49"/>
    <x v="100"/>
    <x v="1"/>
    <x v="1"/>
    <n v="1544940000"/>
    <x v="147"/>
    <n v="1545026400"/>
    <d v="2018-12-17T06:00:00"/>
    <b v="0"/>
    <b v="0"/>
    <s v="music/rock"/>
    <x v="1"/>
    <x v="1"/>
  </r>
  <r>
    <n v="151"/>
    <x v="151"/>
    <s v="Customizable intermediate extranet"/>
    <x v="112"/>
    <n v="88037"/>
    <x v="150"/>
    <x v="0"/>
    <x v="50"/>
    <x v="150"/>
    <x v="1"/>
    <x v="1"/>
    <n v="1402290000"/>
    <x v="148"/>
    <n v="1406696400"/>
    <d v="2014-07-30T05:00:00"/>
    <b v="0"/>
    <b v="0"/>
    <s v="music/electric music"/>
    <x v="1"/>
    <x v="5"/>
  </r>
  <r>
    <n v="152"/>
    <x v="152"/>
    <s v="User-centric fault-tolerant task-force"/>
    <x v="113"/>
    <n v="175573"/>
    <x v="151"/>
    <x v="1"/>
    <x v="136"/>
    <x v="151"/>
    <x v="1"/>
    <x v="1"/>
    <n v="1487311200"/>
    <x v="149"/>
    <n v="1487916000"/>
    <d v="2017-02-24T06:00:00"/>
    <b v="0"/>
    <b v="0"/>
    <s v="music/indie rock"/>
    <x v="1"/>
    <x v="7"/>
  </r>
  <r>
    <n v="153"/>
    <x v="153"/>
    <s v="Multi-tiered radical definition"/>
    <x v="114"/>
    <n v="176112"/>
    <x v="152"/>
    <x v="0"/>
    <x v="137"/>
    <x v="152"/>
    <x v="1"/>
    <x v="1"/>
    <n v="1350622800"/>
    <x v="150"/>
    <n v="1351141200"/>
    <d v="2012-10-25T05:00:00"/>
    <b v="0"/>
    <b v="0"/>
    <s v="theater/plays"/>
    <x v="3"/>
    <x v="3"/>
  </r>
  <r>
    <n v="154"/>
    <x v="154"/>
    <s v="Devolved foreground benchmark"/>
    <x v="115"/>
    <n v="100650"/>
    <x v="153"/>
    <x v="0"/>
    <x v="138"/>
    <x v="153"/>
    <x v="1"/>
    <x v="1"/>
    <n v="1463029200"/>
    <x v="151"/>
    <n v="1465016400"/>
    <d v="2016-06-04T05:00:00"/>
    <b v="0"/>
    <b v="1"/>
    <s v="music/indie rock"/>
    <x v="1"/>
    <x v="7"/>
  </r>
  <r>
    <n v="155"/>
    <x v="155"/>
    <s v="Distributed eco-centric methodology"/>
    <x v="116"/>
    <n v="90706"/>
    <x v="154"/>
    <x v="0"/>
    <x v="139"/>
    <x v="154"/>
    <x v="1"/>
    <x v="1"/>
    <n v="1269493200"/>
    <x v="152"/>
    <n v="1270789200"/>
    <d v="2010-04-09T05:00:00"/>
    <b v="0"/>
    <b v="0"/>
    <s v="theater/plays"/>
    <x v="3"/>
    <x v="3"/>
  </r>
  <r>
    <n v="156"/>
    <x v="156"/>
    <s v="Streamlined encompassing encryption"/>
    <x v="117"/>
    <n v="26914"/>
    <x v="155"/>
    <x v="3"/>
    <x v="140"/>
    <x v="155"/>
    <x v="2"/>
    <x v="2"/>
    <n v="1570251600"/>
    <x v="153"/>
    <n v="1572325200"/>
    <d v="2019-10-29T05:00:00"/>
    <b v="0"/>
    <b v="0"/>
    <s v="music/rock"/>
    <x v="1"/>
    <x v="1"/>
  </r>
  <r>
    <n v="157"/>
    <x v="157"/>
    <s v="User-friendly reciprocal initiative"/>
    <x v="3"/>
    <n v="2212"/>
    <x v="156"/>
    <x v="0"/>
    <x v="141"/>
    <x v="156"/>
    <x v="2"/>
    <x v="2"/>
    <n v="1388383200"/>
    <x v="154"/>
    <n v="1389420000"/>
    <d v="2014-01-11T06:00:00"/>
    <b v="0"/>
    <b v="0"/>
    <s v="photography/photography books"/>
    <x v="7"/>
    <x v="14"/>
  </r>
  <r>
    <n v="158"/>
    <x v="158"/>
    <s v="Ergonomic fresh-thinking installation"/>
    <x v="118"/>
    <n v="4640"/>
    <x v="157"/>
    <x v="1"/>
    <x v="142"/>
    <x v="157"/>
    <x v="1"/>
    <x v="1"/>
    <n v="1449554400"/>
    <x v="155"/>
    <n v="1449640800"/>
    <d v="2015-12-09T06:00:00"/>
    <b v="0"/>
    <b v="0"/>
    <s v="music/rock"/>
    <x v="1"/>
    <x v="1"/>
  </r>
  <r>
    <n v="159"/>
    <x v="159"/>
    <s v="Robust explicit hardware"/>
    <x v="119"/>
    <n v="191222"/>
    <x v="158"/>
    <x v="1"/>
    <x v="143"/>
    <x v="158"/>
    <x v="1"/>
    <x v="1"/>
    <n v="1553662800"/>
    <x v="156"/>
    <n v="1555218000"/>
    <d v="2019-04-14T05:00:00"/>
    <b v="0"/>
    <b v="1"/>
    <s v="theater/plays"/>
    <x v="3"/>
    <x v="3"/>
  </r>
  <r>
    <n v="160"/>
    <x v="160"/>
    <s v="Stand-alone actuating support"/>
    <x v="48"/>
    <n v="12985"/>
    <x v="159"/>
    <x v="1"/>
    <x v="55"/>
    <x v="159"/>
    <x v="1"/>
    <x v="1"/>
    <n v="1556341200"/>
    <x v="157"/>
    <n v="1557723600"/>
    <d v="2019-05-13T05:00:00"/>
    <b v="0"/>
    <b v="0"/>
    <s v="technology/wearables"/>
    <x v="2"/>
    <x v="8"/>
  </r>
  <r>
    <n v="161"/>
    <x v="161"/>
    <s v="Cross-platform methodical process improvement"/>
    <x v="20"/>
    <n v="4300"/>
    <x v="160"/>
    <x v="0"/>
    <x v="51"/>
    <x v="160"/>
    <x v="1"/>
    <x v="1"/>
    <n v="1442984400"/>
    <x v="158"/>
    <n v="1443502800"/>
    <d v="2015-09-29T05:00:00"/>
    <b v="0"/>
    <b v="1"/>
    <s v="technology/web"/>
    <x v="2"/>
    <x v="2"/>
  </r>
  <r>
    <n v="162"/>
    <x v="162"/>
    <s v="Extended bottom-line open architecture"/>
    <x v="55"/>
    <n v="9134"/>
    <x v="161"/>
    <x v="1"/>
    <x v="144"/>
    <x v="161"/>
    <x v="5"/>
    <x v="5"/>
    <n v="1544248800"/>
    <x v="159"/>
    <n v="1546840800"/>
    <d v="2019-01-07T06:00:00"/>
    <b v="0"/>
    <b v="0"/>
    <s v="music/rock"/>
    <x v="1"/>
    <x v="1"/>
  </r>
  <r>
    <n v="163"/>
    <x v="163"/>
    <s v="Extended reciprocal circuit"/>
    <x v="26"/>
    <n v="8864"/>
    <x v="162"/>
    <x v="1"/>
    <x v="67"/>
    <x v="162"/>
    <x v="1"/>
    <x v="1"/>
    <n v="1508475600"/>
    <x v="160"/>
    <n v="1512712800"/>
    <d v="2017-12-08T06:00:00"/>
    <b v="0"/>
    <b v="1"/>
    <s v="photography/photography books"/>
    <x v="7"/>
    <x v="14"/>
  </r>
  <r>
    <n v="164"/>
    <x v="164"/>
    <s v="Polarized human-resource protocol"/>
    <x v="120"/>
    <n v="150755"/>
    <x v="163"/>
    <x v="1"/>
    <x v="20"/>
    <x v="163"/>
    <x v="1"/>
    <x v="1"/>
    <n v="1507438800"/>
    <x v="161"/>
    <n v="1507525200"/>
    <d v="2017-10-09T05:00:00"/>
    <b v="0"/>
    <b v="0"/>
    <s v="theater/plays"/>
    <x v="3"/>
    <x v="3"/>
  </r>
  <r>
    <n v="165"/>
    <x v="165"/>
    <s v="Synergized radical product"/>
    <x v="121"/>
    <n v="110279"/>
    <x v="164"/>
    <x v="1"/>
    <x v="145"/>
    <x v="164"/>
    <x v="1"/>
    <x v="1"/>
    <n v="1501563600"/>
    <x v="162"/>
    <n v="1504328400"/>
    <d v="2017-09-02T05:00:00"/>
    <b v="0"/>
    <b v="0"/>
    <s v="technology/web"/>
    <x v="2"/>
    <x v="2"/>
  </r>
  <r>
    <n v="166"/>
    <x v="166"/>
    <s v="Robust heuristic artificial intelligence"/>
    <x v="122"/>
    <n v="13439"/>
    <x v="165"/>
    <x v="1"/>
    <x v="146"/>
    <x v="165"/>
    <x v="1"/>
    <x v="1"/>
    <n v="1292997600"/>
    <x v="163"/>
    <n v="1293343200"/>
    <d v="2010-12-26T06:00:00"/>
    <b v="0"/>
    <b v="0"/>
    <s v="photography/photography books"/>
    <x v="7"/>
    <x v="14"/>
  </r>
  <r>
    <n v="167"/>
    <x v="167"/>
    <s v="Robust content-based emulation"/>
    <x v="97"/>
    <n v="10804"/>
    <x v="166"/>
    <x v="1"/>
    <x v="147"/>
    <x v="166"/>
    <x v="2"/>
    <x v="2"/>
    <n v="1370840400"/>
    <x v="164"/>
    <n v="1371704400"/>
    <d v="2013-06-20T05:00:00"/>
    <b v="0"/>
    <b v="0"/>
    <s v="theater/plays"/>
    <x v="3"/>
    <x v="3"/>
  </r>
  <r>
    <n v="168"/>
    <x v="168"/>
    <s v="Ergonomic uniform open system"/>
    <x v="123"/>
    <n v="40107"/>
    <x v="167"/>
    <x v="0"/>
    <x v="148"/>
    <x v="167"/>
    <x v="3"/>
    <x v="3"/>
    <n v="1550815200"/>
    <x v="165"/>
    <n v="1552798800"/>
    <d v="2019-03-17T05:00:00"/>
    <b v="0"/>
    <b v="1"/>
    <s v="music/indie rock"/>
    <x v="1"/>
    <x v="7"/>
  </r>
  <r>
    <n v="169"/>
    <x v="169"/>
    <s v="Profit-focused modular product"/>
    <x v="124"/>
    <n v="98811"/>
    <x v="168"/>
    <x v="1"/>
    <x v="149"/>
    <x v="168"/>
    <x v="1"/>
    <x v="1"/>
    <n v="1339909200"/>
    <x v="166"/>
    <n v="1342328400"/>
    <d v="2012-07-15T05:00:00"/>
    <b v="0"/>
    <b v="1"/>
    <s v="film &amp; video/shorts"/>
    <x v="4"/>
    <x v="12"/>
  </r>
  <r>
    <n v="170"/>
    <x v="170"/>
    <s v="Mandatory mobile product"/>
    <x v="125"/>
    <n v="5528"/>
    <x v="169"/>
    <x v="0"/>
    <x v="109"/>
    <x v="169"/>
    <x v="1"/>
    <x v="1"/>
    <n v="1501736400"/>
    <x v="167"/>
    <n v="1502341200"/>
    <d v="2017-08-10T05:00:00"/>
    <b v="0"/>
    <b v="0"/>
    <s v="music/indie rock"/>
    <x v="1"/>
    <x v="7"/>
  </r>
  <r>
    <n v="171"/>
    <x v="171"/>
    <s v="Public-key 3rdgeneration budgetary management"/>
    <x v="70"/>
    <n v="521"/>
    <x v="170"/>
    <x v="0"/>
    <x v="62"/>
    <x v="170"/>
    <x v="1"/>
    <x v="1"/>
    <n v="1395291600"/>
    <x v="168"/>
    <n v="1397192400"/>
    <d v="2014-04-11T05:00:00"/>
    <b v="0"/>
    <b v="0"/>
    <s v="publishing/translations"/>
    <x v="5"/>
    <x v="18"/>
  </r>
  <r>
    <n v="172"/>
    <x v="172"/>
    <s v="Centralized national firmware"/>
    <x v="126"/>
    <n v="663"/>
    <x v="171"/>
    <x v="0"/>
    <x v="150"/>
    <x v="171"/>
    <x v="1"/>
    <x v="1"/>
    <n v="1405746000"/>
    <x v="169"/>
    <n v="1407042000"/>
    <d v="2014-08-03T05:00:00"/>
    <b v="0"/>
    <b v="1"/>
    <s v="film &amp; video/documentary"/>
    <x v="4"/>
    <x v="4"/>
  </r>
  <r>
    <n v="173"/>
    <x v="173"/>
    <s v="Cross-group 4thgeneration middleware"/>
    <x v="127"/>
    <n v="157635"/>
    <x v="172"/>
    <x v="1"/>
    <x v="151"/>
    <x v="172"/>
    <x v="1"/>
    <x v="1"/>
    <n v="1368853200"/>
    <x v="170"/>
    <n v="1369371600"/>
    <d v="2013-05-24T05:00:00"/>
    <b v="0"/>
    <b v="0"/>
    <s v="theater/plays"/>
    <x v="3"/>
    <x v="3"/>
  </r>
  <r>
    <n v="174"/>
    <x v="174"/>
    <s v="Pre-emptive scalable access"/>
    <x v="60"/>
    <n v="5368"/>
    <x v="173"/>
    <x v="1"/>
    <x v="44"/>
    <x v="173"/>
    <x v="1"/>
    <x v="1"/>
    <n v="1444021200"/>
    <x v="171"/>
    <n v="1444107600"/>
    <d v="2015-10-06T05:00:00"/>
    <b v="0"/>
    <b v="1"/>
    <s v="technology/wearables"/>
    <x v="2"/>
    <x v="8"/>
  </r>
  <r>
    <n v="175"/>
    <x v="175"/>
    <s v="Sharable intangible migration"/>
    <x v="128"/>
    <n v="47459"/>
    <x v="174"/>
    <x v="0"/>
    <x v="152"/>
    <x v="174"/>
    <x v="1"/>
    <x v="1"/>
    <n v="1472619600"/>
    <x v="172"/>
    <n v="1474261200"/>
    <d v="2016-09-19T05:00:00"/>
    <b v="0"/>
    <b v="0"/>
    <s v="theater/plays"/>
    <x v="3"/>
    <x v="3"/>
  </r>
  <r>
    <n v="176"/>
    <x v="176"/>
    <s v="Proactive scalable Graphical User Interface"/>
    <x v="129"/>
    <n v="86060"/>
    <x v="175"/>
    <x v="0"/>
    <x v="153"/>
    <x v="175"/>
    <x v="1"/>
    <x v="1"/>
    <n v="1472878800"/>
    <x v="173"/>
    <n v="1473656400"/>
    <d v="2016-09-12T05:00:00"/>
    <b v="0"/>
    <b v="0"/>
    <s v="theater/plays"/>
    <x v="3"/>
    <x v="3"/>
  </r>
  <r>
    <n v="177"/>
    <x v="177"/>
    <s v="Digitized solution-oriented product"/>
    <x v="130"/>
    <n v="161593"/>
    <x v="176"/>
    <x v="1"/>
    <x v="154"/>
    <x v="176"/>
    <x v="1"/>
    <x v="1"/>
    <n v="1289800800"/>
    <x v="174"/>
    <n v="1291960800"/>
    <d v="2010-12-10T06:00:00"/>
    <b v="0"/>
    <b v="0"/>
    <s v="theater/plays"/>
    <x v="3"/>
    <x v="3"/>
  </r>
  <r>
    <n v="178"/>
    <x v="178"/>
    <s v="Triple-buffered cohesive structure"/>
    <x v="44"/>
    <n v="6927"/>
    <x v="177"/>
    <x v="0"/>
    <x v="155"/>
    <x v="177"/>
    <x v="1"/>
    <x v="1"/>
    <n v="1505970000"/>
    <x v="175"/>
    <n v="1506747600"/>
    <d v="2017-09-30T05:00:00"/>
    <b v="0"/>
    <b v="0"/>
    <s v="food/food trucks"/>
    <x v="0"/>
    <x v="0"/>
  </r>
  <r>
    <n v="179"/>
    <x v="179"/>
    <s v="Realigned human-resource orchestration"/>
    <x v="131"/>
    <n v="159185"/>
    <x v="178"/>
    <x v="1"/>
    <x v="156"/>
    <x v="178"/>
    <x v="0"/>
    <x v="0"/>
    <n v="1363496400"/>
    <x v="176"/>
    <n v="1363582800"/>
    <d v="2013-03-18T05:00:00"/>
    <b v="0"/>
    <b v="1"/>
    <s v="theater/plays"/>
    <x v="3"/>
    <x v="3"/>
  </r>
  <r>
    <n v="180"/>
    <x v="180"/>
    <s v="Optional clear-thinking software"/>
    <x v="132"/>
    <n v="172736"/>
    <x v="179"/>
    <x v="1"/>
    <x v="157"/>
    <x v="179"/>
    <x v="2"/>
    <x v="2"/>
    <n v="1269234000"/>
    <x v="177"/>
    <n v="1269666000"/>
    <d v="2010-03-27T05:00:00"/>
    <b v="0"/>
    <b v="0"/>
    <s v="technology/wearables"/>
    <x v="2"/>
    <x v="8"/>
  </r>
  <r>
    <n v="181"/>
    <x v="181"/>
    <s v="Centralized global approach"/>
    <x v="133"/>
    <n v="5315"/>
    <x v="180"/>
    <x v="0"/>
    <x v="158"/>
    <x v="180"/>
    <x v="1"/>
    <x v="1"/>
    <n v="1507093200"/>
    <x v="178"/>
    <n v="1508648400"/>
    <d v="2017-10-22T05:00:00"/>
    <b v="0"/>
    <b v="0"/>
    <s v="technology/web"/>
    <x v="2"/>
    <x v="2"/>
  </r>
  <r>
    <n v="182"/>
    <x v="182"/>
    <s v="Reverse-engineered bandwidth-monitored contingency"/>
    <x v="134"/>
    <n v="195750"/>
    <x v="181"/>
    <x v="1"/>
    <x v="159"/>
    <x v="181"/>
    <x v="3"/>
    <x v="3"/>
    <n v="1560574800"/>
    <x v="179"/>
    <n v="1561957200"/>
    <d v="2019-07-01T05:00:00"/>
    <b v="0"/>
    <b v="0"/>
    <s v="theater/plays"/>
    <x v="3"/>
    <x v="3"/>
  </r>
  <r>
    <n v="183"/>
    <x v="183"/>
    <s v="Pre-emptive bandwidth-monitored instruction set"/>
    <x v="135"/>
    <n v="3525"/>
    <x v="182"/>
    <x v="0"/>
    <x v="99"/>
    <x v="182"/>
    <x v="0"/>
    <x v="0"/>
    <n v="1284008400"/>
    <x v="180"/>
    <n v="1285131600"/>
    <d v="2010-09-22T05:00:00"/>
    <b v="0"/>
    <b v="0"/>
    <s v="music/rock"/>
    <x v="1"/>
    <x v="1"/>
  </r>
  <r>
    <n v="184"/>
    <x v="184"/>
    <s v="Adaptive asynchronous emulation"/>
    <x v="136"/>
    <n v="10550"/>
    <x v="183"/>
    <x v="1"/>
    <x v="160"/>
    <x v="183"/>
    <x v="1"/>
    <x v="1"/>
    <n v="1556859600"/>
    <x v="181"/>
    <n v="1556946000"/>
    <d v="2019-05-04T05:00:00"/>
    <b v="0"/>
    <b v="0"/>
    <s v="theater/plays"/>
    <x v="3"/>
    <x v="3"/>
  </r>
  <r>
    <n v="185"/>
    <x v="185"/>
    <s v="Innovative actuating conglomeration"/>
    <x v="67"/>
    <n v="718"/>
    <x v="184"/>
    <x v="0"/>
    <x v="161"/>
    <x v="184"/>
    <x v="1"/>
    <x v="1"/>
    <n v="1526187600"/>
    <x v="182"/>
    <n v="1527138000"/>
    <d v="2018-05-24T05:00:00"/>
    <b v="0"/>
    <b v="0"/>
    <s v="film &amp; video/television"/>
    <x v="4"/>
    <x v="19"/>
  </r>
  <r>
    <n v="186"/>
    <x v="186"/>
    <s v="Grass-roots foreground policy"/>
    <x v="137"/>
    <n v="28358"/>
    <x v="185"/>
    <x v="0"/>
    <x v="162"/>
    <x v="185"/>
    <x v="1"/>
    <x v="1"/>
    <n v="1400821200"/>
    <x v="183"/>
    <n v="1402117200"/>
    <d v="2014-06-07T05:00:00"/>
    <b v="0"/>
    <b v="0"/>
    <s v="theater/plays"/>
    <x v="3"/>
    <x v="3"/>
  </r>
  <r>
    <n v="187"/>
    <x v="187"/>
    <s v="Horizontal transitional paradigm"/>
    <x v="138"/>
    <n v="138384"/>
    <x v="186"/>
    <x v="1"/>
    <x v="163"/>
    <x v="186"/>
    <x v="0"/>
    <x v="0"/>
    <n v="1361599200"/>
    <x v="184"/>
    <n v="1364014800"/>
    <d v="2013-03-23T05:00:00"/>
    <b v="0"/>
    <b v="1"/>
    <s v="film &amp; video/shorts"/>
    <x v="4"/>
    <x v="12"/>
  </r>
  <r>
    <n v="188"/>
    <x v="188"/>
    <s v="Networked didactic info-mediaries"/>
    <x v="139"/>
    <n v="2625"/>
    <x v="187"/>
    <x v="0"/>
    <x v="164"/>
    <x v="187"/>
    <x v="6"/>
    <x v="6"/>
    <n v="1417500000"/>
    <x v="185"/>
    <n v="1417586400"/>
    <d v="2014-12-03T06:00:00"/>
    <b v="0"/>
    <b v="0"/>
    <s v="theater/plays"/>
    <x v="3"/>
    <x v="3"/>
  </r>
  <r>
    <n v="189"/>
    <x v="189"/>
    <s v="Switchable contextually-based access"/>
    <x v="140"/>
    <n v="45004"/>
    <x v="188"/>
    <x v="3"/>
    <x v="165"/>
    <x v="188"/>
    <x v="1"/>
    <x v="1"/>
    <n v="1457071200"/>
    <x v="186"/>
    <n v="1457071200"/>
    <d v="2016-03-04T06:00:00"/>
    <b v="0"/>
    <b v="0"/>
    <s v="theater/plays"/>
    <x v="3"/>
    <x v="3"/>
  </r>
  <r>
    <n v="190"/>
    <x v="190"/>
    <s v="Up-sized dynamic throughput"/>
    <x v="41"/>
    <n v="2538"/>
    <x v="189"/>
    <x v="0"/>
    <x v="3"/>
    <x v="189"/>
    <x v="1"/>
    <x v="1"/>
    <n v="1370322000"/>
    <x v="187"/>
    <n v="1370408400"/>
    <d v="2013-06-05T05:00:00"/>
    <b v="0"/>
    <b v="1"/>
    <s v="theater/plays"/>
    <x v="3"/>
    <x v="3"/>
  </r>
  <r>
    <n v="191"/>
    <x v="191"/>
    <s v="Mandatory reciprocal superstructure"/>
    <x v="141"/>
    <n v="3188"/>
    <x v="190"/>
    <x v="0"/>
    <x v="99"/>
    <x v="190"/>
    <x v="6"/>
    <x v="6"/>
    <n v="1552366800"/>
    <x v="188"/>
    <n v="1552626000"/>
    <d v="2019-03-15T05:00:00"/>
    <b v="0"/>
    <b v="0"/>
    <s v="theater/plays"/>
    <x v="3"/>
    <x v="3"/>
  </r>
  <r>
    <n v="192"/>
    <x v="192"/>
    <s v="Upgradable 4thgeneration productivity"/>
    <x v="142"/>
    <n v="8517"/>
    <x v="191"/>
    <x v="0"/>
    <x v="166"/>
    <x v="191"/>
    <x v="1"/>
    <x v="1"/>
    <n v="1403845200"/>
    <x v="189"/>
    <n v="1404190800"/>
    <d v="2014-07-01T05:00:00"/>
    <b v="0"/>
    <b v="0"/>
    <s v="music/rock"/>
    <x v="1"/>
    <x v="1"/>
  </r>
  <r>
    <n v="193"/>
    <x v="193"/>
    <s v="Progressive discrete hub"/>
    <x v="47"/>
    <n v="3012"/>
    <x v="192"/>
    <x v="0"/>
    <x v="167"/>
    <x v="192"/>
    <x v="1"/>
    <x v="1"/>
    <n v="1523163600"/>
    <x v="190"/>
    <n v="1523509200"/>
    <d v="2018-04-12T05:00:00"/>
    <b v="1"/>
    <b v="0"/>
    <s v="music/indie rock"/>
    <x v="1"/>
    <x v="7"/>
  </r>
  <r>
    <n v="194"/>
    <x v="194"/>
    <s v="Assimilated multi-tasking archive"/>
    <x v="143"/>
    <n v="8716"/>
    <x v="193"/>
    <x v="1"/>
    <x v="105"/>
    <x v="193"/>
    <x v="1"/>
    <x v="1"/>
    <n v="1442206800"/>
    <x v="191"/>
    <n v="1443589200"/>
    <d v="2015-09-30T05:00:00"/>
    <b v="0"/>
    <b v="0"/>
    <s v="music/metal"/>
    <x v="1"/>
    <x v="16"/>
  </r>
  <r>
    <n v="195"/>
    <x v="195"/>
    <s v="Upgradable high-level solution"/>
    <x v="144"/>
    <n v="57157"/>
    <x v="194"/>
    <x v="1"/>
    <x v="168"/>
    <x v="194"/>
    <x v="1"/>
    <x v="1"/>
    <n v="1532840400"/>
    <x v="192"/>
    <n v="1533445200"/>
    <d v="2018-08-05T05:00:00"/>
    <b v="0"/>
    <b v="0"/>
    <s v="music/electric music"/>
    <x v="1"/>
    <x v="5"/>
  </r>
  <r>
    <n v="196"/>
    <x v="196"/>
    <s v="Organic bandwidth-monitored frame"/>
    <x v="139"/>
    <n v="5178"/>
    <x v="195"/>
    <x v="0"/>
    <x v="16"/>
    <x v="195"/>
    <x v="3"/>
    <x v="3"/>
    <n v="1472878800"/>
    <x v="173"/>
    <n v="1474520400"/>
    <d v="2016-09-22T05:00:00"/>
    <b v="0"/>
    <b v="0"/>
    <s v="technology/wearables"/>
    <x v="2"/>
    <x v="8"/>
  </r>
  <r>
    <n v="197"/>
    <x v="197"/>
    <s v="Business-focused logistical framework"/>
    <x v="145"/>
    <n v="163118"/>
    <x v="196"/>
    <x v="1"/>
    <x v="169"/>
    <x v="196"/>
    <x v="1"/>
    <x v="1"/>
    <n v="1498194000"/>
    <x v="193"/>
    <n v="1499403600"/>
    <d v="2017-07-07T05:00:00"/>
    <b v="0"/>
    <b v="0"/>
    <s v="film &amp; video/drama"/>
    <x v="4"/>
    <x v="6"/>
  </r>
  <r>
    <n v="198"/>
    <x v="198"/>
    <s v="Universal multi-state capability"/>
    <x v="146"/>
    <n v="6041"/>
    <x v="197"/>
    <x v="0"/>
    <x v="170"/>
    <x v="197"/>
    <x v="1"/>
    <x v="1"/>
    <n v="1281070800"/>
    <x v="194"/>
    <n v="1283576400"/>
    <d v="2010-09-04T05:00:00"/>
    <b v="0"/>
    <b v="0"/>
    <s v="music/electric music"/>
    <x v="1"/>
    <x v="5"/>
  </r>
  <r>
    <n v="199"/>
    <x v="199"/>
    <s v="Digitized reciprocal infrastructure"/>
    <x v="37"/>
    <n v="968"/>
    <x v="198"/>
    <x v="0"/>
    <x v="171"/>
    <x v="198"/>
    <x v="1"/>
    <x v="1"/>
    <n v="1436245200"/>
    <x v="195"/>
    <n v="1436590800"/>
    <d v="2015-07-11T05:00:00"/>
    <b v="0"/>
    <b v="0"/>
    <s v="music/rock"/>
    <x v="1"/>
    <x v="1"/>
  </r>
  <r>
    <n v="200"/>
    <x v="200"/>
    <s v="Reduced dedicated capability"/>
    <x v="0"/>
    <n v="2"/>
    <x v="50"/>
    <x v="0"/>
    <x v="49"/>
    <x v="50"/>
    <x v="0"/>
    <x v="0"/>
    <n v="1269493200"/>
    <x v="152"/>
    <n v="1270443600"/>
    <d v="2010-04-05T05:00:00"/>
    <b v="0"/>
    <b v="0"/>
    <s v="theater/plays"/>
    <x v="3"/>
    <x v="3"/>
  </r>
  <r>
    <n v="201"/>
    <x v="201"/>
    <s v="Cross-platform bi-directional workforce"/>
    <x v="118"/>
    <n v="14305"/>
    <x v="199"/>
    <x v="1"/>
    <x v="144"/>
    <x v="199"/>
    <x v="1"/>
    <x v="1"/>
    <n v="1406264400"/>
    <x v="196"/>
    <n v="1407819600"/>
    <d v="2014-08-12T05:00:00"/>
    <b v="0"/>
    <b v="0"/>
    <s v="technology/web"/>
    <x v="2"/>
    <x v="2"/>
  </r>
  <r>
    <n v="202"/>
    <x v="202"/>
    <s v="Upgradable scalable methodology"/>
    <x v="111"/>
    <n v="6543"/>
    <x v="200"/>
    <x v="3"/>
    <x v="172"/>
    <x v="200"/>
    <x v="1"/>
    <x v="1"/>
    <n v="1317531600"/>
    <x v="197"/>
    <n v="1317877200"/>
    <d v="2011-10-06T05:00:00"/>
    <b v="0"/>
    <b v="0"/>
    <s v="food/food trucks"/>
    <x v="0"/>
    <x v="0"/>
  </r>
  <r>
    <n v="203"/>
    <x v="203"/>
    <s v="Customer-focused client-server service-desk"/>
    <x v="147"/>
    <n v="193413"/>
    <x v="201"/>
    <x v="1"/>
    <x v="173"/>
    <x v="201"/>
    <x v="2"/>
    <x v="2"/>
    <n v="1484632800"/>
    <x v="198"/>
    <n v="1484805600"/>
    <d v="2017-01-19T06:00:00"/>
    <b v="0"/>
    <b v="0"/>
    <s v="theater/plays"/>
    <x v="3"/>
    <x v="3"/>
  </r>
  <r>
    <n v="204"/>
    <x v="204"/>
    <s v="Mandatory multimedia leverage"/>
    <x v="148"/>
    <n v="2529"/>
    <x v="202"/>
    <x v="0"/>
    <x v="174"/>
    <x v="202"/>
    <x v="1"/>
    <x v="1"/>
    <n v="1301806800"/>
    <x v="199"/>
    <n v="1302670800"/>
    <d v="2011-04-13T05:00:00"/>
    <b v="0"/>
    <b v="0"/>
    <s v="music/jazz"/>
    <x v="1"/>
    <x v="17"/>
  </r>
  <r>
    <n v="205"/>
    <x v="205"/>
    <s v="Focused analyzing circuit"/>
    <x v="81"/>
    <n v="5614"/>
    <x v="203"/>
    <x v="1"/>
    <x v="175"/>
    <x v="203"/>
    <x v="1"/>
    <x v="1"/>
    <n v="1539752400"/>
    <x v="200"/>
    <n v="1540789200"/>
    <d v="2018-10-29T05:00:00"/>
    <b v="1"/>
    <b v="0"/>
    <s v="theater/plays"/>
    <x v="3"/>
    <x v="3"/>
  </r>
  <r>
    <n v="206"/>
    <x v="206"/>
    <s v="Fundamental grid-enabled strategy"/>
    <x v="25"/>
    <n v="3496"/>
    <x v="204"/>
    <x v="3"/>
    <x v="176"/>
    <x v="204"/>
    <x v="1"/>
    <x v="1"/>
    <n v="1267250400"/>
    <x v="201"/>
    <n v="1268028000"/>
    <d v="2010-03-08T06:00:00"/>
    <b v="0"/>
    <b v="0"/>
    <s v="publishing/fiction"/>
    <x v="5"/>
    <x v="13"/>
  </r>
  <r>
    <n v="207"/>
    <x v="207"/>
    <s v="Digitized 5thgeneration knowledgebase"/>
    <x v="67"/>
    <n v="4257"/>
    <x v="205"/>
    <x v="1"/>
    <x v="177"/>
    <x v="205"/>
    <x v="1"/>
    <x v="1"/>
    <n v="1535432400"/>
    <x v="202"/>
    <n v="1537160400"/>
    <d v="2018-09-17T05:00:00"/>
    <b v="0"/>
    <b v="1"/>
    <s v="music/rock"/>
    <x v="1"/>
    <x v="1"/>
  </r>
  <r>
    <n v="208"/>
    <x v="208"/>
    <s v="Mandatory multi-tasking encryption"/>
    <x v="149"/>
    <n v="199110"/>
    <x v="206"/>
    <x v="1"/>
    <x v="178"/>
    <x v="206"/>
    <x v="1"/>
    <x v="1"/>
    <n v="1510207200"/>
    <x v="203"/>
    <n v="1512280800"/>
    <d v="2017-12-03T06:00:00"/>
    <b v="0"/>
    <b v="0"/>
    <s v="film &amp; video/documentary"/>
    <x v="4"/>
    <x v="4"/>
  </r>
  <r>
    <n v="209"/>
    <x v="209"/>
    <s v="Distributed system-worthy application"/>
    <x v="150"/>
    <n v="41212"/>
    <x v="207"/>
    <x v="2"/>
    <x v="179"/>
    <x v="207"/>
    <x v="2"/>
    <x v="2"/>
    <n v="1462510800"/>
    <x v="204"/>
    <n v="1463115600"/>
    <d v="2016-05-13T05:00:00"/>
    <b v="0"/>
    <b v="0"/>
    <s v="film &amp; video/documentary"/>
    <x v="4"/>
    <x v="4"/>
  </r>
  <r>
    <n v="210"/>
    <x v="210"/>
    <s v="Synergistic tertiary time-frame"/>
    <x v="151"/>
    <n v="6338"/>
    <x v="208"/>
    <x v="0"/>
    <x v="31"/>
    <x v="208"/>
    <x v="3"/>
    <x v="3"/>
    <n v="1488520800"/>
    <x v="205"/>
    <n v="1490850000"/>
    <d v="2017-03-30T05:00:00"/>
    <b v="0"/>
    <b v="0"/>
    <s v="film &amp; video/science fiction"/>
    <x v="4"/>
    <x v="22"/>
  </r>
  <r>
    <n v="211"/>
    <x v="211"/>
    <s v="Customer-focused impactful benchmark"/>
    <x v="152"/>
    <n v="99100"/>
    <x v="209"/>
    <x v="0"/>
    <x v="180"/>
    <x v="209"/>
    <x v="1"/>
    <x v="1"/>
    <n v="1377579600"/>
    <x v="206"/>
    <n v="1379653200"/>
    <d v="2013-09-20T05:00:00"/>
    <b v="0"/>
    <b v="0"/>
    <s v="theater/plays"/>
    <x v="3"/>
    <x v="3"/>
  </r>
  <r>
    <n v="212"/>
    <x v="212"/>
    <s v="Profound next generation infrastructure"/>
    <x v="32"/>
    <n v="12300"/>
    <x v="210"/>
    <x v="1"/>
    <x v="170"/>
    <x v="210"/>
    <x v="1"/>
    <x v="1"/>
    <n v="1576389600"/>
    <x v="207"/>
    <n v="1580364000"/>
    <d v="2020-01-30T06:00:00"/>
    <b v="0"/>
    <b v="0"/>
    <s v="theater/plays"/>
    <x v="3"/>
    <x v="3"/>
  </r>
  <r>
    <n v="213"/>
    <x v="213"/>
    <s v="Face-to-face encompassing info-mediaries"/>
    <x v="153"/>
    <n v="171549"/>
    <x v="211"/>
    <x v="1"/>
    <x v="181"/>
    <x v="211"/>
    <x v="1"/>
    <x v="1"/>
    <n v="1289019600"/>
    <x v="208"/>
    <n v="1289714400"/>
    <d v="2010-11-14T06:00:00"/>
    <b v="0"/>
    <b v="1"/>
    <s v="music/indie rock"/>
    <x v="1"/>
    <x v="7"/>
  </r>
  <r>
    <n v="214"/>
    <x v="214"/>
    <s v="Open-source fresh-thinking policy"/>
    <x v="1"/>
    <n v="14324"/>
    <x v="212"/>
    <x v="1"/>
    <x v="34"/>
    <x v="212"/>
    <x v="1"/>
    <x v="1"/>
    <n v="1282194000"/>
    <x v="209"/>
    <n v="1282712400"/>
    <d v="2010-08-25T05:00:00"/>
    <b v="0"/>
    <b v="0"/>
    <s v="music/rock"/>
    <x v="1"/>
    <x v="1"/>
  </r>
  <r>
    <n v="215"/>
    <x v="215"/>
    <s v="Extended 24/7 implementation"/>
    <x v="154"/>
    <n v="6024"/>
    <x v="213"/>
    <x v="0"/>
    <x v="182"/>
    <x v="213"/>
    <x v="1"/>
    <x v="1"/>
    <n v="1550037600"/>
    <x v="210"/>
    <n v="1550210400"/>
    <d v="2019-02-15T06:00:00"/>
    <b v="0"/>
    <b v="0"/>
    <s v="theater/plays"/>
    <x v="3"/>
    <x v="3"/>
  </r>
  <r>
    <n v="216"/>
    <x v="216"/>
    <s v="Organic dynamic algorithm"/>
    <x v="155"/>
    <n v="188721"/>
    <x v="214"/>
    <x v="1"/>
    <x v="183"/>
    <x v="214"/>
    <x v="1"/>
    <x v="1"/>
    <n v="1321941600"/>
    <x v="211"/>
    <n v="1322114400"/>
    <d v="2011-11-24T06:00:00"/>
    <b v="0"/>
    <b v="0"/>
    <s v="theater/plays"/>
    <x v="3"/>
    <x v="3"/>
  </r>
  <r>
    <n v="217"/>
    <x v="217"/>
    <s v="Organic multi-tasking focus group"/>
    <x v="156"/>
    <n v="57911"/>
    <x v="215"/>
    <x v="0"/>
    <x v="184"/>
    <x v="215"/>
    <x v="1"/>
    <x v="1"/>
    <n v="1556427600"/>
    <x v="212"/>
    <n v="1557205200"/>
    <d v="2019-05-07T05:00:00"/>
    <b v="0"/>
    <b v="0"/>
    <s v="film &amp; video/science fiction"/>
    <x v="4"/>
    <x v="22"/>
  </r>
  <r>
    <n v="218"/>
    <x v="218"/>
    <s v="Adaptive logistical initiative"/>
    <x v="57"/>
    <n v="12309"/>
    <x v="216"/>
    <x v="1"/>
    <x v="185"/>
    <x v="216"/>
    <x v="4"/>
    <x v="4"/>
    <n v="1320991200"/>
    <x v="213"/>
    <n v="1323928800"/>
    <d v="2011-12-15T06:00:00"/>
    <b v="0"/>
    <b v="1"/>
    <s v="film &amp; video/shorts"/>
    <x v="4"/>
    <x v="12"/>
  </r>
  <r>
    <n v="219"/>
    <x v="219"/>
    <s v="Stand-alone mobile customer loyalty"/>
    <x v="157"/>
    <n v="138497"/>
    <x v="217"/>
    <x v="1"/>
    <x v="186"/>
    <x v="217"/>
    <x v="1"/>
    <x v="1"/>
    <n v="1345093200"/>
    <x v="214"/>
    <n v="1346130000"/>
    <d v="2012-08-28T05:00:00"/>
    <b v="0"/>
    <b v="0"/>
    <s v="film &amp; video/animation"/>
    <x v="4"/>
    <x v="10"/>
  </r>
  <r>
    <n v="220"/>
    <x v="220"/>
    <s v="Focused composite approach"/>
    <x v="58"/>
    <n v="667"/>
    <x v="218"/>
    <x v="0"/>
    <x v="68"/>
    <x v="218"/>
    <x v="1"/>
    <x v="1"/>
    <n v="1309496400"/>
    <x v="215"/>
    <n v="1311051600"/>
    <d v="2011-07-19T05:00:00"/>
    <b v="1"/>
    <b v="0"/>
    <s v="theater/plays"/>
    <x v="3"/>
    <x v="3"/>
  </r>
  <r>
    <n v="221"/>
    <x v="221"/>
    <s v="Face-to-face clear-thinking Local Area Network"/>
    <x v="158"/>
    <n v="119830"/>
    <x v="219"/>
    <x v="0"/>
    <x v="187"/>
    <x v="219"/>
    <x v="1"/>
    <x v="1"/>
    <n v="1340254800"/>
    <x v="216"/>
    <n v="1340427600"/>
    <d v="2012-06-23T05:00:00"/>
    <b v="1"/>
    <b v="0"/>
    <s v="food/food trucks"/>
    <x v="0"/>
    <x v="0"/>
  </r>
  <r>
    <n v="222"/>
    <x v="222"/>
    <s v="Cross-group cohesive circuit"/>
    <x v="73"/>
    <n v="6623"/>
    <x v="220"/>
    <x v="1"/>
    <x v="188"/>
    <x v="220"/>
    <x v="1"/>
    <x v="1"/>
    <n v="1412226000"/>
    <x v="217"/>
    <n v="1412312400"/>
    <d v="2014-10-03T05:00:00"/>
    <b v="0"/>
    <b v="0"/>
    <s v="photography/photography books"/>
    <x v="7"/>
    <x v="14"/>
  </r>
  <r>
    <n v="223"/>
    <x v="223"/>
    <s v="Synergistic explicit capability"/>
    <x v="159"/>
    <n v="81897"/>
    <x v="221"/>
    <x v="0"/>
    <x v="189"/>
    <x v="221"/>
    <x v="1"/>
    <x v="1"/>
    <n v="1458104400"/>
    <x v="218"/>
    <n v="1459314000"/>
    <d v="2016-03-30T05:00:00"/>
    <b v="0"/>
    <b v="0"/>
    <s v="theater/plays"/>
    <x v="3"/>
    <x v="3"/>
  </r>
  <r>
    <n v="224"/>
    <x v="224"/>
    <s v="Diverse analyzing definition"/>
    <x v="160"/>
    <n v="186885"/>
    <x v="222"/>
    <x v="1"/>
    <x v="190"/>
    <x v="222"/>
    <x v="1"/>
    <x v="1"/>
    <n v="1411534800"/>
    <x v="219"/>
    <n v="1415426400"/>
    <d v="2014-11-08T06:00:00"/>
    <b v="0"/>
    <b v="0"/>
    <s v="film &amp; video/science fiction"/>
    <x v="4"/>
    <x v="22"/>
  </r>
  <r>
    <n v="225"/>
    <x v="225"/>
    <s v="Enterprise-wide reciprocal success"/>
    <x v="161"/>
    <n v="176398"/>
    <x v="223"/>
    <x v="1"/>
    <x v="191"/>
    <x v="223"/>
    <x v="1"/>
    <x v="1"/>
    <n v="1399093200"/>
    <x v="220"/>
    <n v="1399093200"/>
    <d v="2014-05-03T05:00:00"/>
    <b v="1"/>
    <b v="0"/>
    <s v="music/rock"/>
    <x v="1"/>
    <x v="1"/>
  </r>
  <r>
    <n v="226"/>
    <x v="102"/>
    <s v="Progressive neutral middleware"/>
    <x v="162"/>
    <n v="10999"/>
    <x v="224"/>
    <x v="1"/>
    <x v="192"/>
    <x v="224"/>
    <x v="1"/>
    <x v="1"/>
    <n v="1270702800"/>
    <x v="221"/>
    <n v="1273899600"/>
    <d v="2010-05-15T05:00:00"/>
    <b v="0"/>
    <b v="0"/>
    <s v="photography/photography books"/>
    <x v="7"/>
    <x v="14"/>
  </r>
  <r>
    <n v="227"/>
    <x v="226"/>
    <s v="Intuitive exuding process improvement"/>
    <x v="163"/>
    <n v="102751"/>
    <x v="225"/>
    <x v="1"/>
    <x v="193"/>
    <x v="225"/>
    <x v="1"/>
    <x v="1"/>
    <n v="1431666000"/>
    <x v="222"/>
    <n v="1432184400"/>
    <d v="2015-05-21T05:00:00"/>
    <b v="0"/>
    <b v="0"/>
    <s v="games/mobile games"/>
    <x v="6"/>
    <x v="20"/>
  </r>
  <r>
    <n v="228"/>
    <x v="227"/>
    <s v="Exclusive real-time protocol"/>
    <x v="164"/>
    <n v="165352"/>
    <x v="226"/>
    <x v="1"/>
    <x v="194"/>
    <x v="226"/>
    <x v="1"/>
    <x v="1"/>
    <n v="1472619600"/>
    <x v="172"/>
    <n v="1474779600"/>
    <d v="2016-09-25T05:00:00"/>
    <b v="0"/>
    <b v="0"/>
    <s v="film &amp; video/animation"/>
    <x v="4"/>
    <x v="10"/>
  </r>
  <r>
    <n v="229"/>
    <x v="228"/>
    <s v="Extended encompassing application"/>
    <x v="165"/>
    <n v="165798"/>
    <x v="227"/>
    <x v="1"/>
    <x v="195"/>
    <x v="227"/>
    <x v="1"/>
    <x v="1"/>
    <n v="1496293200"/>
    <x v="223"/>
    <n v="1500440400"/>
    <d v="2017-07-19T05:00:00"/>
    <b v="0"/>
    <b v="1"/>
    <s v="games/mobile games"/>
    <x v="6"/>
    <x v="20"/>
  </r>
  <r>
    <n v="230"/>
    <x v="229"/>
    <s v="Progressive value-added ability"/>
    <x v="166"/>
    <n v="10084"/>
    <x v="228"/>
    <x v="1"/>
    <x v="196"/>
    <x v="228"/>
    <x v="1"/>
    <x v="1"/>
    <n v="1575612000"/>
    <x v="224"/>
    <n v="1575612000"/>
    <d v="2019-12-06T06:00:00"/>
    <b v="0"/>
    <b v="0"/>
    <s v="games/video games"/>
    <x v="6"/>
    <x v="11"/>
  </r>
  <r>
    <n v="231"/>
    <x v="230"/>
    <s v="Cross-platform uniform hardware"/>
    <x v="44"/>
    <n v="5523"/>
    <x v="229"/>
    <x v="3"/>
    <x v="109"/>
    <x v="229"/>
    <x v="1"/>
    <x v="1"/>
    <n v="1369112400"/>
    <x v="225"/>
    <n v="1374123600"/>
    <d v="2013-07-18T05:00:00"/>
    <b v="0"/>
    <b v="0"/>
    <s v="theater/plays"/>
    <x v="3"/>
    <x v="3"/>
  </r>
  <r>
    <n v="232"/>
    <x v="231"/>
    <s v="Progressive secondary portal"/>
    <x v="74"/>
    <n v="5823"/>
    <x v="230"/>
    <x v="1"/>
    <x v="45"/>
    <x v="230"/>
    <x v="1"/>
    <x v="1"/>
    <n v="1469422800"/>
    <x v="226"/>
    <n v="1469509200"/>
    <d v="2016-07-26T05:00:00"/>
    <b v="0"/>
    <b v="0"/>
    <s v="theater/plays"/>
    <x v="3"/>
    <x v="3"/>
  </r>
  <r>
    <n v="233"/>
    <x v="232"/>
    <s v="Multi-lateral national adapter"/>
    <x v="167"/>
    <n v="6000"/>
    <x v="231"/>
    <x v="1"/>
    <x v="197"/>
    <x v="231"/>
    <x v="1"/>
    <x v="1"/>
    <n v="1307854800"/>
    <x v="227"/>
    <n v="1309237200"/>
    <d v="2011-06-28T05:00:00"/>
    <b v="0"/>
    <b v="0"/>
    <s v="film &amp; video/animation"/>
    <x v="4"/>
    <x v="10"/>
  </r>
  <r>
    <n v="234"/>
    <x v="233"/>
    <s v="Enterprise-wide motivating matrices"/>
    <x v="168"/>
    <n v="8181"/>
    <x v="232"/>
    <x v="1"/>
    <x v="46"/>
    <x v="232"/>
    <x v="6"/>
    <x v="6"/>
    <n v="1503378000"/>
    <x v="228"/>
    <n v="1503982800"/>
    <d v="2017-08-29T05:00:00"/>
    <b v="0"/>
    <b v="1"/>
    <s v="games/video games"/>
    <x v="6"/>
    <x v="11"/>
  </r>
  <r>
    <n v="235"/>
    <x v="234"/>
    <s v="Polarized upward-trending Local Area Network"/>
    <x v="133"/>
    <n v="3589"/>
    <x v="233"/>
    <x v="0"/>
    <x v="45"/>
    <x v="233"/>
    <x v="1"/>
    <x v="1"/>
    <n v="1486965600"/>
    <x v="229"/>
    <n v="1487397600"/>
    <d v="2017-02-18T06:00:00"/>
    <b v="0"/>
    <b v="0"/>
    <s v="film &amp; video/animation"/>
    <x v="4"/>
    <x v="10"/>
  </r>
  <r>
    <n v="236"/>
    <x v="235"/>
    <s v="Object-based directional function"/>
    <x v="169"/>
    <n v="4323"/>
    <x v="234"/>
    <x v="0"/>
    <x v="176"/>
    <x v="234"/>
    <x v="2"/>
    <x v="2"/>
    <n v="1561438800"/>
    <x v="230"/>
    <n v="1562043600"/>
    <d v="2019-07-02T05:00:00"/>
    <b v="0"/>
    <b v="1"/>
    <s v="music/rock"/>
    <x v="1"/>
    <x v="1"/>
  </r>
  <r>
    <n v="237"/>
    <x v="236"/>
    <s v="Re-contextualized tangible open architecture"/>
    <x v="29"/>
    <n v="14822"/>
    <x v="235"/>
    <x v="1"/>
    <x v="198"/>
    <x v="235"/>
    <x v="1"/>
    <x v="1"/>
    <n v="1398402000"/>
    <x v="231"/>
    <n v="1398574800"/>
    <d v="2014-04-27T05:00:00"/>
    <b v="0"/>
    <b v="0"/>
    <s v="film &amp; video/animation"/>
    <x v="4"/>
    <x v="10"/>
  </r>
  <r>
    <n v="238"/>
    <x v="237"/>
    <s v="Distributed systemic adapter"/>
    <x v="166"/>
    <n v="10138"/>
    <x v="236"/>
    <x v="1"/>
    <x v="199"/>
    <x v="236"/>
    <x v="3"/>
    <x v="3"/>
    <n v="1513231200"/>
    <x v="232"/>
    <n v="1515391200"/>
    <d v="2018-01-08T06:00:00"/>
    <b v="0"/>
    <b v="1"/>
    <s v="theater/plays"/>
    <x v="3"/>
    <x v="3"/>
  </r>
  <r>
    <n v="239"/>
    <x v="238"/>
    <s v="Networked web-enabled instruction set"/>
    <x v="170"/>
    <n v="3127"/>
    <x v="237"/>
    <x v="0"/>
    <x v="142"/>
    <x v="237"/>
    <x v="1"/>
    <x v="1"/>
    <n v="1440824400"/>
    <x v="233"/>
    <n v="1441170000"/>
    <d v="2015-09-02T05:00:00"/>
    <b v="0"/>
    <b v="0"/>
    <s v="technology/wearables"/>
    <x v="2"/>
    <x v="8"/>
  </r>
  <r>
    <n v="240"/>
    <x v="239"/>
    <s v="Vision-oriented dynamic service-desk"/>
    <x v="171"/>
    <n v="123124"/>
    <x v="238"/>
    <x v="1"/>
    <x v="200"/>
    <x v="238"/>
    <x v="1"/>
    <x v="1"/>
    <n v="1281070800"/>
    <x v="194"/>
    <n v="1281157200"/>
    <d v="2010-08-07T05:00:00"/>
    <b v="0"/>
    <b v="0"/>
    <s v="theater/plays"/>
    <x v="3"/>
    <x v="3"/>
  </r>
  <r>
    <n v="241"/>
    <x v="240"/>
    <s v="Vision-oriented actuating open system"/>
    <x v="172"/>
    <n v="171729"/>
    <x v="239"/>
    <x v="1"/>
    <x v="74"/>
    <x v="239"/>
    <x v="2"/>
    <x v="2"/>
    <n v="1397365200"/>
    <x v="234"/>
    <n v="1398229200"/>
    <d v="2014-04-23T05:00:00"/>
    <b v="0"/>
    <b v="1"/>
    <s v="publishing/nonfiction"/>
    <x v="5"/>
    <x v="9"/>
  </r>
  <r>
    <n v="242"/>
    <x v="241"/>
    <s v="Sharable scalable core"/>
    <x v="141"/>
    <n v="10729"/>
    <x v="240"/>
    <x v="1"/>
    <x v="201"/>
    <x v="240"/>
    <x v="1"/>
    <x v="1"/>
    <n v="1494392400"/>
    <x v="235"/>
    <n v="1495256400"/>
    <d v="2017-05-20T05:00:00"/>
    <b v="0"/>
    <b v="1"/>
    <s v="music/rock"/>
    <x v="1"/>
    <x v="1"/>
  </r>
  <r>
    <n v="243"/>
    <x v="242"/>
    <s v="Customer-focused attitude-oriented function"/>
    <x v="173"/>
    <n v="10240"/>
    <x v="241"/>
    <x v="1"/>
    <x v="202"/>
    <x v="241"/>
    <x v="1"/>
    <x v="1"/>
    <n v="1520143200"/>
    <x v="236"/>
    <n v="1520402400"/>
    <d v="2018-03-07T06:00:00"/>
    <b v="0"/>
    <b v="0"/>
    <s v="theater/plays"/>
    <x v="3"/>
    <x v="3"/>
  </r>
  <r>
    <n v="244"/>
    <x v="243"/>
    <s v="Reverse-engineered system-worthy extranet"/>
    <x v="31"/>
    <n v="3988"/>
    <x v="242"/>
    <x v="1"/>
    <x v="4"/>
    <x v="242"/>
    <x v="1"/>
    <x v="1"/>
    <n v="1405314000"/>
    <x v="237"/>
    <n v="1409806800"/>
    <d v="2014-09-04T05:00:00"/>
    <b v="0"/>
    <b v="0"/>
    <s v="theater/plays"/>
    <x v="3"/>
    <x v="3"/>
  </r>
  <r>
    <n v="245"/>
    <x v="244"/>
    <s v="Re-engineered systematic monitoring"/>
    <x v="49"/>
    <n v="14771"/>
    <x v="243"/>
    <x v="1"/>
    <x v="203"/>
    <x v="243"/>
    <x v="1"/>
    <x v="1"/>
    <n v="1396846800"/>
    <x v="238"/>
    <n v="1396933200"/>
    <d v="2014-04-08T05:00:00"/>
    <b v="0"/>
    <b v="0"/>
    <s v="theater/plays"/>
    <x v="3"/>
    <x v="3"/>
  </r>
  <r>
    <n v="246"/>
    <x v="245"/>
    <s v="Seamless value-added standardization"/>
    <x v="6"/>
    <n v="14649"/>
    <x v="244"/>
    <x v="1"/>
    <x v="42"/>
    <x v="244"/>
    <x v="1"/>
    <x v="1"/>
    <n v="1375678800"/>
    <x v="239"/>
    <n v="1376024400"/>
    <d v="2013-08-09T05:00:00"/>
    <b v="0"/>
    <b v="0"/>
    <s v="technology/web"/>
    <x v="2"/>
    <x v="2"/>
  </r>
  <r>
    <n v="247"/>
    <x v="246"/>
    <s v="Triple-buffered fresh-thinking frame"/>
    <x v="174"/>
    <n v="184658"/>
    <x v="245"/>
    <x v="1"/>
    <x v="204"/>
    <x v="245"/>
    <x v="1"/>
    <x v="1"/>
    <n v="1482386400"/>
    <x v="240"/>
    <n v="1483682400"/>
    <d v="2017-01-06T06:00:00"/>
    <b v="0"/>
    <b v="1"/>
    <s v="publishing/fiction"/>
    <x v="5"/>
    <x v="13"/>
  </r>
  <r>
    <n v="248"/>
    <x v="247"/>
    <s v="Streamlined holistic knowledgebase"/>
    <x v="8"/>
    <n v="13103"/>
    <x v="246"/>
    <x v="1"/>
    <x v="205"/>
    <x v="246"/>
    <x v="2"/>
    <x v="2"/>
    <n v="1420005600"/>
    <x v="241"/>
    <n v="1420437600"/>
    <d v="2015-01-05T06:00:00"/>
    <b v="0"/>
    <b v="0"/>
    <s v="games/mobile games"/>
    <x v="6"/>
    <x v="20"/>
  </r>
  <r>
    <n v="249"/>
    <x v="248"/>
    <s v="Up-sized intermediate website"/>
    <x v="175"/>
    <n v="168095"/>
    <x v="247"/>
    <x v="1"/>
    <x v="206"/>
    <x v="247"/>
    <x v="1"/>
    <x v="1"/>
    <n v="1420178400"/>
    <x v="242"/>
    <n v="1420783200"/>
    <d v="2015-01-09T06:00:00"/>
    <b v="0"/>
    <b v="0"/>
    <s v="publishing/translations"/>
    <x v="5"/>
    <x v="18"/>
  </r>
  <r>
    <n v="250"/>
    <x v="249"/>
    <s v="Future-proofed directional synergy"/>
    <x v="0"/>
    <n v="3"/>
    <x v="248"/>
    <x v="0"/>
    <x v="49"/>
    <x v="248"/>
    <x v="1"/>
    <x v="1"/>
    <n v="1264399200"/>
    <x v="67"/>
    <n v="1267423200"/>
    <d v="2010-03-01T06:00:00"/>
    <b v="0"/>
    <b v="0"/>
    <s v="music/rock"/>
    <x v="1"/>
    <x v="1"/>
  </r>
  <r>
    <n v="251"/>
    <x v="250"/>
    <s v="Enhanced user-facing function"/>
    <x v="143"/>
    <n v="3840"/>
    <x v="249"/>
    <x v="0"/>
    <x v="196"/>
    <x v="249"/>
    <x v="1"/>
    <x v="1"/>
    <n v="1355032800"/>
    <x v="243"/>
    <n v="1355205600"/>
    <d v="2012-12-11T06:00:00"/>
    <b v="0"/>
    <b v="0"/>
    <s v="theater/plays"/>
    <x v="3"/>
    <x v="3"/>
  </r>
  <r>
    <n v="252"/>
    <x v="251"/>
    <s v="Operative bandwidth-monitored interface"/>
    <x v="67"/>
    <n v="6263"/>
    <x v="250"/>
    <x v="1"/>
    <x v="207"/>
    <x v="250"/>
    <x v="1"/>
    <x v="1"/>
    <n v="1382677200"/>
    <x v="244"/>
    <n v="1383109200"/>
    <d v="2013-10-30T05:00:00"/>
    <b v="0"/>
    <b v="0"/>
    <s v="theater/plays"/>
    <x v="3"/>
    <x v="3"/>
  </r>
  <r>
    <n v="253"/>
    <x v="252"/>
    <s v="Upgradable multi-state instruction set"/>
    <x v="158"/>
    <n v="108161"/>
    <x v="251"/>
    <x v="0"/>
    <x v="208"/>
    <x v="251"/>
    <x v="0"/>
    <x v="0"/>
    <n v="1302238800"/>
    <x v="245"/>
    <n v="1303275600"/>
    <d v="2011-04-20T05:00:00"/>
    <b v="0"/>
    <b v="0"/>
    <s v="film &amp; video/drama"/>
    <x v="4"/>
    <x v="6"/>
  </r>
  <r>
    <n v="254"/>
    <x v="253"/>
    <s v="De-engineered static Local Area Network"/>
    <x v="176"/>
    <n v="8505"/>
    <x v="252"/>
    <x v="1"/>
    <x v="39"/>
    <x v="252"/>
    <x v="1"/>
    <x v="1"/>
    <n v="1487656800"/>
    <x v="246"/>
    <n v="1487829600"/>
    <d v="2017-02-23T06:00:00"/>
    <b v="0"/>
    <b v="0"/>
    <s v="publishing/nonfiction"/>
    <x v="5"/>
    <x v="9"/>
  </r>
  <r>
    <n v="255"/>
    <x v="254"/>
    <s v="Upgradable grid-enabled superstructure"/>
    <x v="177"/>
    <n v="96735"/>
    <x v="253"/>
    <x v="1"/>
    <x v="209"/>
    <x v="253"/>
    <x v="1"/>
    <x v="1"/>
    <n v="1297836000"/>
    <x v="247"/>
    <n v="1298268000"/>
    <d v="2011-02-21T06:00:00"/>
    <b v="0"/>
    <b v="1"/>
    <s v="music/rock"/>
    <x v="1"/>
    <x v="1"/>
  </r>
  <r>
    <n v="256"/>
    <x v="255"/>
    <s v="Optimized actuating toolset"/>
    <x v="178"/>
    <n v="959"/>
    <x v="254"/>
    <x v="0"/>
    <x v="27"/>
    <x v="254"/>
    <x v="4"/>
    <x v="4"/>
    <n v="1453615200"/>
    <x v="248"/>
    <n v="1456812000"/>
    <d v="2016-03-01T06:00:00"/>
    <b v="0"/>
    <b v="0"/>
    <s v="music/rock"/>
    <x v="1"/>
    <x v="1"/>
  </r>
  <r>
    <n v="257"/>
    <x v="256"/>
    <s v="Decentralized exuding strategy"/>
    <x v="57"/>
    <n v="8322"/>
    <x v="255"/>
    <x v="1"/>
    <x v="45"/>
    <x v="255"/>
    <x v="1"/>
    <x v="1"/>
    <n v="1362463200"/>
    <x v="249"/>
    <n v="1363669200"/>
    <d v="2013-03-19T05:00:00"/>
    <b v="0"/>
    <b v="0"/>
    <s v="theater/plays"/>
    <x v="3"/>
    <x v="3"/>
  </r>
  <r>
    <n v="258"/>
    <x v="257"/>
    <s v="Assimilated coherent hardware"/>
    <x v="92"/>
    <n v="13424"/>
    <x v="256"/>
    <x v="1"/>
    <x v="129"/>
    <x v="256"/>
    <x v="1"/>
    <x v="1"/>
    <n v="1481176800"/>
    <x v="250"/>
    <n v="1482904800"/>
    <d v="2016-12-28T06:00:00"/>
    <b v="0"/>
    <b v="1"/>
    <s v="theater/plays"/>
    <x v="3"/>
    <x v="3"/>
  </r>
  <r>
    <n v="259"/>
    <x v="258"/>
    <s v="Multi-channeled responsive implementation"/>
    <x v="37"/>
    <n v="10755"/>
    <x v="257"/>
    <x v="1"/>
    <x v="188"/>
    <x v="257"/>
    <x v="1"/>
    <x v="1"/>
    <n v="1354946400"/>
    <x v="251"/>
    <n v="1356588000"/>
    <d v="2012-12-27T06:00:00"/>
    <b v="1"/>
    <b v="0"/>
    <s v="photography/photography books"/>
    <x v="7"/>
    <x v="14"/>
  </r>
  <r>
    <n v="260"/>
    <x v="259"/>
    <s v="Centralized modular initiative"/>
    <x v="9"/>
    <n v="9935"/>
    <x v="258"/>
    <x v="1"/>
    <x v="210"/>
    <x v="258"/>
    <x v="1"/>
    <x v="1"/>
    <n v="1348808400"/>
    <x v="136"/>
    <n v="1349845200"/>
    <d v="2012-10-10T05:00:00"/>
    <b v="0"/>
    <b v="0"/>
    <s v="music/rock"/>
    <x v="1"/>
    <x v="1"/>
  </r>
  <r>
    <n v="261"/>
    <x v="260"/>
    <s v="Reverse-engineered cohesive migration"/>
    <x v="179"/>
    <n v="26303"/>
    <x v="259"/>
    <x v="0"/>
    <x v="211"/>
    <x v="259"/>
    <x v="1"/>
    <x v="1"/>
    <n v="1282712400"/>
    <x v="252"/>
    <n v="1283058000"/>
    <d v="2010-08-29T05:00:00"/>
    <b v="0"/>
    <b v="1"/>
    <s v="music/rock"/>
    <x v="1"/>
    <x v="1"/>
  </r>
  <r>
    <n v="262"/>
    <x v="261"/>
    <s v="Compatible multimedia hub"/>
    <x v="12"/>
    <n v="5328"/>
    <x v="260"/>
    <x v="1"/>
    <x v="37"/>
    <x v="260"/>
    <x v="1"/>
    <x v="1"/>
    <n v="1301979600"/>
    <x v="253"/>
    <n v="1304226000"/>
    <d v="2011-05-01T05:00:00"/>
    <b v="0"/>
    <b v="1"/>
    <s v="music/indie rock"/>
    <x v="1"/>
    <x v="7"/>
  </r>
  <r>
    <n v="263"/>
    <x v="262"/>
    <s v="Organic eco-centric success"/>
    <x v="49"/>
    <n v="10756"/>
    <x v="261"/>
    <x v="1"/>
    <x v="134"/>
    <x v="261"/>
    <x v="1"/>
    <x v="1"/>
    <n v="1263016800"/>
    <x v="254"/>
    <n v="1263016800"/>
    <d v="2010-01-09T06:00:00"/>
    <b v="0"/>
    <b v="0"/>
    <s v="photography/photography books"/>
    <x v="7"/>
    <x v="14"/>
  </r>
  <r>
    <n v="264"/>
    <x v="263"/>
    <s v="Virtual reciprocal policy"/>
    <x v="180"/>
    <n v="165375"/>
    <x v="262"/>
    <x v="1"/>
    <x v="212"/>
    <x v="262"/>
    <x v="1"/>
    <x v="1"/>
    <n v="1360648800"/>
    <x v="255"/>
    <n v="1362031200"/>
    <d v="2013-02-28T06:00:00"/>
    <b v="0"/>
    <b v="0"/>
    <s v="theater/plays"/>
    <x v="3"/>
    <x v="3"/>
  </r>
  <r>
    <n v="265"/>
    <x v="264"/>
    <s v="Persevering interactive emulation"/>
    <x v="70"/>
    <n v="6031"/>
    <x v="263"/>
    <x v="1"/>
    <x v="99"/>
    <x v="263"/>
    <x v="1"/>
    <x v="1"/>
    <n v="1451800800"/>
    <x v="256"/>
    <n v="1455602400"/>
    <d v="2016-02-16T06:00:00"/>
    <b v="0"/>
    <b v="0"/>
    <s v="theater/plays"/>
    <x v="3"/>
    <x v="3"/>
  </r>
  <r>
    <n v="266"/>
    <x v="265"/>
    <s v="Proactive responsive emulation"/>
    <x v="181"/>
    <n v="85902"/>
    <x v="264"/>
    <x v="0"/>
    <x v="213"/>
    <x v="264"/>
    <x v="6"/>
    <x v="6"/>
    <n v="1415340000"/>
    <x v="257"/>
    <n v="1418191200"/>
    <d v="2014-12-10T06:00:00"/>
    <b v="0"/>
    <b v="1"/>
    <s v="music/jazz"/>
    <x v="1"/>
    <x v="17"/>
  </r>
  <r>
    <n v="267"/>
    <x v="266"/>
    <s v="Extended eco-centric function"/>
    <x v="182"/>
    <n v="143910"/>
    <x v="265"/>
    <x v="1"/>
    <x v="214"/>
    <x v="265"/>
    <x v="2"/>
    <x v="2"/>
    <n v="1351054800"/>
    <x v="258"/>
    <n v="1352440800"/>
    <d v="2012-11-09T06:00:00"/>
    <b v="0"/>
    <b v="0"/>
    <s v="theater/plays"/>
    <x v="3"/>
    <x v="3"/>
  </r>
  <r>
    <n v="268"/>
    <x v="267"/>
    <s v="Networked optimal productivity"/>
    <x v="42"/>
    <n v="2708"/>
    <x v="266"/>
    <x v="1"/>
    <x v="44"/>
    <x v="266"/>
    <x v="1"/>
    <x v="1"/>
    <n v="1349326800"/>
    <x v="259"/>
    <n v="1353304800"/>
    <d v="2012-11-19T06:00:00"/>
    <b v="0"/>
    <b v="0"/>
    <s v="film &amp; video/documentary"/>
    <x v="4"/>
    <x v="4"/>
  </r>
  <r>
    <n v="269"/>
    <x v="268"/>
    <s v="Persistent attitude-oriented approach"/>
    <x v="26"/>
    <n v="8842"/>
    <x v="267"/>
    <x v="1"/>
    <x v="215"/>
    <x v="267"/>
    <x v="1"/>
    <x v="1"/>
    <n v="1548914400"/>
    <x v="260"/>
    <n v="1550728800"/>
    <d v="2019-02-21T06:00:00"/>
    <b v="0"/>
    <b v="0"/>
    <s v="film &amp; video/television"/>
    <x v="4"/>
    <x v="19"/>
  </r>
  <r>
    <n v="270"/>
    <x v="269"/>
    <s v="Triple-buffered 4thgeneration toolset"/>
    <x v="183"/>
    <n v="47260"/>
    <x v="268"/>
    <x v="3"/>
    <x v="216"/>
    <x v="268"/>
    <x v="1"/>
    <x v="1"/>
    <n v="1291269600"/>
    <x v="261"/>
    <n v="1291442400"/>
    <d v="2010-12-04T06:00:00"/>
    <b v="0"/>
    <b v="0"/>
    <s v="games/video games"/>
    <x v="6"/>
    <x v="11"/>
  </r>
  <r>
    <n v="271"/>
    <x v="270"/>
    <s v="Progressive zero administration leverage"/>
    <x v="184"/>
    <n v="1953"/>
    <x v="269"/>
    <x v="2"/>
    <x v="217"/>
    <x v="269"/>
    <x v="1"/>
    <x v="1"/>
    <n v="1449468000"/>
    <x v="262"/>
    <n v="1452146400"/>
    <d v="2016-01-07T06:00:00"/>
    <b v="0"/>
    <b v="0"/>
    <s v="photography/photography books"/>
    <x v="7"/>
    <x v="14"/>
  </r>
  <r>
    <n v="272"/>
    <x v="271"/>
    <s v="Networked radical neural-net"/>
    <x v="185"/>
    <n v="155349"/>
    <x v="270"/>
    <x v="1"/>
    <x v="218"/>
    <x v="270"/>
    <x v="1"/>
    <x v="1"/>
    <n v="1562734800"/>
    <x v="263"/>
    <n v="1564894800"/>
    <d v="2019-08-04T05:00:00"/>
    <b v="0"/>
    <b v="1"/>
    <s v="theater/plays"/>
    <x v="3"/>
    <x v="3"/>
  </r>
  <r>
    <n v="273"/>
    <x v="272"/>
    <s v="Re-engineered heuristic forecast"/>
    <x v="75"/>
    <n v="10704"/>
    <x v="271"/>
    <x v="1"/>
    <x v="219"/>
    <x v="271"/>
    <x v="0"/>
    <x v="0"/>
    <n v="1505624400"/>
    <x v="264"/>
    <n v="1505883600"/>
    <d v="2017-09-20T05:00:00"/>
    <b v="0"/>
    <b v="0"/>
    <s v="theater/plays"/>
    <x v="3"/>
    <x v="3"/>
  </r>
  <r>
    <n v="274"/>
    <x v="273"/>
    <s v="Fully-configurable background algorithm"/>
    <x v="166"/>
    <n v="773"/>
    <x v="272"/>
    <x v="0"/>
    <x v="27"/>
    <x v="272"/>
    <x v="1"/>
    <x v="1"/>
    <n v="1509948000"/>
    <x v="265"/>
    <n v="1510380000"/>
    <d v="2017-11-11T06:00:00"/>
    <b v="0"/>
    <b v="0"/>
    <s v="theater/plays"/>
    <x v="3"/>
    <x v="3"/>
  </r>
  <r>
    <n v="275"/>
    <x v="274"/>
    <s v="Stand-alone discrete Graphical User Interface"/>
    <x v="61"/>
    <n v="9419"/>
    <x v="273"/>
    <x v="1"/>
    <x v="220"/>
    <x v="273"/>
    <x v="1"/>
    <x v="1"/>
    <n v="1554526800"/>
    <x v="266"/>
    <n v="1555218000"/>
    <d v="2019-04-14T05:00:00"/>
    <b v="0"/>
    <b v="0"/>
    <s v="publishing/translations"/>
    <x v="5"/>
    <x v="18"/>
  </r>
  <r>
    <n v="276"/>
    <x v="275"/>
    <s v="Front-line foreground project"/>
    <x v="20"/>
    <n v="5324"/>
    <x v="274"/>
    <x v="0"/>
    <x v="221"/>
    <x v="274"/>
    <x v="1"/>
    <x v="1"/>
    <n v="1334811600"/>
    <x v="267"/>
    <n v="1335243600"/>
    <d v="2012-04-24T05:00:00"/>
    <b v="0"/>
    <b v="1"/>
    <s v="games/video games"/>
    <x v="6"/>
    <x v="11"/>
  </r>
  <r>
    <n v="277"/>
    <x v="276"/>
    <s v="Persevering system-worthy info-mediaries"/>
    <x v="31"/>
    <n v="7465"/>
    <x v="275"/>
    <x v="1"/>
    <x v="100"/>
    <x v="275"/>
    <x v="1"/>
    <x v="1"/>
    <n v="1279515600"/>
    <x v="268"/>
    <n v="1279688400"/>
    <d v="2010-07-21T05:00:00"/>
    <b v="0"/>
    <b v="0"/>
    <s v="theater/plays"/>
    <x v="3"/>
    <x v="3"/>
  </r>
  <r>
    <n v="278"/>
    <x v="277"/>
    <s v="Distributed multi-tasking strategy"/>
    <x v="50"/>
    <n v="8799"/>
    <x v="276"/>
    <x v="1"/>
    <x v="222"/>
    <x v="276"/>
    <x v="1"/>
    <x v="1"/>
    <n v="1353909600"/>
    <x v="269"/>
    <n v="1356069600"/>
    <d v="2012-12-21T06:00:00"/>
    <b v="0"/>
    <b v="0"/>
    <s v="technology/web"/>
    <x v="2"/>
    <x v="2"/>
  </r>
  <r>
    <n v="279"/>
    <x v="278"/>
    <s v="Vision-oriented methodical application"/>
    <x v="48"/>
    <n v="13656"/>
    <x v="277"/>
    <x v="1"/>
    <x v="223"/>
    <x v="277"/>
    <x v="1"/>
    <x v="1"/>
    <n v="1535950800"/>
    <x v="270"/>
    <n v="1536210000"/>
    <d v="2018-09-06T05:00:00"/>
    <b v="0"/>
    <b v="0"/>
    <s v="theater/plays"/>
    <x v="3"/>
    <x v="3"/>
  </r>
  <r>
    <n v="280"/>
    <x v="279"/>
    <s v="Function-based high-level infrastructure"/>
    <x v="186"/>
    <n v="14536"/>
    <x v="278"/>
    <x v="1"/>
    <x v="224"/>
    <x v="278"/>
    <x v="1"/>
    <x v="1"/>
    <n v="1511244000"/>
    <x v="271"/>
    <n v="1511762400"/>
    <d v="2017-11-27T06:00:00"/>
    <b v="0"/>
    <b v="0"/>
    <s v="film &amp; video/animation"/>
    <x v="4"/>
    <x v="10"/>
  </r>
  <r>
    <n v="281"/>
    <x v="280"/>
    <s v="Profound object-oriented paradigm"/>
    <x v="187"/>
    <n v="150552"/>
    <x v="279"/>
    <x v="0"/>
    <x v="225"/>
    <x v="279"/>
    <x v="1"/>
    <x v="1"/>
    <n v="1331445600"/>
    <x v="272"/>
    <n v="1333256400"/>
    <d v="2012-04-01T05:00:00"/>
    <b v="0"/>
    <b v="1"/>
    <s v="theater/plays"/>
    <x v="3"/>
    <x v="3"/>
  </r>
  <r>
    <n v="282"/>
    <x v="281"/>
    <s v="Virtual contextually-based circuit"/>
    <x v="141"/>
    <n v="9076"/>
    <x v="280"/>
    <x v="1"/>
    <x v="221"/>
    <x v="280"/>
    <x v="1"/>
    <x v="1"/>
    <n v="1480226400"/>
    <x v="73"/>
    <n v="1480744800"/>
    <d v="2016-12-03T06:00:00"/>
    <b v="0"/>
    <b v="1"/>
    <s v="film &amp; video/television"/>
    <x v="4"/>
    <x v="19"/>
  </r>
  <r>
    <n v="283"/>
    <x v="282"/>
    <s v="Business-focused dynamic instruction set"/>
    <x v="32"/>
    <n v="1517"/>
    <x v="281"/>
    <x v="0"/>
    <x v="226"/>
    <x v="281"/>
    <x v="3"/>
    <x v="3"/>
    <n v="1464584400"/>
    <x v="273"/>
    <n v="1465016400"/>
    <d v="2016-06-04T05:00:00"/>
    <b v="0"/>
    <b v="0"/>
    <s v="music/rock"/>
    <x v="1"/>
    <x v="1"/>
  </r>
  <r>
    <n v="284"/>
    <x v="283"/>
    <s v="Ameliorated fresh-thinking protocol"/>
    <x v="122"/>
    <n v="8153"/>
    <x v="282"/>
    <x v="0"/>
    <x v="227"/>
    <x v="282"/>
    <x v="1"/>
    <x v="1"/>
    <n v="1335848400"/>
    <x v="274"/>
    <n v="1336280400"/>
    <d v="2012-05-06T05:00:00"/>
    <b v="0"/>
    <b v="0"/>
    <s v="technology/web"/>
    <x v="2"/>
    <x v="2"/>
  </r>
  <r>
    <n v="285"/>
    <x v="284"/>
    <s v="Front-line optimizing emulation"/>
    <x v="79"/>
    <n v="6357"/>
    <x v="283"/>
    <x v="1"/>
    <x v="228"/>
    <x v="283"/>
    <x v="1"/>
    <x v="1"/>
    <n v="1473483600"/>
    <x v="275"/>
    <n v="1476766800"/>
    <d v="2016-10-18T05:00:00"/>
    <b v="0"/>
    <b v="0"/>
    <s v="theater/plays"/>
    <x v="3"/>
    <x v="3"/>
  </r>
  <r>
    <n v="286"/>
    <x v="285"/>
    <s v="Devolved uniform complexity"/>
    <x v="188"/>
    <n v="19557"/>
    <x v="284"/>
    <x v="3"/>
    <x v="229"/>
    <x v="284"/>
    <x v="1"/>
    <x v="1"/>
    <n v="1479880800"/>
    <x v="276"/>
    <n v="1480485600"/>
    <d v="2016-11-30T06:00:00"/>
    <b v="0"/>
    <b v="0"/>
    <s v="theater/plays"/>
    <x v="3"/>
    <x v="3"/>
  </r>
  <r>
    <n v="287"/>
    <x v="286"/>
    <s v="Public-key intangible superstructure"/>
    <x v="9"/>
    <n v="13213"/>
    <x v="285"/>
    <x v="1"/>
    <x v="230"/>
    <x v="285"/>
    <x v="1"/>
    <x v="1"/>
    <n v="1430197200"/>
    <x v="277"/>
    <n v="1430197200"/>
    <d v="2015-04-28T05:00:00"/>
    <b v="0"/>
    <b v="0"/>
    <s v="music/electric music"/>
    <x v="1"/>
    <x v="5"/>
  </r>
  <r>
    <n v="288"/>
    <x v="287"/>
    <s v="Secured global success"/>
    <x v="36"/>
    <n v="5476"/>
    <x v="286"/>
    <x v="0"/>
    <x v="231"/>
    <x v="286"/>
    <x v="3"/>
    <x v="3"/>
    <n v="1331701200"/>
    <x v="278"/>
    <n v="1331787600"/>
    <d v="2012-03-15T05:00:00"/>
    <b v="0"/>
    <b v="1"/>
    <s v="music/metal"/>
    <x v="1"/>
    <x v="16"/>
  </r>
  <r>
    <n v="289"/>
    <x v="288"/>
    <s v="Grass-roots mission-critical capability"/>
    <x v="126"/>
    <n v="13474"/>
    <x v="287"/>
    <x v="1"/>
    <x v="232"/>
    <x v="287"/>
    <x v="0"/>
    <x v="0"/>
    <n v="1438578000"/>
    <x v="279"/>
    <n v="1438837200"/>
    <d v="2015-08-06T05:00:00"/>
    <b v="0"/>
    <b v="0"/>
    <s v="theater/plays"/>
    <x v="3"/>
    <x v="3"/>
  </r>
  <r>
    <n v="290"/>
    <x v="289"/>
    <s v="Advanced global data-warehouse"/>
    <x v="189"/>
    <n v="91722"/>
    <x v="288"/>
    <x v="0"/>
    <x v="233"/>
    <x v="288"/>
    <x v="1"/>
    <x v="1"/>
    <n v="1368162000"/>
    <x v="280"/>
    <n v="1370926800"/>
    <d v="2013-06-11T05:00:00"/>
    <b v="0"/>
    <b v="1"/>
    <s v="film &amp; video/documentary"/>
    <x v="4"/>
    <x v="4"/>
  </r>
  <r>
    <n v="291"/>
    <x v="290"/>
    <s v="Self-enabling uniform complexity"/>
    <x v="37"/>
    <n v="8219"/>
    <x v="289"/>
    <x v="1"/>
    <x v="37"/>
    <x v="289"/>
    <x v="1"/>
    <x v="1"/>
    <n v="1318654800"/>
    <x v="281"/>
    <n v="1319000400"/>
    <d v="2011-10-19T05:00:00"/>
    <b v="1"/>
    <b v="0"/>
    <s v="technology/web"/>
    <x v="2"/>
    <x v="2"/>
  </r>
  <r>
    <n v="292"/>
    <x v="291"/>
    <s v="Versatile cohesive encoding"/>
    <x v="190"/>
    <n v="717"/>
    <x v="290"/>
    <x v="0"/>
    <x v="234"/>
    <x v="290"/>
    <x v="1"/>
    <x v="1"/>
    <n v="1331874000"/>
    <x v="282"/>
    <n v="1333429200"/>
    <d v="2012-04-03T05:00:00"/>
    <b v="0"/>
    <b v="0"/>
    <s v="food/food trucks"/>
    <x v="0"/>
    <x v="0"/>
  </r>
  <r>
    <n v="293"/>
    <x v="292"/>
    <s v="Organized executive solution"/>
    <x v="191"/>
    <n v="1065"/>
    <x v="291"/>
    <x v="3"/>
    <x v="235"/>
    <x v="291"/>
    <x v="6"/>
    <x v="6"/>
    <n v="1286254800"/>
    <x v="283"/>
    <n v="1287032400"/>
    <d v="2010-10-14T05:00:00"/>
    <b v="0"/>
    <b v="0"/>
    <s v="theater/plays"/>
    <x v="3"/>
    <x v="3"/>
  </r>
  <r>
    <n v="294"/>
    <x v="293"/>
    <s v="Automated local emulation"/>
    <x v="60"/>
    <n v="8038"/>
    <x v="292"/>
    <x v="1"/>
    <x v="236"/>
    <x v="292"/>
    <x v="1"/>
    <x v="1"/>
    <n v="1540530000"/>
    <x v="284"/>
    <n v="1541570400"/>
    <d v="2018-11-07T06:00:00"/>
    <b v="0"/>
    <b v="0"/>
    <s v="theater/plays"/>
    <x v="3"/>
    <x v="3"/>
  </r>
  <r>
    <n v="295"/>
    <x v="294"/>
    <s v="Enterprise-wide intermediate middleware"/>
    <x v="192"/>
    <n v="68769"/>
    <x v="293"/>
    <x v="0"/>
    <x v="237"/>
    <x v="293"/>
    <x v="5"/>
    <x v="5"/>
    <n v="1381813200"/>
    <x v="285"/>
    <n v="1383976800"/>
    <d v="2013-11-09T06:00:00"/>
    <b v="0"/>
    <b v="0"/>
    <s v="theater/plays"/>
    <x v="3"/>
    <x v="3"/>
  </r>
  <r>
    <n v="296"/>
    <x v="295"/>
    <s v="Grass-roots real-time Local Area Network"/>
    <x v="55"/>
    <n v="3352"/>
    <x v="294"/>
    <x v="0"/>
    <x v="63"/>
    <x v="294"/>
    <x v="2"/>
    <x v="2"/>
    <n v="1548655200"/>
    <x v="286"/>
    <n v="1550556000"/>
    <d v="2019-02-19T06:00:00"/>
    <b v="0"/>
    <b v="0"/>
    <s v="theater/plays"/>
    <x v="3"/>
    <x v="3"/>
  </r>
  <r>
    <n v="297"/>
    <x v="296"/>
    <s v="Organized client-driven capacity"/>
    <x v="44"/>
    <n v="6785"/>
    <x v="295"/>
    <x v="0"/>
    <x v="238"/>
    <x v="295"/>
    <x v="2"/>
    <x v="2"/>
    <n v="1389679200"/>
    <x v="287"/>
    <n v="1390456800"/>
    <d v="2014-01-23T06:00:00"/>
    <b v="0"/>
    <b v="1"/>
    <s v="theater/plays"/>
    <x v="3"/>
    <x v="3"/>
  </r>
  <r>
    <n v="298"/>
    <x v="297"/>
    <s v="Adaptive intangible database"/>
    <x v="26"/>
    <n v="5037"/>
    <x v="296"/>
    <x v="1"/>
    <x v="239"/>
    <x v="296"/>
    <x v="1"/>
    <x v="1"/>
    <n v="1456466400"/>
    <x v="288"/>
    <n v="1458018000"/>
    <d v="2016-03-15T05:00:00"/>
    <b v="0"/>
    <b v="1"/>
    <s v="music/rock"/>
    <x v="1"/>
    <x v="1"/>
  </r>
  <r>
    <n v="299"/>
    <x v="298"/>
    <s v="Grass-roots contextually-based algorithm"/>
    <x v="167"/>
    <n v="1954"/>
    <x v="297"/>
    <x v="0"/>
    <x v="240"/>
    <x v="297"/>
    <x v="1"/>
    <x v="1"/>
    <n v="1456984800"/>
    <x v="289"/>
    <n v="1461819600"/>
    <d v="2016-04-28T05:00:00"/>
    <b v="0"/>
    <b v="0"/>
    <s v="food/food trucks"/>
    <x v="0"/>
    <x v="0"/>
  </r>
  <r>
    <n v="300"/>
    <x v="299"/>
    <s v="Focused executive core"/>
    <x v="0"/>
    <n v="5"/>
    <x v="298"/>
    <x v="0"/>
    <x v="49"/>
    <x v="298"/>
    <x v="3"/>
    <x v="3"/>
    <n v="1504069200"/>
    <x v="290"/>
    <n v="1504155600"/>
    <d v="2017-08-31T05:00:00"/>
    <b v="0"/>
    <b v="1"/>
    <s v="publishing/nonfiction"/>
    <x v="5"/>
    <x v="9"/>
  </r>
  <r>
    <n v="301"/>
    <x v="300"/>
    <s v="Multi-channeled disintermediate policy"/>
    <x v="79"/>
    <n v="12102"/>
    <x v="299"/>
    <x v="1"/>
    <x v="241"/>
    <x v="299"/>
    <x v="1"/>
    <x v="1"/>
    <n v="1424930400"/>
    <x v="291"/>
    <n v="1426395600"/>
    <d v="2015-03-15T05:00:00"/>
    <b v="0"/>
    <b v="0"/>
    <s v="film &amp; video/documentary"/>
    <x v="4"/>
    <x v="4"/>
  </r>
  <r>
    <n v="302"/>
    <x v="301"/>
    <s v="Customizable bi-directional hardware"/>
    <x v="193"/>
    <n v="24234"/>
    <x v="300"/>
    <x v="0"/>
    <x v="242"/>
    <x v="300"/>
    <x v="1"/>
    <x v="1"/>
    <n v="1535864400"/>
    <x v="292"/>
    <n v="1537074000"/>
    <d v="2018-09-16T05:00:00"/>
    <b v="0"/>
    <b v="0"/>
    <s v="theater/plays"/>
    <x v="3"/>
    <x v="3"/>
  </r>
  <r>
    <n v="303"/>
    <x v="302"/>
    <s v="Networked optimal architecture"/>
    <x v="74"/>
    <n v="2809"/>
    <x v="301"/>
    <x v="0"/>
    <x v="235"/>
    <x v="301"/>
    <x v="1"/>
    <x v="1"/>
    <n v="1452146400"/>
    <x v="293"/>
    <n v="1452578400"/>
    <d v="2016-01-12T06:00:00"/>
    <b v="0"/>
    <b v="0"/>
    <s v="music/indie rock"/>
    <x v="1"/>
    <x v="7"/>
  </r>
  <r>
    <n v="304"/>
    <x v="303"/>
    <s v="User-friendly discrete benchmark"/>
    <x v="118"/>
    <n v="11469"/>
    <x v="302"/>
    <x v="1"/>
    <x v="23"/>
    <x v="302"/>
    <x v="1"/>
    <x v="1"/>
    <n v="1470546000"/>
    <x v="294"/>
    <n v="1474088400"/>
    <d v="2016-09-17T05:00:00"/>
    <b v="0"/>
    <b v="0"/>
    <s v="film &amp; video/documentary"/>
    <x v="4"/>
    <x v="4"/>
  </r>
  <r>
    <n v="305"/>
    <x v="304"/>
    <s v="Grass-roots actuating policy"/>
    <x v="54"/>
    <n v="8014"/>
    <x v="303"/>
    <x v="1"/>
    <x v="72"/>
    <x v="303"/>
    <x v="1"/>
    <x v="1"/>
    <n v="1458363600"/>
    <x v="295"/>
    <n v="1461906000"/>
    <d v="2016-04-29T05:00:00"/>
    <b v="0"/>
    <b v="0"/>
    <s v="theater/plays"/>
    <x v="3"/>
    <x v="3"/>
  </r>
  <r>
    <n v="306"/>
    <x v="305"/>
    <s v="Enterprise-wide 3rdgeneration knowledge user"/>
    <x v="191"/>
    <n v="514"/>
    <x v="304"/>
    <x v="0"/>
    <x v="243"/>
    <x v="304"/>
    <x v="1"/>
    <x v="1"/>
    <n v="1500008400"/>
    <x v="296"/>
    <n v="1500267600"/>
    <d v="2017-07-17T05:00:00"/>
    <b v="0"/>
    <b v="1"/>
    <s v="theater/plays"/>
    <x v="3"/>
    <x v="3"/>
  </r>
  <r>
    <n v="307"/>
    <x v="306"/>
    <s v="Face-to-face zero tolerance moderator"/>
    <x v="194"/>
    <n v="43473"/>
    <x v="305"/>
    <x v="1"/>
    <x v="244"/>
    <x v="305"/>
    <x v="3"/>
    <x v="3"/>
    <n v="1338958800"/>
    <x v="297"/>
    <n v="1340686800"/>
    <d v="2012-06-26T05:00:00"/>
    <b v="0"/>
    <b v="1"/>
    <s v="publishing/fiction"/>
    <x v="5"/>
    <x v="13"/>
  </r>
  <r>
    <n v="308"/>
    <x v="307"/>
    <s v="Grass-roots optimizing projection"/>
    <x v="195"/>
    <n v="87560"/>
    <x v="306"/>
    <x v="0"/>
    <x v="245"/>
    <x v="306"/>
    <x v="1"/>
    <x v="1"/>
    <n v="1303102800"/>
    <x v="298"/>
    <n v="1303189200"/>
    <d v="2011-04-19T05:00:00"/>
    <b v="0"/>
    <b v="0"/>
    <s v="theater/plays"/>
    <x v="3"/>
    <x v="3"/>
  </r>
  <r>
    <n v="309"/>
    <x v="308"/>
    <s v="User-centric 6thgeneration attitude"/>
    <x v="178"/>
    <n v="3087"/>
    <x v="307"/>
    <x v="3"/>
    <x v="51"/>
    <x v="307"/>
    <x v="1"/>
    <x v="1"/>
    <n v="1316581200"/>
    <x v="299"/>
    <n v="1318309200"/>
    <d v="2011-10-11T05:00:00"/>
    <b v="0"/>
    <b v="1"/>
    <s v="music/indie rock"/>
    <x v="1"/>
    <x v="7"/>
  </r>
  <r>
    <n v="310"/>
    <x v="309"/>
    <s v="Switchable zero tolerance website"/>
    <x v="75"/>
    <n v="1586"/>
    <x v="308"/>
    <x v="0"/>
    <x v="36"/>
    <x v="308"/>
    <x v="1"/>
    <x v="1"/>
    <n v="1270789200"/>
    <x v="300"/>
    <n v="1272171600"/>
    <d v="2010-04-25T05:00:00"/>
    <b v="0"/>
    <b v="0"/>
    <s v="games/video games"/>
    <x v="6"/>
    <x v="11"/>
  </r>
  <r>
    <n v="311"/>
    <x v="310"/>
    <s v="Focused real-time help-desk"/>
    <x v="9"/>
    <n v="12812"/>
    <x v="309"/>
    <x v="1"/>
    <x v="246"/>
    <x v="309"/>
    <x v="1"/>
    <x v="1"/>
    <n v="1297836000"/>
    <x v="247"/>
    <n v="1298872800"/>
    <d v="2011-02-28T06:00:00"/>
    <b v="0"/>
    <b v="0"/>
    <s v="theater/plays"/>
    <x v="3"/>
    <x v="3"/>
  </r>
  <r>
    <n v="312"/>
    <x v="311"/>
    <s v="Robust impactful approach"/>
    <x v="18"/>
    <n v="183345"/>
    <x v="310"/>
    <x v="1"/>
    <x v="247"/>
    <x v="310"/>
    <x v="1"/>
    <x v="1"/>
    <n v="1382677200"/>
    <x v="244"/>
    <n v="1383282000"/>
    <d v="2013-11-01T05:00:00"/>
    <b v="0"/>
    <b v="0"/>
    <s v="theater/plays"/>
    <x v="3"/>
    <x v="3"/>
  </r>
  <r>
    <n v="313"/>
    <x v="312"/>
    <s v="Secured maximized policy"/>
    <x v="196"/>
    <n v="8697"/>
    <x v="311"/>
    <x v="1"/>
    <x v="248"/>
    <x v="311"/>
    <x v="1"/>
    <x v="1"/>
    <n v="1330322400"/>
    <x v="301"/>
    <n v="1330495200"/>
    <d v="2012-02-29T06:00:00"/>
    <b v="0"/>
    <b v="0"/>
    <s v="music/rock"/>
    <x v="1"/>
    <x v="1"/>
  </r>
  <r>
    <n v="314"/>
    <x v="313"/>
    <s v="Realigned upward-trending strategy"/>
    <x v="1"/>
    <n v="4126"/>
    <x v="312"/>
    <x v="1"/>
    <x v="221"/>
    <x v="312"/>
    <x v="1"/>
    <x v="1"/>
    <n v="1552366800"/>
    <x v="188"/>
    <n v="1552798800"/>
    <d v="2019-03-17T05:00:00"/>
    <b v="0"/>
    <b v="1"/>
    <s v="film &amp; video/documentary"/>
    <x v="4"/>
    <x v="4"/>
  </r>
  <r>
    <n v="315"/>
    <x v="314"/>
    <s v="Open-source interactive knowledge user"/>
    <x v="40"/>
    <n v="3220"/>
    <x v="313"/>
    <x v="0"/>
    <x v="249"/>
    <x v="313"/>
    <x v="1"/>
    <x v="1"/>
    <n v="1400907600"/>
    <x v="302"/>
    <n v="1403413200"/>
    <d v="2014-06-22T05:00:00"/>
    <b v="0"/>
    <b v="0"/>
    <s v="theater/plays"/>
    <x v="3"/>
    <x v="3"/>
  </r>
  <r>
    <n v="316"/>
    <x v="315"/>
    <s v="Configurable demand-driven matrix"/>
    <x v="103"/>
    <n v="6401"/>
    <x v="314"/>
    <x v="0"/>
    <x v="250"/>
    <x v="314"/>
    <x v="6"/>
    <x v="6"/>
    <n v="1574143200"/>
    <x v="303"/>
    <n v="1574229600"/>
    <d v="2019-11-20T06:00:00"/>
    <b v="0"/>
    <b v="1"/>
    <s v="food/food trucks"/>
    <x v="0"/>
    <x v="0"/>
  </r>
  <r>
    <n v="317"/>
    <x v="316"/>
    <s v="Cross-group coherent hierarchy"/>
    <x v="47"/>
    <n v="1269"/>
    <x v="315"/>
    <x v="0"/>
    <x v="141"/>
    <x v="315"/>
    <x v="1"/>
    <x v="1"/>
    <n v="1494738000"/>
    <x v="304"/>
    <n v="1495861200"/>
    <d v="2017-05-27T05:00:00"/>
    <b v="0"/>
    <b v="0"/>
    <s v="theater/plays"/>
    <x v="3"/>
    <x v="3"/>
  </r>
  <r>
    <n v="318"/>
    <x v="317"/>
    <s v="Decentralized demand-driven open system"/>
    <x v="57"/>
    <n v="903"/>
    <x v="316"/>
    <x v="0"/>
    <x v="68"/>
    <x v="316"/>
    <x v="1"/>
    <x v="1"/>
    <n v="1392357600"/>
    <x v="305"/>
    <n v="1392530400"/>
    <d v="2014-02-16T06:00:00"/>
    <b v="0"/>
    <b v="0"/>
    <s v="music/rock"/>
    <x v="1"/>
    <x v="1"/>
  </r>
  <r>
    <n v="319"/>
    <x v="318"/>
    <s v="Advanced empowering matrix"/>
    <x v="141"/>
    <n v="3251"/>
    <x v="317"/>
    <x v="3"/>
    <x v="251"/>
    <x v="317"/>
    <x v="1"/>
    <x v="1"/>
    <n v="1281589200"/>
    <x v="306"/>
    <n v="1283662800"/>
    <d v="2010-09-05T05:00:00"/>
    <b v="0"/>
    <b v="0"/>
    <s v="technology/web"/>
    <x v="2"/>
    <x v="2"/>
  </r>
  <r>
    <n v="320"/>
    <x v="319"/>
    <s v="Phased holistic implementation"/>
    <x v="197"/>
    <n v="8092"/>
    <x v="318"/>
    <x v="0"/>
    <x v="175"/>
    <x v="318"/>
    <x v="1"/>
    <x v="1"/>
    <n v="1305003600"/>
    <x v="307"/>
    <n v="1305781200"/>
    <d v="2011-05-19T05:00:00"/>
    <b v="0"/>
    <b v="0"/>
    <s v="publishing/fiction"/>
    <x v="5"/>
    <x v="13"/>
  </r>
  <r>
    <n v="321"/>
    <x v="320"/>
    <s v="Proactive attitude-oriented knowledge user"/>
    <x v="198"/>
    <n v="160422"/>
    <x v="319"/>
    <x v="0"/>
    <x v="194"/>
    <x v="319"/>
    <x v="1"/>
    <x v="1"/>
    <n v="1301634000"/>
    <x v="308"/>
    <n v="1302325200"/>
    <d v="2011-04-09T05:00:00"/>
    <b v="0"/>
    <b v="0"/>
    <s v="film &amp; video/shorts"/>
    <x v="4"/>
    <x v="12"/>
  </r>
  <r>
    <n v="322"/>
    <x v="321"/>
    <s v="Visionary asymmetric Graphical User Interface"/>
    <x v="199"/>
    <n v="196377"/>
    <x v="320"/>
    <x v="1"/>
    <x v="252"/>
    <x v="320"/>
    <x v="1"/>
    <x v="1"/>
    <n v="1290664800"/>
    <x v="309"/>
    <n v="1291788000"/>
    <d v="2010-12-08T06:00:00"/>
    <b v="0"/>
    <b v="0"/>
    <s v="theater/plays"/>
    <x v="3"/>
    <x v="3"/>
  </r>
  <r>
    <n v="323"/>
    <x v="322"/>
    <s v="Integrated zero-defect help-desk"/>
    <x v="200"/>
    <n v="2148"/>
    <x v="321"/>
    <x v="0"/>
    <x v="150"/>
    <x v="321"/>
    <x v="4"/>
    <x v="4"/>
    <n v="1395896400"/>
    <x v="310"/>
    <n v="1396069200"/>
    <d v="2014-03-29T05:00:00"/>
    <b v="0"/>
    <b v="0"/>
    <s v="film &amp; video/documentary"/>
    <x v="4"/>
    <x v="4"/>
  </r>
  <r>
    <n v="324"/>
    <x v="323"/>
    <s v="Inverse analyzing matrices"/>
    <x v="143"/>
    <n v="11648"/>
    <x v="322"/>
    <x v="1"/>
    <x v="253"/>
    <x v="322"/>
    <x v="1"/>
    <x v="1"/>
    <n v="1434862800"/>
    <x v="311"/>
    <n v="1435899600"/>
    <d v="2015-07-03T05:00:00"/>
    <b v="0"/>
    <b v="1"/>
    <s v="theater/plays"/>
    <x v="3"/>
    <x v="3"/>
  </r>
  <r>
    <n v="325"/>
    <x v="324"/>
    <s v="Programmable systemic implementation"/>
    <x v="191"/>
    <n v="5897"/>
    <x v="323"/>
    <x v="0"/>
    <x v="107"/>
    <x v="323"/>
    <x v="1"/>
    <x v="1"/>
    <n v="1529125200"/>
    <x v="79"/>
    <n v="1531112400"/>
    <d v="2018-07-09T05:00:00"/>
    <b v="0"/>
    <b v="1"/>
    <s v="theater/plays"/>
    <x v="3"/>
    <x v="3"/>
  </r>
  <r>
    <n v="326"/>
    <x v="325"/>
    <s v="Multi-channeled next generation architecture"/>
    <x v="44"/>
    <n v="3326"/>
    <x v="324"/>
    <x v="0"/>
    <x v="58"/>
    <x v="324"/>
    <x v="1"/>
    <x v="1"/>
    <n v="1451109600"/>
    <x v="312"/>
    <n v="1451628000"/>
    <d v="2016-01-01T06:00:00"/>
    <b v="0"/>
    <b v="0"/>
    <s v="film &amp; video/animation"/>
    <x v="4"/>
    <x v="10"/>
  </r>
  <r>
    <n v="327"/>
    <x v="326"/>
    <s v="Digitized 3rdgeneration encoding"/>
    <x v="97"/>
    <n v="1002"/>
    <x v="325"/>
    <x v="0"/>
    <x v="254"/>
    <x v="325"/>
    <x v="1"/>
    <x v="1"/>
    <n v="1566968400"/>
    <x v="313"/>
    <n v="1567314000"/>
    <d v="2019-09-01T05:00:00"/>
    <b v="0"/>
    <b v="1"/>
    <s v="theater/plays"/>
    <x v="3"/>
    <x v="3"/>
  </r>
  <r>
    <n v="328"/>
    <x v="327"/>
    <s v="Innovative well-modulated functionalities"/>
    <x v="201"/>
    <n v="131826"/>
    <x v="326"/>
    <x v="1"/>
    <x v="255"/>
    <x v="326"/>
    <x v="1"/>
    <x v="1"/>
    <n v="1543557600"/>
    <x v="314"/>
    <n v="1544508000"/>
    <d v="2018-12-11T06:00:00"/>
    <b v="0"/>
    <b v="0"/>
    <s v="music/rock"/>
    <x v="1"/>
    <x v="1"/>
  </r>
  <r>
    <n v="329"/>
    <x v="328"/>
    <s v="Fundamental incremental database"/>
    <x v="202"/>
    <n v="21477"/>
    <x v="327"/>
    <x v="2"/>
    <x v="57"/>
    <x v="327"/>
    <x v="1"/>
    <x v="1"/>
    <n v="1481522400"/>
    <x v="315"/>
    <n v="1482472800"/>
    <d v="2016-12-23T06:00:00"/>
    <b v="0"/>
    <b v="0"/>
    <s v="games/video games"/>
    <x v="6"/>
    <x v="11"/>
  </r>
  <r>
    <n v="330"/>
    <x v="329"/>
    <s v="Expanded encompassing open architecture"/>
    <x v="203"/>
    <n v="62330"/>
    <x v="328"/>
    <x v="1"/>
    <x v="256"/>
    <x v="328"/>
    <x v="4"/>
    <x v="4"/>
    <n v="1512712800"/>
    <x v="316"/>
    <n v="1512799200"/>
    <d v="2017-12-09T06:00:00"/>
    <b v="0"/>
    <b v="0"/>
    <s v="film &amp; video/documentary"/>
    <x v="4"/>
    <x v="4"/>
  </r>
  <r>
    <n v="331"/>
    <x v="330"/>
    <s v="Intuitive static portal"/>
    <x v="88"/>
    <n v="14643"/>
    <x v="329"/>
    <x v="1"/>
    <x v="257"/>
    <x v="329"/>
    <x v="1"/>
    <x v="1"/>
    <n v="1324274400"/>
    <x v="317"/>
    <n v="1324360800"/>
    <d v="2011-12-20T06:00:00"/>
    <b v="0"/>
    <b v="0"/>
    <s v="food/food trucks"/>
    <x v="0"/>
    <x v="0"/>
  </r>
  <r>
    <n v="332"/>
    <x v="331"/>
    <s v="Optional bandwidth-monitored definition"/>
    <x v="204"/>
    <n v="41396"/>
    <x v="330"/>
    <x v="1"/>
    <x v="258"/>
    <x v="330"/>
    <x v="1"/>
    <x v="1"/>
    <n v="1364446800"/>
    <x v="318"/>
    <n v="1364533200"/>
    <d v="2013-03-29T05:00:00"/>
    <b v="0"/>
    <b v="0"/>
    <s v="technology/wearables"/>
    <x v="2"/>
    <x v="8"/>
  </r>
  <r>
    <n v="333"/>
    <x v="332"/>
    <s v="Persistent well-modulated synergy"/>
    <x v="103"/>
    <n v="11900"/>
    <x v="331"/>
    <x v="1"/>
    <x v="259"/>
    <x v="331"/>
    <x v="1"/>
    <x v="1"/>
    <n v="1542693600"/>
    <x v="319"/>
    <n v="1545112800"/>
    <d v="2018-12-18T06:00:00"/>
    <b v="0"/>
    <b v="0"/>
    <s v="theater/plays"/>
    <x v="3"/>
    <x v="3"/>
  </r>
  <r>
    <n v="334"/>
    <x v="333"/>
    <s v="Assimilated discrete algorithm"/>
    <x v="205"/>
    <n v="123538"/>
    <x v="332"/>
    <x v="1"/>
    <x v="260"/>
    <x v="332"/>
    <x v="1"/>
    <x v="1"/>
    <n v="1515564000"/>
    <x v="32"/>
    <n v="1516168800"/>
    <d v="2018-01-17T06:00:00"/>
    <b v="0"/>
    <b v="0"/>
    <s v="music/rock"/>
    <x v="1"/>
    <x v="1"/>
  </r>
  <r>
    <n v="335"/>
    <x v="334"/>
    <s v="Operative uniform hub"/>
    <x v="206"/>
    <n v="198628"/>
    <x v="333"/>
    <x v="1"/>
    <x v="261"/>
    <x v="333"/>
    <x v="1"/>
    <x v="1"/>
    <n v="1573797600"/>
    <x v="320"/>
    <n v="1574920800"/>
    <d v="2019-11-28T06:00:00"/>
    <b v="0"/>
    <b v="0"/>
    <s v="music/rock"/>
    <x v="1"/>
    <x v="1"/>
  </r>
  <r>
    <n v="336"/>
    <x v="335"/>
    <s v="Customizable intangible capability"/>
    <x v="207"/>
    <n v="68602"/>
    <x v="334"/>
    <x v="0"/>
    <x v="262"/>
    <x v="334"/>
    <x v="1"/>
    <x v="1"/>
    <n v="1292392800"/>
    <x v="321"/>
    <n v="1292479200"/>
    <d v="2010-12-16T06:00:00"/>
    <b v="0"/>
    <b v="1"/>
    <s v="music/rock"/>
    <x v="1"/>
    <x v="1"/>
  </r>
  <r>
    <n v="337"/>
    <x v="336"/>
    <s v="Innovative didactic analyzer"/>
    <x v="208"/>
    <n v="116064"/>
    <x v="335"/>
    <x v="1"/>
    <x v="263"/>
    <x v="335"/>
    <x v="1"/>
    <x v="1"/>
    <n v="1573452000"/>
    <x v="322"/>
    <n v="1573538400"/>
    <d v="2019-11-12T06:00:00"/>
    <b v="0"/>
    <b v="0"/>
    <s v="theater/plays"/>
    <x v="3"/>
    <x v="3"/>
  </r>
  <r>
    <n v="338"/>
    <x v="337"/>
    <s v="Decentralized intangible encoding"/>
    <x v="209"/>
    <n v="125042"/>
    <x v="336"/>
    <x v="1"/>
    <x v="264"/>
    <x v="336"/>
    <x v="1"/>
    <x v="1"/>
    <n v="1317790800"/>
    <x v="323"/>
    <n v="1320382800"/>
    <d v="2011-11-04T05:00:00"/>
    <b v="0"/>
    <b v="0"/>
    <s v="theater/plays"/>
    <x v="3"/>
    <x v="3"/>
  </r>
  <r>
    <n v="339"/>
    <x v="338"/>
    <s v="Front-line transitional algorithm"/>
    <x v="210"/>
    <n v="108974"/>
    <x v="337"/>
    <x v="3"/>
    <x v="265"/>
    <x v="337"/>
    <x v="0"/>
    <x v="0"/>
    <n v="1501650000"/>
    <x v="324"/>
    <n v="1502859600"/>
    <d v="2017-08-16T05:00:00"/>
    <b v="0"/>
    <b v="0"/>
    <s v="theater/plays"/>
    <x v="3"/>
    <x v="3"/>
  </r>
  <r>
    <n v="340"/>
    <x v="339"/>
    <s v="Switchable didactic matrices"/>
    <x v="211"/>
    <n v="34964"/>
    <x v="338"/>
    <x v="0"/>
    <x v="224"/>
    <x v="338"/>
    <x v="1"/>
    <x v="1"/>
    <n v="1323669600"/>
    <x v="325"/>
    <n v="1323756000"/>
    <d v="2011-12-13T06:00:00"/>
    <b v="0"/>
    <b v="0"/>
    <s v="photography/photography books"/>
    <x v="7"/>
    <x v="14"/>
  </r>
  <r>
    <n v="341"/>
    <x v="340"/>
    <s v="Ameliorated disintermediate utilization"/>
    <x v="212"/>
    <n v="96777"/>
    <x v="339"/>
    <x v="0"/>
    <x v="266"/>
    <x v="339"/>
    <x v="1"/>
    <x v="1"/>
    <n v="1440738000"/>
    <x v="326"/>
    <n v="1441342800"/>
    <d v="2015-09-04T05:00:00"/>
    <b v="0"/>
    <b v="0"/>
    <s v="music/indie rock"/>
    <x v="1"/>
    <x v="7"/>
  </r>
  <r>
    <n v="342"/>
    <x v="341"/>
    <s v="Visionary foreground middleware"/>
    <x v="213"/>
    <n v="31864"/>
    <x v="340"/>
    <x v="0"/>
    <x v="267"/>
    <x v="340"/>
    <x v="1"/>
    <x v="1"/>
    <n v="1374296400"/>
    <x v="327"/>
    <n v="1375333200"/>
    <d v="2013-08-01T05:00:00"/>
    <b v="0"/>
    <b v="0"/>
    <s v="theater/plays"/>
    <x v="3"/>
    <x v="3"/>
  </r>
  <r>
    <n v="343"/>
    <x v="342"/>
    <s v="Optional zero-defect task-force"/>
    <x v="25"/>
    <n v="4853"/>
    <x v="341"/>
    <x v="0"/>
    <x v="98"/>
    <x v="341"/>
    <x v="1"/>
    <x v="1"/>
    <n v="1384840800"/>
    <x v="328"/>
    <n v="1389420000"/>
    <d v="2014-01-11T06:00:00"/>
    <b v="0"/>
    <b v="0"/>
    <s v="theater/plays"/>
    <x v="3"/>
    <x v="3"/>
  </r>
  <r>
    <n v="344"/>
    <x v="343"/>
    <s v="Devolved exuding emulation"/>
    <x v="214"/>
    <n v="82959"/>
    <x v="342"/>
    <x v="0"/>
    <x v="268"/>
    <x v="342"/>
    <x v="1"/>
    <x v="1"/>
    <n v="1516600800"/>
    <x v="329"/>
    <n v="1520056800"/>
    <d v="2018-03-03T06:00:00"/>
    <b v="0"/>
    <b v="0"/>
    <s v="games/video games"/>
    <x v="6"/>
    <x v="11"/>
  </r>
  <r>
    <n v="345"/>
    <x v="344"/>
    <s v="Open-source neutral task-force"/>
    <x v="215"/>
    <n v="23159"/>
    <x v="343"/>
    <x v="0"/>
    <x v="269"/>
    <x v="343"/>
    <x v="4"/>
    <x v="4"/>
    <n v="1436418000"/>
    <x v="330"/>
    <n v="1436504400"/>
    <d v="2015-07-10T05:00:00"/>
    <b v="0"/>
    <b v="0"/>
    <s v="film &amp; video/drama"/>
    <x v="4"/>
    <x v="6"/>
  </r>
  <r>
    <n v="346"/>
    <x v="345"/>
    <s v="Virtual attitude-oriented migration"/>
    <x v="48"/>
    <n v="2758"/>
    <x v="344"/>
    <x v="0"/>
    <x v="270"/>
    <x v="344"/>
    <x v="1"/>
    <x v="1"/>
    <n v="1503550800"/>
    <x v="331"/>
    <n v="1508302800"/>
    <d v="2017-10-18T05:00:00"/>
    <b v="0"/>
    <b v="1"/>
    <s v="music/indie rock"/>
    <x v="1"/>
    <x v="7"/>
  </r>
  <r>
    <n v="347"/>
    <x v="346"/>
    <s v="Open-source full-range portal"/>
    <x v="79"/>
    <n v="12607"/>
    <x v="345"/>
    <x v="1"/>
    <x v="271"/>
    <x v="345"/>
    <x v="1"/>
    <x v="1"/>
    <n v="1423634400"/>
    <x v="332"/>
    <n v="1425708000"/>
    <d v="2015-03-07T06:00:00"/>
    <b v="0"/>
    <b v="0"/>
    <s v="technology/web"/>
    <x v="2"/>
    <x v="2"/>
  </r>
  <r>
    <n v="348"/>
    <x v="347"/>
    <s v="Versatile cohesive open system"/>
    <x v="216"/>
    <n v="142823"/>
    <x v="346"/>
    <x v="0"/>
    <x v="272"/>
    <x v="346"/>
    <x v="1"/>
    <x v="1"/>
    <n v="1487224800"/>
    <x v="333"/>
    <n v="1488348000"/>
    <d v="2017-03-01T06:00:00"/>
    <b v="0"/>
    <b v="0"/>
    <s v="food/food trucks"/>
    <x v="0"/>
    <x v="0"/>
  </r>
  <r>
    <n v="349"/>
    <x v="348"/>
    <s v="Multi-layered bottom-line frame"/>
    <x v="217"/>
    <n v="95958"/>
    <x v="347"/>
    <x v="0"/>
    <x v="273"/>
    <x v="347"/>
    <x v="1"/>
    <x v="1"/>
    <n v="1500008400"/>
    <x v="296"/>
    <n v="1502600400"/>
    <d v="2017-08-13T05:00:00"/>
    <b v="0"/>
    <b v="0"/>
    <s v="theater/plays"/>
    <x v="3"/>
    <x v="3"/>
  </r>
  <r>
    <n v="350"/>
    <x v="349"/>
    <s v="Pre-emptive neutral capacity"/>
    <x v="0"/>
    <n v="5"/>
    <x v="298"/>
    <x v="0"/>
    <x v="49"/>
    <x v="298"/>
    <x v="1"/>
    <x v="1"/>
    <n v="1432098000"/>
    <x v="334"/>
    <n v="1433653200"/>
    <d v="2015-06-07T05:00:00"/>
    <b v="0"/>
    <b v="1"/>
    <s v="music/jazz"/>
    <x v="1"/>
    <x v="17"/>
  </r>
  <r>
    <n v="351"/>
    <x v="350"/>
    <s v="Universal maximized methodology"/>
    <x v="218"/>
    <n v="94631"/>
    <x v="348"/>
    <x v="1"/>
    <x v="274"/>
    <x v="348"/>
    <x v="1"/>
    <x v="1"/>
    <n v="1440392400"/>
    <x v="335"/>
    <n v="1441602000"/>
    <d v="2015-09-07T05:00:00"/>
    <b v="0"/>
    <b v="0"/>
    <s v="music/rock"/>
    <x v="1"/>
    <x v="1"/>
  </r>
  <r>
    <n v="352"/>
    <x v="351"/>
    <s v="Expanded hybrid hardware"/>
    <x v="54"/>
    <n v="977"/>
    <x v="349"/>
    <x v="0"/>
    <x v="254"/>
    <x v="349"/>
    <x v="0"/>
    <x v="0"/>
    <n v="1446876000"/>
    <x v="336"/>
    <n v="1447567200"/>
    <d v="2015-11-15T06:00:00"/>
    <b v="0"/>
    <b v="0"/>
    <s v="theater/plays"/>
    <x v="3"/>
    <x v="3"/>
  </r>
  <r>
    <n v="353"/>
    <x v="352"/>
    <s v="Profit-focused multi-tasking access"/>
    <x v="219"/>
    <n v="137961"/>
    <x v="350"/>
    <x v="1"/>
    <x v="275"/>
    <x v="350"/>
    <x v="1"/>
    <x v="1"/>
    <n v="1562302800"/>
    <x v="337"/>
    <n v="1562389200"/>
    <d v="2019-07-06T05:00:00"/>
    <b v="0"/>
    <b v="0"/>
    <s v="theater/plays"/>
    <x v="3"/>
    <x v="3"/>
  </r>
  <r>
    <n v="354"/>
    <x v="353"/>
    <s v="Profit-focused transitional capability"/>
    <x v="55"/>
    <n v="7548"/>
    <x v="351"/>
    <x v="1"/>
    <x v="175"/>
    <x v="351"/>
    <x v="3"/>
    <x v="3"/>
    <n v="1378184400"/>
    <x v="338"/>
    <n v="1378789200"/>
    <d v="2013-09-10T05:00:00"/>
    <b v="0"/>
    <b v="0"/>
    <s v="film &amp; video/documentary"/>
    <x v="4"/>
    <x v="4"/>
  </r>
  <r>
    <n v="355"/>
    <x v="354"/>
    <s v="Front-line scalable definition"/>
    <x v="167"/>
    <n v="2241"/>
    <x v="352"/>
    <x v="2"/>
    <x v="99"/>
    <x v="352"/>
    <x v="1"/>
    <x v="1"/>
    <n v="1485064800"/>
    <x v="339"/>
    <n v="1488520800"/>
    <d v="2017-03-03T06:00:00"/>
    <b v="0"/>
    <b v="0"/>
    <s v="technology/wearables"/>
    <x v="2"/>
    <x v="8"/>
  </r>
  <r>
    <n v="356"/>
    <x v="355"/>
    <s v="Open-source systematic protocol"/>
    <x v="29"/>
    <n v="3431"/>
    <x v="353"/>
    <x v="0"/>
    <x v="174"/>
    <x v="353"/>
    <x v="6"/>
    <x v="6"/>
    <n v="1326520800"/>
    <x v="340"/>
    <n v="1327298400"/>
    <d v="2012-01-23T06:00:00"/>
    <b v="0"/>
    <b v="0"/>
    <s v="theater/plays"/>
    <x v="3"/>
    <x v="3"/>
  </r>
  <r>
    <n v="357"/>
    <x v="356"/>
    <s v="Implemented tangible algorithm"/>
    <x v="173"/>
    <n v="4253"/>
    <x v="354"/>
    <x v="1"/>
    <x v="142"/>
    <x v="354"/>
    <x v="1"/>
    <x v="1"/>
    <n v="1441256400"/>
    <x v="341"/>
    <n v="1443416400"/>
    <d v="2015-09-28T05:00:00"/>
    <b v="0"/>
    <b v="0"/>
    <s v="games/video games"/>
    <x v="6"/>
    <x v="11"/>
  </r>
  <r>
    <n v="358"/>
    <x v="357"/>
    <s v="Profit-focused 3rdgeneration circuit"/>
    <x v="62"/>
    <n v="1146"/>
    <x v="355"/>
    <x v="0"/>
    <x v="276"/>
    <x v="355"/>
    <x v="0"/>
    <x v="0"/>
    <n v="1533877200"/>
    <x v="342"/>
    <n v="1534136400"/>
    <d v="2018-08-13T05:00:00"/>
    <b v="1"/>
    <b v="0"/>
    <s v="photography/photography books"/>
    <x v="7"/>
    <x v="14"/>
  </r>
  <r>
    <n v="359"/>
    <x v="358"/>
    <s v="Compatible needs-based architecture"/>
    <x v="220"/>
    <n v="11948"/>
    <x v="356"/>
    <x v="1"/>
    <x v="277"/>
    <x v="356"/>
    <x v="1"/>
    <x v="1"/>
    <n v="1314421200"/>
    <x v="343"/>
    <n v="1315026000"/>
    <d v="2011-09-03T05:00:00"/>
    <b v="0"/>
    <b v="0"/>
    <s v="film &amp; video/animation"/>
    <x v="4"/>
    <x v="10"/>
  </r>
  <r>
    <n v="360"/>
    <x v="359"/>
    <s v="Right-sized zero tolerance migration"/>
    <x v="221"/>
    <n v="135132"/>
    <x v="357"/>
    <x v="1"/>
    <x v="278"/>
    <x v="357"/>
    <x v="4"/>
    <x v="4"/>
    <n v="1293861600"/>
    <x v="344"/>
    <n v="1295071200"/>
    <d v="2011-01-15T06:00:00"/>
    <b v="0"/>
    <b v="1"/>
    <s v="theater/plays"/>
    <x v="3"/>
    <x v="3"/>
  </r>
  <r>
    <n v="361"/>
    <x v="360"/>
    <s v="Quality-focused reciprocal structure"/>
    <x v="20"/>
    <n v="9546"/>
    <x v="358"/>
    <x v="1"/>
    <x v="39"/>
    <x v="358"/>
    <x v="1"/>
    <x v="1"/>
    <n v="1507352400"/>
    <x v="345"/>
    <n v="1509426000"/>
    <d v="2017-10-31T05:00:00"/>
    <b v="0"/>
    <b v="0"/>
    <s v="theater/plays"/>
    <x v="3"/>
    <x v="3"/>
  </r>
  <r>
    <n v="362"/>
    <x v="361"/>
    <s v="Automated actuating conglomeration"/>
    <x v="41"/>
    <n v="13755"/>
    <x v="359"/>
    <x v="1"/>
    <x v="271"/>
    <x v="359"/>
    <x v="1"/>
    <x v="1"/>
    <n v="1296108000"/>
    <x v="65"/>
    <n v="1299391200"/>
    <d v="2011-03-06T06:00:00"/>
    <b v="0"/>
    <b v="0"/>
    <s v="music/rock"/>
    <x v="1"/>
    <x v="1"/>
  </r>
  <r>
    <n v="363"/>
    <x v="362"/>
    <s v="Re-contextualized local initiative"/>
    <x v="5"/>
    <n v="8330"/>
    <x v="360"/>
    <x v="1"/>
    <x v="279"/>
    <x v="360"/>
    <x v="1"/>
    <x v="1"/>
    <n v="1324965600"/>
    <x v="346"/>
    <n v="1325052000"/>
    <d v="2011-12-28T06:00:00"/>
    <b v="0"/>
    <b v="0"/>
    <s v="music/rock"/>
    <x v="1"/>
    <x v="1"/>
  </r>
  <r>
    <n v="364"/>
    <x v="363"/>
    <s v="Switchable intangible definition"/>
    <x v="79"/>
    <n v="14547"/>
    <x v="361"/>
    <x v="1"/>
    <x v="129"/>
    <x v="361"/>
    <x v="1"/>
    <x v="1"/>
    <n v="1520229600"/>
    <x v="347"/>
    <n v="1522818000"/>
    <d v="2018-04-04T05:00:00"/>
    <b v="0"/>
    <b v="0"/>
    <s v="music/indie rock"/>
    <x v="1"/>
    <x v="7"/>
  </r>
  <r>
    <n v="365"/>
    <x v="364"/>
    <s v="Networked bottom-line initiative"/>
    <x v="39"/>
    <n v="11735"/>
    <x v="362"/>
    <x v="1"/>
    <x v="192"/>
    <x v="362"/>
    <x v="2"/>
    <x v="2"/>
    <n v="1482991200"/>
    <x v="348"/>
    <n v="1485324000"/>
    <d v="2017-01-25T06:00:00"/>
    <b v="0"/>
    <b v="0"/>
    <s v="theater/plays"/>
    <x v="3"/>
    <x v="3"/>
  </r>
  <r>
    <n v="366"/>
    <x v="365"/>
    <s v="Robust directional system engine"/>
    <x v="37"/>
    <n v="10658"/>
    <x v="363"/>
    <x v="1"/>
    <x v="196"/>
    <x v="363"/>
    <x v="1"/>
    <x v="1"/>
    <n v="1294034400"/>
    <x v="349"/>
    <n v="1294120800"/>
    <d v="2011-01-04T06:00:00"/>
    <b v="0"/>
    <b v="1"/>
    <s v="theater/plays"/>
    <x v="3"/>
    <x v="3"/>
  </r>
  <r>
    <n v="367"/>
    <x v="366"/>
    <s v="Triple-buffered explicit methodology"/>
    <x v="34"/>
    <n v="1870"/>
    <x v="364"/>
    <x v="0"/>
    <x v="51"/>
    <x v="364"/>
    <x v="1"/>
    <x v="1"/>
    <n v="1413608400"/>
    <x v="350"/>
    <n v="1415685600"/>
    <d v="2014-11-11T06:00:00"/>
    <b v="0"/>
    <b v="1"/>
    <s v="theater/plays"/>
    <x v="3"/>
    <x v="3"/>
  </r>
  <r>
    <n v="368"/>
    <x v="367"/>
    <s v="Reactive directional capacity"/>
    <x v="5"/>
    <n v="14394"/>
    <x v="365"/>
    <x v="1"/>
    <x v="280"/>
    <x v="365"/>
    <x v="4"/>
    <x v="4"/>
    <n v="1286946000"/>
    <x v="351"/>
    <n v="1288933200"/>
    <d v="2010-11-05T05:00:00"/>
    <b v="0"/>
    <b v="1"/>
    <s v="film &amp; video/documentary"/>
    <x v="4"/>
    <x v="4"/>
  </r>
  <r>
    <n v="369"/>
    <x v="368"/>
    <s v="Polarized needs-based approach"/>
    <x v="91"/>
    <n v="14743"/>
    <x v="366"/>
    <x v="1"/>
    <x v="110"/>
    <x v="366"/>
    <x v="1"/>
    <x v="1"/>
    <n v="1359871200"/>
    <x v="352"/>
    <n v="1363237200"/>
    <d v="2013-03-14T05:00:00"/>
    <b v="0"/>
    <b v="1"/>
    <s v="film &amp; video/television"/>
    <x v="4"/>
    <x v="19"/>
  </r>
  <r>
    <n v="370"/>
    <x v="369"/>
    <s v="Intuitive well-modulated middleware"/>
    <x v="222"/>
    <n v="178965"/>
    <x v="367"/>
    <x v="1"/>
    <x v="281"/>
    <x v="367"/>
    <x v="1"/>
    <x v="1"/>
    <n v="1555304400"/>
    <x v="353"/>
    <n v="1555822800"/>
    <d v="2019-04-21T05:00:00"/>
    <b v="0"/>
    <b v="0"/>
    <s v="theater/plays"/>
    <x v="3"/>
    <x v="3"/>
  </r>
  <r>
    <n v="371"/>
    <x v="370"/>
    <s v="Multi-channeled logistical matrices"/>
    <x v="223"/>
    <n v="128410"/>
    <x v="368"/>
    <x v="0"/>
    <x v="282"/>
    <x v="368"/>
    <x v="1"/>
    <x v="1"/>
    <n v="1423375200"/>
    <x v="354"/>
    <n v="1427778000"/>
    <d v="2015-03-31T05:00:00"/>
    <b v="0"/>
    <b v="0"/>
    <s v="theater/plays"/>
    <x v="3"/>
    <x v="3"/>
  </r>
  <r>
    <n v="372"/>
    <x v="371"/>
    <s v="Pre-emptive bifurcated artificial intelligence"/>
    <x v="79"/>
    <n v="14324"/>
    <x v="369"/>
    <x v="1"/>
    <x v="283"/>
    <x v="369"/>
    <x v="1"/>
    <x v="1"/>
    <n v="1420696800"/>
    <x v="355"/>
    <n v="1422424800"/>
    <d v="2015-01-28T06:00:00"/>
    <b v="0"/>
    <b v="1"/>
    <s v="film &amp; video/documentary"/>
    <x v="4"/>
    <x v="4"/>
  </r>
  <r>
    <n v="373"/>
    <x v="372"/>
    <s v="Down-sized coherent toolset"/>
    <x v="224"/>
    <n v="164291"/>
    <x v="370"/>
    <x v="1"/>
    <x v="284"/>
    <x v="370"/>
    <x v="1"/>
    <x v="1"/>
    <n v="1502946000"/>
    <x v="356"/>
    <n v="1503637200"/>
    <d v="2017-08-25T05:00:00"/>
    <b v="0"/>
    <b v="0"/>
    <s v="theater/plays"/>
    <x v="3"/>
    <x v="3"/>
  </r>
  <r>
    <n v="374"/>
    <x v="373"/>
    <s v="Open-source multi-tasking data-warehouse"/>
    <x v="225"/>
    <n v="22073"/>
    <x v="371"/>
    <x v="0"/>
    <x v="165"/>
    <x v="371"/>
    <x v="1"/>
    <x v="1"/>
    <n v="1547186400"/>
    <x v="357"/>
    <n v="1547618400"/>
    <d v="2019-01-16T06:00:00"/>
    <b v="0"/>
    <b v="1"/>
    <s v="film &amp; video/documentary"/>
    <x v="4"/>
    <x v="4"/>
  </r>
  <r>
    <n v="375"/>
    <x v="374"/>
    <s v="Future-proofed upward-trending contingency"/>
    <x v="50"/>
    <n v="1479"/>
    <x v="372"/>
    <x v="0"/>
    <x v="270"/>
    <x v="372"/>
    <x v="1"/>
    <x v="1"/>
    <n v="1444971600"/>
    <x v="358"/>
    <n v="1449900000"/>
    <d v="2015-12-12T06:00:00"/>
    <b v="0"/>
    <b v="0"/>
    <s v="music/indie rock"/>
    <x v="1"/>
    <x v="7"/>
  </r>
  <r>
    <n v="376"/>
    <x v="375"/>
    <s v="Mandatory uniform matrix"/>
    <x v="74"/>
    <n v="12275"/>
    <x v="373"/>
    <x v="1"/>
    <x v="54"/>
    <x v="373"/>
    <x v="1"/>
    <x v="1"/>
    <n v="1404622800"/>
    <x v="359"/>
    <n v="1405141200"/>
    <d v="2014-07-12T05:00:00"/>
    <b v="0"/>
    <b v="0"/>
    <s v="music/rock"/>
    <x v="1"/>
    <x v="1"/>
  </r>
  <r>
    <n v="377"/>
    <x v="376"/>
    <s v="Phased methodical initiative"/>
    <x v="226"/>
    <n v="5098"/>
    <x v="374"/>
    <x v="0"/>
    <x v="78"/>
    <x v="374"/>
    <x v="1"/>
    <x v="1"/>
    <n v="1571720400"/>
    <x v="12"/>
    <n v="1572933600"/>
    <d v="2019-11-05T06:00:00"/>
    <b v="0"/>
    <b v="0"/>
    <s v="theater/plays"/>
    <x v="3"/>
    <x v="3"/>
  </r>
  <r>
    <n v="378"/>
    <x v="377"/>
    <s v="Managed stable function"/>
    <x v="227"/>
    <n v="24882"/>
    <x v="375"/>
    <x v="0"/>
    <x v="285"/>
    <x v="375"/>
    <x v="1"/>
    <x v="1"/>
    <n v="1526878800"/>
    <x v="360"/>
    <n v="1530162000"/>
    <d v="2018-06-28T05:00:00"/>
    <b v="0"/>
    <b v="0"/>
    <s v="film &amp; video/documentary"/>
    <x v="4"/>
    <x v="4"/>
  </r>
  <r>
    <n v="379"/>
    <x v="378"/>
    <s v="Realigned clear-thinking migration"/>
    <x v="44"/>
    <n v="2912"/>
    <x v="376"/>
    <x v="0"/>
    <x v="9"/>
    <x v="376"/>
    <x v="4"/>
    <x v="4"/>
    <n v="1319691600"/>
    <x v="361"/>
    <n v="1320904800"/>
    <d v="2011-11-10T06:00:00"/>
    <b v="0"/>
    <b v="0"/>
    <s v="theater/plays"/>
    <x v="3"/>
    <x v="3"/>
  </r>
  <r>
    <n v="380"/>
    <x v="379"/>
    <s v="Optional clear-thinking process improvement"/>
    <x v="186"/>
    <n v="4008"/>
    <x v="377"/>
    <x v="1"/>
    <x v="286"/>
    <x v="377"/>
    <x v="1"/>
    <x v="1"/>
    <n v="1371963600"/>
    <x v="362"/>
    <n v="1372395600"/>
    <d v="2013-06-28T05:00:00"/>
    <b v="0"/>
    <b v="0"/>
    <s v="theater/plays"/>
    <x v="3"/>
    <x v="3"/>
  </r>
  <r>
    <n v="381"/>
    <x v="380"/>
    <s v="Cross-group global moratorium"/>
    <x v="98"/>
    <n v="9749"/>
    <x v="378"/>
    <x v="1"/>
    <x v="287"/>
    <x v="378"/>
    <x v="1"/>
    <x v="1"/>
    <n v="1433739600"/>
    <x v="363"/>
    <n v="1437714000"/>
    <d v="2015-07-24T05:00:00"/>
    <b v="0"/>
    <b v="0"/>
    <s v="theater/plays"/>
    <x v="3"/>
    <x v="3"/>
  </r>
  <r>
    <n v="382"/>
    <x v="381"/>
    <s v="Visionary systemic process improvement"/>
    <x v="14"/>
    <n v="5803"/>
    <x v="379"/>
    <x v="0"/>
    <x v="109"/>
    <x v="379"/>
    <x v="1"/>
    <x v="1"/>
    <n v="1508130000"/>
    <x v="364"/>
    <n v="1509771600"/>
    <d v="2017-11-04T05:00:00"/>
    <b v="0"/>
    <b v="0"/>
    <s v="photography/photography books"/>
    <x v="7"/>
    <x v="14"/>
  </r>
  <r>
    <n v="383"/>
    <x v="382"/>
    <s v="Progressive intangible flexibility"/>
    <x v="9"/>
    <n v="14199"/>
    <x v="380"/>
    <x v="1"/>
    <x v="288"/>
    <x v="380"/>
    <x v="1"/>
    <x v="1"/>
    <n v="1550037600"/>
    <x v="210"/>
    <n v="1550556000"/>
    <d v="2019-02-19T06:00:00"/>
    <b v="0"/>
    <b v="1"/>
    <s v="food/food trucks"/>
    <x v="0"/>
    <x v="0"/>
  </r>
  <r>
    <n v="384"/>
    <x v="383"/>
    <s v="Reactive real-time software"/>
    <x v="228"/>
    <n v="196779"/>
    <x v="381"/>
    <x v="1"/>
    <x v="289"/>
    <x v="381"/>
    <x v="1"/>
    <x v="1"/>
    <n v="1486706400"/>
    <x v="365"/>
    <n v="1489039200"/>
    <d v="2017-03-09T06:00:00"/>
    <b v="1"/>
    <b v="1"/>
    <s v="film &amp; video/documentary"/>
    <x v="4"/>
    <x v="4"/>
  </r>
  <r>
    <n v="385"/>
    <x v="384"/>
    <s v="Programmable incremental knowledge user"/>
    <x v="229"/>
    <n v="56859"/>
    <x v="382"/>
    <x v="1"/>
    <x v="290"/>
    <x v="382"/>
    <x v="1"/>
    <x v="1"/>
    <n v="1553835600"/>
    <x v="366"/>
    <n v="1556600400"/>
    <d v="2019-04-30T05:00:00"/>
    <b v="0"/>
    <b v="0"/>
    <s v="publishing/nonfiction"/>
    <x v="5"/>
    <x v="9"/>
  </r>
  <r>
    <n v="386"/>
    <x v="385"/>
    <s v="Progressive 5thgeneration customer loyalty"/>
    <x v="230"/>
    <n v="103554"/>
    <x v="383"/>
    <x v="0"/>
    <x v="291"/>
    <x v="383"/>
    <x v="1"/>
    <x v="1"/>
    <n v="1277528400"/>
    <x v="367"/>
    <n v="1278565200"/>
    <d v="2010-07-08T05:00:00"/>
    <b v="0"/>
    <b v="0"/>
    <s v="theater/plays"/>
    <x v="3"/>
    <x v="3"/>
  </r>
  <r>
    <n v="387"/>
    <x v="386"/>
    <s v="Triple-buffered logistical frame"/>
    <x v="231"/>
    <n v="42795"/>
    <x v="384"/>
    <x v="0"/>
    <x v="292"/>
    <x v="384"/>
    <x v="1"/>
    <x v="1"/>
    <n v="1339477200"/>
    <x v="368"/>
    <n v="1339909200"/>
    <d v="2012-06-17T05:00:00"/>
    <b v="0"/>
    <b v="0"/>
    <s v="technology/wearables"/>
    <x v="2"/>
    <x v="8"/>
  </r>
  <r>
    <n v="388"/>
    <x v="387"/>
    <s v="Exclusive dynamic adapter"/>
    <x v="232"/>
    <n v="12938"/>
    <x v="385"/>
    <x v="3"/>
    <x v="293"/>
    <x v="385"/>
    <x v="5"/>
    <x v="5"/>
    <n v="1325656800"/>
    <x v="369"/>
    <n v="1325829600"/>
    <d v="2012-01-06T06:00:00"/>
    <b v="0"/>
    <b v="0"/>
    <s v="music/indie rock"/>
    <x v="1"/>
    <x v="7"/>
  </r>
  <r>
    <n v="389"/>
    <x v="388"/>
    <s v="Automated systemic hierarchy"/>
    <x v="233"/>
    <n v="101352"/>
    <x v="386"/>
    <x v="1"/>
    <x v="294"/>
    <x v="386"/>
    <x v="1"/>
    <x v="1"/>
    <n v="1288242000"/>
    <x v="370"/>
    <n v="1290578400"/>
    <d v="2010-11-24T06:00:00"/>
    <b v="0"/>
    <b v="0"/>
    <s v="theater/plays"/>
    <x v="3"/>
    <x v="3"/>
  </r>
  <r>
    <n v="390"/>
    <x v="389"/>
    <s v="Digitized eco-centric core"/>
    <x v="166"/>
    <n v="4477"/>
    <x v="387"/>
    <x v="1"/>
    <x v="126"/>
    <x v="387"/>
    <x v="1"/>
    <x v="1"/>
    <n v="1379048400"/>
    <x v="371"/>
    <n v="1380344400"/>
    <d v="2013-09-28T05:00:00"/>
    <b v="0"/>
    <b v="0"/>
    <s v="photography/photography books"/>
    <x v="7"/>
    <x v="14"/>
  </r>
  <r>
    <n v="391"/>
    <x v="390"/>
    <s v="Mandatory uniform strategy"/>
    <x v="234"/>
    <n v="4393"/>
    <x v="388"/>
    <x v="0"/>
    <x v="295"/>
    <x v="388"/>
    <x v="1"/>
    <x v="1"/>
    <n v="1389679200"/>
    <x v="287"/>
    <n v="1389852000"/>
    <d v="2014-01-16T06:00:00"/>
    <b v="0"/>
    <b v="0"/>
    <s v="publishing/nonfiction"/>
    <x v="5"/>
    <x v="9"/>
  </r>
  <r>
    <n v="392"/>
    <x v="391"/>
    <s v="Profit-focused zero administration forecast"/>
    <x v="235"/>
    <n v="67546"/>
    <x v="389"/>
    <x v="0"/>
    <x v="296"/>
    <x v="389"/>
    <x v="1"/>
    <x v="1"/>
    <n v="1294293600"/>
    <x v="372"/>
    <n v="1294466400"/>
    <d v="2011-01-08T06:00:00"/>
    <b v="0"/>
    <b v="0"/>
    <s v="technology/wearables"/>
    <x v="2"/>
    <x v="8"/>
  </r>
  <r>
    <n v="393"/>
    <x v="392"/>
    <s v="De-engineered static orchestration"/>
    <x v="236"/>
    <n v="143788"/>
    <x v="390"/>
    <x v="1"/>
    <x v="297"/>
    <x v="390"/>
    <x v="0"/>
    <x v="0"/>
    <n v="1500267600"/>
    <x v="373"/>
    <n v="1500354000"/>
    <d v="2017-07-18T05:00:00"/>
    <b v="0"/>
    <b v="0"/>
    <s v="music/jazz"/>
    <x v="1"/>
    <x v="17"/>
  </r>
  <r>
    <n v="394"/>
    <x v="393"/>
    <s v="Customizable dynamic info-mediaries"/>
    <x v="126"/>
    <n v="3755"/>
    <x v="391"/>
    <x v="1"/>
    <x v="298"/>
    <x v="391"/>
    <x v="1"/>
    <x v="1"/>
    <n v="1375074000"/>
    <x v="374"/>
    <n v="1375938000"/>
    <d v="2013-08-08T05:00:00"/>
    <b v="0"/>
    <b v="1"/>
    <s v="film &amp; video/documentary"/>
    <x v="4"/>
    <x v="4"/>
  </r>
  <r>
    <n v="395"/>
    <x v="122"/>
    <s v="Enhanced incremental budgetary management"/>
    <x v="143"/>
    <n v="9238"/>
    <x v="392"/>
    <x v="1"/>
    <x v="10"/>
    <x v="392"/>
    <x v="1"/>
    <x v="1"/>
    <n v="1323324000"/>
    <x v="375"/>
    <n v="1323410400"/>
    <d v="2011-12-09T06:00:00"/>
    <b v="1"/>
    <b v="0"/>
    <s v="theater/plays"/>
    <x v="3"/>
    <x v="3"/>
  </r>
  <r>
    <n v="396"/>
    <x v="394"/>
    <s v="Digitized local info-mediaries"/>
    <x v="237"/>
    <n v="77012"/>
    <x v="393"/>
    <x v="1"/>
    <x v="299"/>
    <x v="393"/>
    <x v="2"/>
    <x v="2"/>
    <n v="1538715600"/>
    <x v="376"/>
    <n v="1539406800"/>
    <d v="2018-10-13T05:00:00"/>
    <b v="0"/>
    <b v="0"/>
    <s v="film &amp; video/drama"/>
    <x v="4"/>
    <x v="6"/>
  </r>
  <r>
    <n v="397"/>
    <x v="395"/>
    <s v="Virtual systematic monitoring"/>
    <x v="32"/>
    <n v="14083"/>
    <x v="394"/>
    <x v="1"/>
    <x v="211"/>
    <x v="394"/>
    <x v="1"/>
    <x v="1"/>
    <n v="1369285200"/>
    <x v="377"/>
    <n v="1369803600"/>
    <d v="2013-05-29T05:00:00"/>
    <b v="0"/>
    <b v="0"/>
    <s v="music/rock"/>
    <x v="1"/>
    <x v="1"/>
  </r>
  <r>
    <n v="398"/>
    <x v="396"/>
    <s v="Reactive bottom-line open architecture"/>
    <x v="12"/>
    <n v="12202"/>
    <x v="395"/>
    <x v="1"/>
    <x v="300"/>
    <x v="395"/>
    <x v="6"/>
    <x v="6"/>
    <n v="1525755600"/>
    <x v="378"/>
    <n v="1525928400"/>
    <d v="2018-05-10T05:00:00"/>
    <b v="0"/>
    <b v="1"/>
    <s v="film &amp; video/animation"/>
    <x v="4"/>
    <x v="10"/>
  </r>
  <r>
    <n v="399"/>
    <x v="397"/>
    <s v="Pre-emptive interactive model"/>
    <x v="238"/>
    <n v="62127"/>
    <x v="396"/>
    <x v="0"/>
    <x v="301"/>
    <x v="396"/>
    <x v="1"/>
    <x v="1"/>
    <n v="1296626400"/>
    <x v="379"/>
    <n v="1297231200"/>
    <d v="2011-02-09T06:00:00"/>
    <b v="0"/>
    <b v="0"/>
    <s v="music/indie rock"/>
    <x v="1"/>
    <x v="7"/>
  </r>
  <r>
    <n v="400"/>
    <x v="398"/>
    <s v="Ergonomic eco-centric open architecture"/>
    <x v="0"/>
    <n v="2"/>
    <x v="50"/>
    <x v="0"/>
    <x v="49"/>
    <x v="50"/>
    <x v="1"/>
    <x v="1"/>
    <n v="1376629200"/>
    <x v="380"/>
    <n v="1378530000"/>
    <d v="2013-09-07T05:00:00"/>
    <b v="0"/>
    <b v="1"/>
    <s v="photography/photography books"/>
    <x v="7"/>
    <x v="14"/>
  </r>
  <r>
    <n v="401"/>
    <x v="399"/>
    <s v="Inverse radical hierarchy"/>
    <x v="79"/>
    <n v="13772"/>
    <x v="397"/>
    <x v="1"/>
    <x v="302"/>
    <x v="397"/>
    <x v="1"/>
    <x v="1"/>
    <n v="1572152400"/>
    <x v="381"/>
    <n v="1572152400"/>
    <d v="2019-10-27T05:00:00"/>
    <b v="0"/>
    <b v="0"/>
    <s v="theater/plays"/>
    <x v="3"/>
    <x v="3"/>
  </r>
  <r>
    <n v="402"/>
    <x v="400"/>
    <s v="Team-oriented static interface"/>
    <x v="190"/>
    <n v="2946"/>
    <x v="398"/>
    <x v="0"/>
    <x v="174"/>
    <x v="398"/>
    <x v="1"/>
    <x v="1"/>
    <n v="1325829600"/>
    <x v="382"/>
    <n v="1329890400"/>
    <d v="2012-02-22T06:00:00"/>
    <b v="0"/>
    <b v="1"/>
    <s v="film &amp; video/shorts"/>
    <x v="4"/>
    <x v="12"/>
  </r>
  <r>
    <n v="403"/>
    <x v="401"/>
    <s v="Virtual foreground throughput"/>
    <x v="239"/>
    <n v="168820"/>
    <x v="399"/>
    <x v="0"/>
    <x v="303"/>
    <x v="399"/>
    <x v="0"/>
    <x v="0"/>
    <n v="1273640400"/>
    <x v="125"/>
    <n v="1276750800"/>
    <d v="2010-06-17T05:00:00"/>
    <b v="0"/>
    <b v="1"/>
    <s v="theater/plays"/>
    <x v="3"/>
    <x v="3"/>
  </r>
  <r>
    <n v="404"/>
    <x v="402"/>
    <s v="Visionary exuding Internet solution"/>
    <x v="240"/>
    <n v="154321"/>
    <x v="400"/>
    <x v="1"/>
    <x v="304"/>
    <x v="400"/>
    <x v="1"/>
    <x v="1"/>
    <n v="1510639200"/>
    <x v="383"/>
    <n v="1510898400"/>
    <d v="2017-11-17T06:00:00"/>
    <b v="0"/>
    <b v="0"/>
    <s v="theater/plays"/>
    <x v="3"/>
    <x v="3"/>
  </r>
  <r>
    <n v="405"/>
    <x v="403"/>
    <s v="Synchronized secondary analyzer"/>
    <x v="241"/>
    <n v="26527"/>
    <x v="401"/>
    <x v="0"/>
    <x v="305"/>
    <x v="401"/>
    <x v="1"/>
    <x v="1"/>
    <n v="1528088400"/>
    <x v="384"/>
    <n v="1532408400"/>
    <d v="2018-07-24T05:00:00"/>
    <b v="0"/>
    <b v="0"/>
    <s v="theater/plays"/>
    <x v="3"/>
    <x v="3"/>
  </r>
  <r>
    <n v="406"/>
    <x v="404"/>
    <s v="Balanced attitude-oriented parallelism"/>
    <x v="242"/>
    <n v="71583"/>
    <x v="402"/>
    <x v="1"/>
    <x v="306"/>
    <x v="402"/>
    <x v="1"/>
    <x v="1"/>
    <n v="1359525600"/>
    <x v="385"/>
    <n v="1360562400"/>
    <d v="2013-02-11T06:00:00"/>
    <b v="1"/>
    <b v="0"/>
    <s v="film &amp; video/documentary"/>
    <x v="4"/>
    <x v="4"/>
  </r>
  <r>
    <n v="407"/>
    <x v="405"/>
    <s v="Organized bandwidth-monitored core"/>
    <x v="74"/>
    <n v="12100"/>
    <x v="403"/>
    <x v="1"/>
    <x v="307"/>
    <x v="403"/>
    <x v="3"/>
    <x v="3"/>
    <n v="1570942800"/>
    <x v="386"/>
    <n v="1571547600"/>
    <d v="2019-10-20T05:00:00"/>
    <b v="0"/>
    <b v="0"/>
    <s v="theater/plays"/>
    <x v="3"/>
    <x v="3"/>
  </r>
  <r>
    <n v="408"/>
    <x v="406"/>
    <s v="Cloned leadingedge utilization"/>
    <x v="243"/>
    <n v="12129"/>
    <x v="404"/>
    <x v="1"/>
    <x v="110"/>
    <x v="404"/>
    <x v="0"/>
    <x v="0"/>
    <n v="1466398800"/>
    <x v="387"/>
    <n v="1468126800"/>
    <d v="2016-07-10T05:00:00"/>
    <b v="0"/>
    <b v="0"/>
    <s v="film &amp; video/documentary"/>
    <x v="4"/>
    <x v="4"/>
  </r>
  <r>
    <n v="409"/>
    <x v="97"/>
    <s v="Secured asymmetric projection"/>
    <x v="244"/>
    <n v="62804"/>
    <x v="405"/>
    <x v="0"/>
    <x v="308"/>
    <x v="405"/>
    <x v="1"/>
    <x v="1"/>
    <n v="1492491600"/>
    <x v="388"/>
    <n v="1492837200"/>
    <d v="2017-04-22T05:00:00"/>
    <b v="0"/>
    <b v="0"/>
    <s v="music/rock"/>
    <x v="1"/>
    <x v="1"/>
  </r>
  <r>
    <n v="410"/>
    <x v="407"/>
    <s v="Advanced cohesive Graphic Interface"/>
    <x v="184"/>
    <n v="55536"/>
    <x v="406"/>
    <x v="2"/>
    <x v="309"/>
    <x v="406"/>
    <x v="1"/>
    <x v="1"/>
    <n v="1430197200"/>
    <x v="277"/>
    <n v="1430197200"/>
    <d v="2015-04-28T05:00:00"/>
    <b v="0"/>
    <b v="0"/>
    <s v="games/mobile games"/>
    <x v="6"/>
    <x v="20"/>
  </r>
  <r>
    <n v="411"/>
    <x v="408"/>
    <s v="Down-sized maximized function"/>
    <x v="75"/>
    <n v="8161"/>
    <x v="407"/>
    <x v="1"/>
    <x v="172"/>
    <x v="407"/>
    <x v="1"/>
    <x v="1"/>
    <n v="1496034000"/>
    <x v="389"/>
    <n v="1496206800"/>
    <d v="2017-05-31T05:00:00"/>
    <b v="0"/>
    <b v="0"/>
    <s v="theater/plays"/>
    <x v="3"/>
    <x v="3"/>
  </r>
  <r>
    <n v="412"/>
    <x v="409"/>
    <s v="Realigned zero tolerance software"/>
    <x v="118"/>
    <n v="14046"/>
    <x v="408"/>
    <x v="1"/>
    <x v="38"/>
    <x v="408"/>
    <x v="1"/>
    <x v="1"/>
    <n v="1388728800"/>
    <x v="390"/>
    <n v="1389592800"/>
    <d v="2014-01-13T06:00:00"/>
    <b v="0"/>
    <b v="0"/>
    <s v="publishing/fiction"/>
    <x v="5"/>
    <x v="13"/>
  </r>
  <r>
    <n v="413"/>
    <x v="410"/>
    <s v="Persevering analyzing extranet"/>
    <x v="245"/>
    <n v="117628"/>
    <x v="409"/>
    <x v="2"/>
    <x v="310"/>
    <x v="409"/>
    <x v="1"/>
    <x v="1"/>
    <n v="1543298400"/>
    <x v="391"/>
    <n v="1545631200"/>
    <d v="2018-12-24T06:00:00"/>
    <b v="0"/>
    <b v="0"/>
    <s v="film &amp; video/animation"/>
    <x v="4"/>
    <x v="10"/>
  </r>
  <r>
    <n v="414"/>
    <x v="411"/>
    <s v="Innovative human-resource migration"/>
    <x v="246"/>
    <n v="159405"/>
    <x v="410"/>
    <x v="0"/>
    <x v="311"/>
    <x v="410"/>
    <x v="1"/>
    <x v="1"/>
    <n v="1271739600"/>
    <x v="392"/>
    <n v="1272430800"/>
    <d v="2010-04-28T05:00:00"/>
    <b v="0"/>
    <b v="1"/>
    <s v="food/food trucks"/>
    <x v="0"/>
    <x v="0"/>
  </r>
  <r>
    <n v="415"/>
    <x v="412"/>
    <s v="Intuitive needs-based monitoring"/>
    <x v="247"/>
    <n v="12552"/>
    <x v="411"/>
    <x v="0"/>
    <x v="312"/>
    <x v="411"/>
    <x v="1"/>
    <x v="1"/>
    <n v="1326434400"/>
    <x v="393"/>
    <n v="1327903200"/>
    <d v="2012-01-30T06:00:00"/>
    <b v="0"/>
    <b v="0"/>
    <s v="theater/plays"/>
    <x v="3"/>
    <x v="3"/>
  </r>
  <r>
    <n v="416"/>
    <x v="413"/>
    <s v="Customer-focused disintermediate toolset"/>
    <x v="248"/>
    <n v="59007"/>
    <x v="412"/>
    <x v="0"/>
    <x v="313"/>
    <x v="412"/>
    <x v="1"/>
    <x v="1"/>
    <n v="1295244000"/>
    <x v="394"/>
    <n v="1296021600"/>
    <d v="2011-01-26T06:00:00"/>
    <b v="0"/>
    <b v="1"/>
    <s v="film &amp; video/documentary"/>
    <x v="4"/>
    <x v="4"/>
  </r>
  <r>
    <n v="417"/>
    <x v="414"/>
    <s v="Upgradable 24/7 emulation"/>
    <x v="12"/>
    <n v="943"/>
    <x v="413"/>
    <x v="0"/>
    <x v="27"/>
    <x v="413"/>
    <x v="1"/>
    <x v="1"/>
    <n v="1541221200"/>
    <x v="395"/>
    <n v="1543298400"/>
    <d v="2018-11-27T06:00:00"/>
    <b v="0"/>
    <b v="0"/>
    <s v="theater/plays"/>
    <x v="3"/>
    <x v="3"/>
  </r>
  <r>
    <n v="418"/>
    <x v="32"/>
    <s v="Quality-focused client-server core"/>
    <x v="249"/>
    <n v="93963"/>
    <x v="414"/>
    <x v="0"/>
    <x v="314"/>
    <x v="414"/>
    <x v="0"/>
    <x v="0"/>
    <n v="1336280400"/>
    <x v="396"/>
    <n v="1336366800"/>
    <d v="2012-05-07T05:00:00"/>
    <b v="0"/>
    <b v="0"/>
    <s v="film &amp; video/documentary"/>
    <x v="4"/>
    <x v="4"/>
  </r>
  <r>
    <n v="419"/>
    <x v="415"/>
    <s v="Upgradable maximized protocol"/>
    <x v="250"/>
    <n v="140469"/>
    <x v="415"/>
    <x v="1"/>
    <x v="315"/>
    <x v="415"/>
    <x v="1"/>
    <x v="1"/>
    <n v="1324533600"/>
    <x v="397"/>
    <n v="1325052000"/>
    <d v="2011-12-28T06:00:00"/>
    <b v="0"/>
    <b v="0"/>
    <s v="technology/web"/>
    <x v="2"/>
    <x v="2"/>
  </r>
  <r>
    <n v="420"/>
    <x v="416"/>
    <s v="Cross-platform interactive synergy"/>
    <x v="92"/>
    <n v="6423"/>
    <x v="416"/>
    <x v="1"/>
    <x v="115"/>
    <x v="416"/>
    <x v="1"/>
    <x v="1"/>
    <n v="1498366800"/>
    <x v="398"/>
    <n v="1499576400"/>
    <d v="2017-07-09T05:00:00"/>
    <b v="0"/>
    <b v="0"/>
    <s v="theater/plays"/>
    <x v="3"/>
    <x v="3"/>
  </r>
  <r>
    <n v="421"/>
    <x v="417"/>
    <s v="User-centric fault-tolerant archive"/>
    <x v="151"/>
    <n v="6015"/>
    <x v="417"/>
    <x v="0"/>
    <x v="316"/>
    <x v="417"/>
    <x v="1"/>
    <x v="1"/>
    <n v="1498712400"/>
    <x v="399"/>
    <n v="1501304400"/>
    <d v="2017-07-29T05:00:00"/>
    <b v="0"/>
    <b v="1"/>
    <s v="technology/wearables"/>
    <x v="2"/>
    <x v="8"/>
  </r>
  <r>
    <n v="422"/>
    <x v="418"/>
    <s v="Reverse-engineered regional knowledge user"/>
    <x v="251"/>
    <n v="11075"/>
    <x v="418"/>
    <x v="1"/>
    <x v="317"/>
    <x v="418"/>
    <x v="1"/>
    <x v="1"/>
    <n v="1271480400"/>
    <x v="400"/>
    <n v="1273208400"/>
    <d v="2010-05-07T05:00:00"/>
    <b v="0"/>
    <b v="1"/>
    <s v="theater/plays"/>
    <x v="3"/>
    <x v="3"/>
  </r>
  <r>
    <n v="423"/>
    <x v="419"/>
    <s v="Self-enabling real-time definition"/>
    <x v="252"/>
    <n v="15723"/>
    <x v="419"/>
    <x v="0"/>
    <x v="318"/>
    <x v="419"/>
    <x v="1"/>
    <x v="1"/>
    <n v="1316667600"/>
    <x v="116"/>
    <n v="1316840400"/>
    <d v="2011-09-24T05:00:00"/>
    <b v="0"/>
    <b v="1"/>
    <s v="food/food trucks"/>
    <x v="0"/>
    <x v="0"/>
  </r>
  <r>
    <n v="424"/>
    <x v="420"/>
    <s v="User-centric impactful projection"/>
    <x v="135"/>
    <n v="2064"/>
    <x v="420"/>
    <x v="0"/>
    <x v="100"/>
    <x v="420"/>
    <x v="1"/>
    <x v="1"/>
    <n v="1524027600"/>
    <x v="401"/>
    <n v="1524546000"/>
    <d v="2018-04-24T05:00:00"/>
    <b v="0"/>
    <b v="0"/>
    <s v="music/indie rock"/>
    <x v="1"/>
    <x v="7"/>
  </r>
  <r>
    <n v="425"/>
    <x v="421"/>
    <s v="Vision-oriented actuating hardware"/>
    <x v="50"/>
    <n v="7767"/>
    <x v="421"/>
    <x v="1"/>
    <x v="45"/>
    <x v="421"/>
    <x v="1"/>
    <x v="1"/>
    <n v="1438059600"/>
    <x v="402"/>
    <n v="1438578000"/>
    <d v="2015-08-03T05:00:00"/>
    <b v="0"/>
    <b v="0"/>
    <s v="photography/photography books"/>
    <x v="7"/>
    <x v="14"/>
  </r>
  <r>
    <n v="426"/>
    <x v="422"/>
    <s v="Virtual leadingedge framework"/>
    <x v="37"/>
    <n v="10313"/>
    <x v="422"/>
    <x v="1"/>
    <x v="319"/>
    <x v="422"/>
    <x v="1"/>
    <x v="1"/>
    <n v="1361944800"/>
    <x v="403"/>
    <n v="1362549600"/>
    <d v="2013-03-06T06:00:00"/>
    <b v="0"/>
    <b v="0"/>
    <s v="theater/plays"/>
    <x v="3"/>
    <x v="3"/>
  </r>
  <r>
    <n v="427"/>
    <x v="423"/>
    <s v="Managed discrete framework"/>
    <x v="253"/>
    <n v="197018"/>
    <x v="423"/>
    <x v="1"/>
    <x v="320"/>
    <x v="423"/>
    <x v="1"/>
    <x v="1"/>
    <n v="1410584400"/>
    <x v="404"/>
    <n v="1413349200"/>
    <d v="2014-10-15T05:00:00"/>
    <b v="0"/>
    <b v="1"/>
    <s v="theater/plays"/>
    <x v="3"/>
    <x v="3"/>
  </r>
  <r>
    <n v="428"/>
    <x v="424"/>
    <s v="Progressive zero-defect capability"/>
    <x v="254"/>
    <n v="47037"/>
    <x v="424"/>
    <x v="0"/>
    <x v="321"/>
    <x v="424"/>
    <x v="1"/>
    <x v="1"/>
    <n v="1297404000"/>
    <x v="405"/>
    <n v="1298008800"/>
    <d v="2011-02-18T06:00:00"/>
    <b v="0"/>
    <b v="0"/>
    <s v="film &amp; video/animation"/>
    <x v="4"/>
    <x v="10"/>
  </r>
  <r>
    <n v="429"/>
    <x v="425"/>
    <s v="Right-sized demand-driven adapter"/>
    <x v="255"/>
    <n v="173191"/>
    <x v="425"/>
    <x v="3"/>
    <x v="322"/>
    <x v="425"/>
    <x v="1"/>
    <x v="1"/>
    <n v="1392012000"/>
    <x v="406"/>
    <n v="1394427600"/>
    <d v="2014-03-10T05:00:00"/>
    <b v="0"/>
    <b v="1"/>
    <s v="photography/photography books"/>
    <x v="7"/>
    <x v="14"/>
  </r>
  <r>
    <n v="430"/>
    <x v="426"/>
    <s v="Re-engineered attitude-oriented frame"/>
    <x v="32"/>
    <n v="5487"/>
    <x v="426"/>
    <x v="0"/>
    <x v="286"/>
    <x v="426"/>
    <x v="1"/>
    <x v="1"/>
    <n v="1569733200"/>
    <x v="407"/>
    <n v="1572670800"/>
    <d v="2019-11-02T05:00:00"/>
    <b v="0"/>
    <b v="0"/>
    <s v="theater/plays"/>
    <x v="3"/>
    <x v="3"/>
  </r>
  <r>
    <n v="431"/>
    <x v="427"/>
    <s v="Compatible multimedia utilization"/>
    <x v="135"/>
    <n v="9817"/>
    <x v="427"/>
    <x v="1"/>
    <x v="115"/>
    <x v="427"/>
    <x v="1"/>
    <x v="1"/>
    <n v="1529643600"/>
    <x v="408"/>
    <n v="1531112400"/>
    <d v="2018-07-09T05:00:00"/>
    <b v="1"/>
    <b v="0"/>
    <s v="theater/plays"/>
    <x v="3"/>
    <x v="3"/>
  </r>
  <r>
    <n v="432"/>
    <x v="428"/>
    <s v="Re-contextualized dedicated hardware"/>
    <x v="106"/>
    <n v="6369"/>
    <x v="428"/>
    <x v="0"/>
    <x v="222"/>
    <x v="428"/>
    <x v="1"/>
    <x v="1"/>
    <n v="1399006800"/>
    <x v="409"/>
    <n v="1400734800"/>
    <d v="2014-05-22T05:00:00"/>
    <b v="0"/>
    <b v="0"/>
    <s v="theater/plays"/>
    <x v="3"/>
    <x v="3"/>
  </r>
  <r>
    <n v="433"/>
    <x v="429"/>
    <s v="Decentralized composite paradigm"/>
    <x v="256"/>
    <n v="65755"/>
    <x v="429"/>
    <x v="0"/>
    <x v="323"/>
    <x v="429"/>
    <x v="1"/>
    <x v="1"/>
    <n v="1385359200"/>
    <x v="410"/>
    <n v="1386741600"/>
    <d v="2013-12-11T06:00:00"/>
    <b v="0"/>
    <b v="1"/>
    <s v="film &amp; video/documentary"/>
    <x v="4"/>
    <x v="4"/>
  </r>
  <r>
    <n v="434"/>
    <x v="430"/>
    <s v="Cloned transitional hierarchy"/>
    <x v="91"/>
    <n v="903"/>
    <x v="430"/>
    <x v="3"/>
    <x v="234"/>
    <x v="430"/>
    <x v="0"/>
    <x v="0"/>
    <n v="1480572000"/>
    <x v="411"/>
    <n v="1481781600"/>
    <d v="2016-12-15T06:00:00"/>
    <b v="1"/>
    <b v="0"/>
    <s v="theater/plays"/>
    <x v="3"/>
    <x v="3"/>
  </r>
  <r>
    <n v="435"/>
    <x v="431"/>
    <s v="Advanced discrete leverage"/>
    <x v="257"/>
    <n v="178120"/>
    <x v="431"/>
    <x v="1"/>
    <x v="324"/>
    <x v="431"/>
    <x v="6"/>
    <x v="6"/>
    <n v="1418623200"/>
    <x v="412"/>
    <n v="1419660000"/>
    <d v="2014-12-27T06:00:00"/>
    <b v="0"/>
    <b v="1"/>
    <s v="theater/plays"/>
    <x v="3"/>
    <x v="3"/>
  </r>
  <r>
    <n v="436"/>
    <x v="432"/>
    <s v="Open-source incremental throughput"/>
    <x v="81"/>
    <n v="13678"/>
    <x v="432"/>
    <x v="1"/>
    <x v="61"/>
    <x v="432"/>
    <x v="1"/>
    <x v="1"/>
    <n v="1555736400"/>
    <x v="413"/>
    <n v="1555822800"/>
    <d v="2019-04-21T05:00:00"/>
    <b v="0"/>
    <b v="0"/>
    <s v="music/jazz"/>
    <x v="1"/>
    <x v="17"/>
  </r>
  <r>
    <n v="437"/>
    <x v="433"/>
    <s v="Centralized regional interface"/>
    <x v="32"/>
    <n v="9969"/>
    <x v="433"/>
    <x v="1"/>
    <x v="325"/>
    <x v="433"/>
    <x v="1"/>
    <x v="1"/>
    <n v="1442120400"/>
    <x v="414"/>
    <n v="1442379600"/>
    <d v="2015-09-16T05:00:00"/>
    <b v="0"/>
    <b v="1"/>
    <s v="film &amp; video/animation"/>
    <x v="4"/>
    <x v="10"/>
  </r>
  <r>
    <n v="438"/>
    <x v="434"/>
    <s v="Streamlined web-enabled knowledgebase"/>
    <x v="111"/>
    <n v="14827"/>
    <x v="434"/>
    <x v="1"/>
    <x v="326"/>
    <x v="434"/>
    <x v="1"/>
    <x v="1"/>
    <n v="1362376800"/>
    <x v="415"/>
    <n v="1364965200"/>
    <d v="2013-04-03T05:00:00"/>
    <b v="0"/>
    <b v="0"/>
    <s v="theater/plays"/>
    <x v="3"/>
    <x v="3"/>
  </r>
  <r>
    <n v="439"/>
    <x v="435"/>
    <s v="Digitized transitional monitoring"/>
    <x v="258"/>
    <n v="100900"/>
    <x v="435"/>
    <x v="1"/>
    <x v="327"/>
    <x v="435"/>
    <x v="1"/>
    <x v="1"/>
    <n v="1478408400"/>
    <x v="416"/>
    <n v="1479016800"/>
    <d v="2016-11-13T06:00:00"/>
    <b v="0"/>
    <b v="0"/>
    <s v="film &amp; video/science fiction"/>
    <x v="4"/>
    <x v="22"/>
  </r>
  <r>
    <n v="440"/>
    <x v="436"/>
    <s v="Networked optimal adapter"/>
    <x v="259"/>
    <n v="165954"/>
    <x v="436"/>
    <x v="1"/>
    <x v="328"/>
    <x v="436"/>
    <x v="1"/>
    <x v="1"/>
    <n v="1498798800"/>
    <x v="417"/>
    <n v="1499662800"/>
    <d v="2017-07-10T05:00:00"/>
    <b v="0"/>
    <b v="0"/>
    <s v="film &amp; video/television"/>
    <x v="4"/>
    <x v="19"/>
  </r>
  <r>
    <n v="441"/>
    <x v="437"/>
    <s v="Automated optimal function"/>
    <x v="260"/>
    <n v="1744"/>
    <x v="437"/>
    <x v="0"/>
    <x v="235"/>
    <x v="437"/>
    <x v="1"/>
    <x v="1"/>
    <n v="1335416400"/>
    <x v="418"/>
    <n v="1337835600"/>
    <d v="2012-05-24T05:00:00"/>
    <b v="0"/>
    <b v="0"/>
    <s v="technology/wearables"/>
    <x v="2"/>
    <x v="8"/>
  </r>
  <r>
    <n v="442"/>
    <x v="438"/>
    <s v="Devolved system-worthy framework"/>
    <x v="91"/>
    <n v="10731"/>
    <x v="438"/>
    <x v="1"/>
    <x v="182"/>
    <x v="438"/>
    <x v="6"/>
    <x v="6"/>
    <n v="1504328400"/>
    <x v="419"/>
    <n v="1505710800"/>
    <d v="2017-09-18T05:00:00"/>
    <b v="0"/>
    <b v="0"/>
    <s v="theater/plays"/>
    <x v="3"/>
    <x v="3"/>
  </r>
  <r>
    <n v="443"/>
    <x v="439"/>
    <s v="Stand-alone user-facing service-desk"/>
    <x v="29"/>
    <n v="3232"/>
    <x v="439"/>
    <x v="3"/>
    <x v="329"/>
    <x v="439"/>
    <x v="1"/>
    <x v="1"/>
    <n v="1285822800"/>
    <x v="420"/>
    <n v="1287464400"/>
    <d v="2010-10-19T05:00:00"/>
    <b v="0"/>
    <b v="0"/>
    <s v="theater/plays"/>
    <x v="3"/>
    <x v="3"/>
  </r>
  <r>
    <n v="444"/>
    <x v="347"/>
    <s v="Versatile global attitude"/>
    <x v="8"/>
    <n v="10938"/>
    <x v="440"/>
    <x v="1"/>
    <x v="102"/>
    <x v="440"/>
    <x v="1"/>
    <x v="1"/>
    <n v="1311483600"/>
    <x v="421"/>
    <n v="1311656400"/>
    <d v="2011-07-26T05:00:00"/>
    <b v="0"/>
    <b v="1"/>
    <s v="music/indie rock"/>
    <x v="1"/>
    <x v="7"/>
  </r>
  <r>
    <n v="445"/>
    <x v="440"/>
    <s v="Intuitive demand-driven Local Area Network"/>
    <x v="118"/>
    <n v="10739"/>
    <x v="441"/>
    <x v="1"/>
    <x v="73"/>
    <x v="441"/>
    <x v="1"/>
    <x v="1"/>
    <n v="1291356000"/>
    <x v="422"/>
    <n v="1293170400"/>
    <d v="2010-12-24T06:00:00"/>
    <b v="0"/>
    <b v="1"/>
    <s v="theater/plays"/>
    <x v="3"/>
    <x v="3"/>
  </r>
  <r>
    <n v="446"/>
    <x v="441"/>
    <s v="Assimilated uniform methodology"/>
    <x v="85"/>
    <n v="5579"/>
    <x v="442"/>
    <x v="0"/>
    <x v="129"/>
    <x v="442"/>
    <x v="1"/>
    <x v="1"/>
    <n v="1355810400"/>
    <x v="423"/>
    <n v="1355983200"/>
    <d v="2012-12-20T06:00:00"/>
    <b v="0"/>
    <b v="0"/>
    <s v="technology/wearables"/>
    <x v="2"/>
    <x v="8"/>
  </r>
  <r>
    <n v="447"/>
    <x v="442"/>
    <s v="Self-enabling next generation algorithm"/>
    <x v="261"/>
    <n v="37754"/>
    <x v="443"/>
    <x v="3"/>
    <x v="330"/>
    <x v="443"/>
    <x v="4"/>
    <x v="4"/>
    <n v="1513663200"/>
    <x v="424"/>
    <n v="1515045600"/>
    <d v="2018-01-04T06:00:00"/>
    <b v="0"/>
    <b v="0"/>
    <s v="film &amp; video/television"/>
    <x v="4"/>
    <x v="19"/>
  </r>
  <r>
    <n v="448"/>
    <x v="443"/>
    <s v="Object-based demand-driven strategy"/>
    <x v="262"/>
    <n v="45384"/>
    <x v="444"/>
    <x v="0"/>
    <x v="331"/>
    <x v="444"/>
    <x v="1"/>
    <x v="1"/>
    <n v="1365915600"/>
    <x v="425"/>
    <n v="1366088400"/>
    <d v="2013-04-16T05:00:00"/>
    <b v="0"/>
    <b v="1"/>
    <s v="games/video games"/>
    <x v="6"/>
    <x v="11"/>
  </r>
  <r>
    <n v="449"/>
    <x v="444"/>
    <s v="Public-key coherent ability"/>
    <x v="79"/>
    <n v="8703"/>
    <x v="445"/>
    <x v="1"/>
    <x v="99"/>
    <x v="445"/>
    <x v="3"/>
    <x v="3"/>
    <n v="1551852000"/>
    <x v="426"/>
    <n v="1553317200"/>
    <d v="2019-03-23T05:00:00"/>
    <b v="0"/>
    <b v="0"/>
    <s v="games/video games"/>
    <x v="6"/>
    <x v="11"/>
  </r>
  <r>
    <n v="450"/>
    <x v="445"/>
    <s v="Up-sized composite success"/>
    <x v="0"/>
    <n v="4"/>
    <x v="446"/>
    <x v="0"/>
    <x v="49"/>
    <x v="446"/>
    <x v="0"/>
    <x v="0"/>
    <n v="1540098000"/>
    <x v="427"/>
    <n v="1542088800"/>
    <d v="2018-11-13T06:00:00"/>
    <b v="0"/>
    <b v="0"/>
    <s v="film &amp; video/animation"/>
    <x v="4"/>
    <x v="10"/>
  </r>
  <r>
    <n v="451"/>
    <x v="446"/>
    <s v="Innovative exuding matrix"/>
    <x v="263"/>
    <n v="182302"/>
    <x v="447"/>
    <x v="1"/>
    <x v="332"/>
    <x v="447"/>
    <x v="1"/>
    <x v="1"/>
    <n v="1500440400"/>
    <x v="428"/>
    <n v="1503118800"/>
    <d v="2017-08-19T05:00:00"/>
    <b v="0"/>
    <b v="0"/>
    <s v="music/rock"/>
    <x v="1"/>
    <x v="1"/>
  </r>
  <r>
    <n v="452"/>
    <x v="447"/>
    <s v="Realigned impactful artificial intelligence"/>
    <x v="73"/>
    <n v="3045"/>
    <x v="448"/>
    <x v="0"/>
    <x v="249"/>
    <x v="448"/>
    <x v="1"/>
    <x v="1"/>
    <n v="1278392400"/>
    <x v="429"/>
    <n v="1278478800"/>
    <d v="2010-07-07T05:00:00"/>
    <b v="0"/>
    <b v="0"/>
    <s v="film &amp; video/drama"/>
    <x v="4"/>
    <x v="6"/>
  </r>
  <r>
    <n v="453"/>
    <x v="448"/>
    <s v="Multi-layered multi-tasking secured line"/>
    <x v="264"/>
    <n v="102749"/>
    <x v="449"/>
    <x v="0"/>
    <x v="333"/>
    <x v="449"/>
    <x v="1"/>
    <x v="1"/>
    <n v="1480572000"/>
    <x v="411"/>
    <n v="1484114400"/>
    <d v="2017-01-11T06:00:00"/>
    <b v="0"/>
    <b v="0"/>
    <s v="film &amp; video/science fiction"/>
    <x v="4"/>
    <x v="22"/>
  </r>
  <r>
    <n v="454"/>
    <x v="449"/>
    <s v="Upgradable upward-trending portal"/>
    <x v="220"/>
    <n v="1763"/>
    <x v="450"/>
    <x v="0"/>
    <x v="334"/>
    <x v="450"/>
    <x v="1"/>
    <x v="1"/>
    <n v="1382331600"/>
    <x v="430"/>
    <n v="1385445600"/>
    <d v="2013-11-26T06:00:00"/>
    <b v="0"/>
    <b v="1"/>
    <s v="film &amp; video/drama"/>
    <x v="4"/>
    <x v="6"/>
  </r>
  <r>
    <n v="455"/>
    <x v="450"/>
    <s v="Profit-focused global product"/>
    <x v="265"/>
    <n v="137904"/>
    <x v="451"/>
    <x v="1"/>
    <x v="335"/>
    <x v="451"/>
    <x v="1"/>
    <x v="1"/>
    <n v="1316754000"/>
    <x v="431"/>
    <n v="1318741200"/>
    <d v="2011-10-16T05:00:00"/>
    <b v="0"/>
    <b v="0"/>
    <s v="theater/plays"/>
    <x v="3"/>
    <x v="3"/>
  </r>
  <r>
    <n v="456"/>
    <x v="451"/>
    <s v="Operative well-modulated data-warehouse"/>
    <x v="266"/>
    <n v="152438"/>
    <x v="452"/>
    <x v="1"/>
    <x v="336"/>
    <x v="452"/>
    <x v="1"/>
    <x v="1"/>
    <n v="1518242400"/>
    <x v="432"/>
    <n v="1518242400"/>
    <d v="2018-02-10T06:00:00"/>
    <b v="0"/>
    <b v="1"/>
    <s v="music/indie rock"/>
    <x v="1"/>
    <x v="7"/>
  </r>
  <r>
    <n v="457"/>
    <x v="452"/>
    <s v="Cloned asymmetric functionalities"/>
    <x v="92"/>
    <n v="1332"/>
    <x v="453"/>
    <x v="0"/>
    <x v="337"/>
    <x v="453"/>
    <x v="1"/>
    <x v="1"/>
    <n v="1476421200"/>
    <x v="433"/>
    <n v="1476594000"/>
    <d v="2016-10-16T05:00:00"/>
    <b v="0"/>
    <b v="0"/>
    <s v="theater/plays"/>
    <x v="3"/>
    <x v="3"/>
  </r>
  <r>
    <n v="458"/>
    <x v="453"/>
    <s v="Pre-emptive neutral portal"/>
    <x v="267"/>
    <n v="118706"/>
    <x v="454"/>
    <x v="1"/>
    <x v="338"/>
    <x v="454"/>
    <x v="1"/>
    <x v="1"/>
    <n v="1269752400"/>
    <x v="434"/>
    <n v="1273554000"/>
    <d v="2010-05-11T05:00:00"/>
    <b v="0"/>
    <b v="0"/>
    <s v="theater/plays"/>
    <x v="3"/>
    <x v="3"/>
  </r>
  <r>
    <n v="459"/>
    <x v="454"/>
    <s v="Switchable demand-driven help-desk"/>
    <x v="9"/>
    <n v="5674"/>
    <x v="455"/>
    <x v="0"/>
    <x v="339"/>
    <x v="455"/>
    <x v="1"/>
    <x v="1"/>
    <n v="1419746400"/>
    <x v="435"/>
    <n v="1421906400"/>
    <d v="2015-01-22T06:00:00"/>
    <b v="0"/>
    <b v="0"/>
    <s v="film &amp; video/documentary"/>
    <x v="4"/>
    <x v="4"/>
  </r>
  <r>
    <n v="460"/>
    <x v="455"/>
    <s v="Business-focused static ability"/>
    <x v="166"/>
    <n v="4119"/>
    <x v="456"/>
    <x v="1"/>
    <x v="126"/>
    <x v="456"/>
    <x v="1"/>
    <x v="1"/>
    <n v="1281330000"/>
    <x v="8"/>
    <n v="1281589200"/>
    <d v="2010-08-12T05:00:00"/>
    <b v="0"/>
    <b v="0"/>
    <s v="theater/plays"/>
    <x v="3"/>
    <x v="3"/>
  </r>
  <r>
    <n v="461"/>
    <x v="456"/>
    <s v="Networked secondary structure"/>
    <x v="268"/>
    <n v="139354"/>
    <x v="457"/>
    <x v="1"/>
    <x v="340"/>
    <x v="457"/>
    <x v="1"/>
    <x v="1"/>
    <n v="1398661200"/>
    <x v="436"/>
    <n v="1400389200"/>
    <d v="2014-05-18T05:00:00"/>
    <b v="0"/>
    <b v="0"/>
    <s v="film &amp; video/drama"/>
    <x v="4"/>
    <x v="6"/>
  </r>
  <r>
    <n v="462"/>
    <x v="457"/>
    <s v="Total multimedia website"/>
    <x v="269"/>
    <n v="57734"/>
    <x v="458"/>
    <x v="0"/>
    <x v="341"/>
    <x v="458"/>
    <x v="1"/>
    <x v="1"/>
    <n v="1359525600"/>
    <x v="385"/>
    <n v="1362808800"/>
    <d v="2013-03-09T06:00:00"/>
    <b v="0"/>
    <b v="0"/>
    <s v="games/mobile games"/>
    <x v="6"/>
    <x v="20"/>
  </r>
  <r>
    <n v="463"/>
    <x v="458"/>
    <s v="Cross-platform upward-trending parallelism"/>
    <x v="270"/>
    <n v="145265"/>
    <x v="459"/>
    <x v="1"/>
    <x v="342"/>
    <x v="459"/>
    <x v="1"/>
    <x v="1"/>
    <n v="1388469600"/>
    <x v="437"/>
    <n v="1388815200"/>
    <d v="2014-01-04T06:00:00"/>
    <b v="0"/>
    <b v="0"/>
    <s v="film &amp; video/animation"/>
    <x v="4"/>
    <x v="10"/>
  </r>
  <r>
    <n v="464"/>
    <x v="459"/>
    <s v="Pre-emptive mission-critical hardware"/>
    <x v="271"/>
    <n v="95020"/>
    <x v="460"/>
    <x v="1"/>
    <x v="343"/>
    <x v="460"/>
    <x v="1"/>
    <x v="1"/>
    <n v="1518328800"/>
    <x v="438"/>
    <n v="1519538400"/>
    <d v="2018-02-25T06:00:00"/>
    <b v="0"/>
    <b v="0"/>
    <s v="theater/plays"/>
    <x v="3"/>
    <x v="3"/>
  </r>
  <r>
    <n v="465"/>
    <x v="460"/>
    <s v="Up-sized responsive protocol"/>
    <x v="53"/>
    <n v="8829"/>
    <x v="461"/>
    <x v="1"/>
    <x v="175"/>
    <x v="461"/>
    <x v="1"/>
    <x v="1"/>
    <n v="1517032800"/>
    <x v="439"/>
    <n v="1517810400"/>
    <d v="2018-02-05T06:00:00"/>
    <b v="0"/>
    <b v="0"/>
    <s v="publishing/translations"/>
    <x v="5"/>
    <x v="18"/>
  </r>
  <r>
    <n v="466"/>
    <x v="461"/>
    <s v="Pre-emptive transitional frame"/>
    <x v="272"/>
    <n v="3984"/>
    <x v="462"/>
    <x v="1"/>
    <x v="344"/>
    <x v="462"/>
    <x v="1"/>
    <x v="1"/>
    <n v="1368594000"/>
    <x v="440"/>
    <n v="1370581200"/>
    <d v="2013-06-07T05:00:00"/>
    <b v="0"/>
    <b v="1"/>
    <s v="technology/wearables"/>
    <x v="2"/>
    <x v="8"/>
  </r>
  <r>
    <n v="467"/>
    <x v="462"/>
    <s v="Profit-focused content-based application"/>
    <x v="1"/>
    <n v="8053"/>
    <x v="463"/>
    <x v="1"/>
    <x v="279"/>
    <x v="463"/>
    <x v="0"/>
    <x v="0"/>
    <n v="1448258400"/>
    <x v="441"/>
    <n v="1448863200"/>
    <d v="2015-11-30T06:00:00"/>
    <b v="0"/>
    <b v="1"/>
    <s v="technology/web"/>
    <x v="2"/>
    <x v="2"/>
  </r>
  <r>
    <n v="468"/>
    <x v="463"/>
    <s v="Streamlined neutral analyzer"/>
    <x v="220"/>
    <n v="1620"/>
    <x v="464"/>
    <x v="0"/>
    <x v="36"/>
    <x v="464"/>
    <x v="1"/>
    <x v="1"/>
    <n v="1555218000"/>
    <x v="442"/>
    <n v="1556600400"/>
    <d v="2019-04-30T05:00:00"/>
    <b v="0"/>
    <b v="0"/>
    <s v="theater/plays"/>
    <x v="3"/>
    <x v="3"/>
  </r>
  <r>
    <n v="469"/>
    <x v="464"/>
    <s v="Assimilated neutral utilization"/>
    <x v="36"/>
    <n v="10328"/>
    <x v="465"/>
    <x v="1"/>
    <x v="122"/>
    <x v="465"/>
    <x v="1"/>
    <x v="1"/>
    <n v="1431925200"/>
    <x v="443"/>
    <n v="1432098000"/>
    <d v="2015-05-20T05:00:00"/>
    <b v="0"/>
    <b v="0"/>
    <s v="film &amp; video/drama"/>
    <x v="4"/>
    <x v="6"/>
  </r>
  <r>
    <n v="470"/>
    <x v="465"/>
    <s v="Extended dedicated archive"/>
    <x v="136"/>
    <n v="10289"/>
    <x v="466"/>
    <x v="1"/>
    <x v="345"/>
    <x v="466"/>
    <x v="1"/>
    <x v="1"/>
    <n v="1481522400"/>
    <x v="315"/>
    <n v="1482127200"/>
    <d v="2016-12-19T06:00:00"/>
    <b v="0"/>
    <b v="0"/>
    <s v="technology/wearables"/>
    <x v="2"/>
    <x v="8"/>
  </r>
  <r>
    <n v="471"/>
    <x v="197"/>
    <s v="Configurable static help-desk"/>
    <x v="33"/>
    <n v="9889"/>
    <x v="467"/>
    <x v="1"/>
    <x v="346"/>
    <x v="467"/>
    <x v="4"/>
    <x v="4"/>
    <n v="1335934800"/>
    <x v="444"/>
    <n v="1335934800"/>
    <d v="2012-05-02T05:00:00"/>
    <b v="0"/>
    <b v="1"/>
    <s v="food/food trucks"/>
    <x v="0"/>
    <x v="0"/>
  </r>
  <r>
    <n v="472"/>
    <x v="466"/>
    <s v="Self-enabling clear-thinking framework"/>
    <x v="273"/>
    <n v="60342"/>
    <x v="468"/>
    <x v="0"/>
    <x v="347"/>
    <x v="468"/>
    <x v="1"/>
    <x v="1"/>
    <n v="1552280400"/>
    <x v="445"/>
    <n v="1556946000"/>
    <d v="2019-05-04T05:00:00"/>
    <b v="0"/>
    <b v="0"/>
    <s v="music/rock"/>
    <x v="1"/>
    <x v="1"/>
  </r>
  <r>
    <n v="473"/>
    <x v="467"/>
    <s v="Assimilated fault-tolerant capacity"/>
    <x v="92"/>
    <n v="8907"/>
    <x v="469"/>
    <x v="1"/>
    <x v="88"/>
    <x v="469"/>
    <x v="1"/>
    <x v="1"/>
    <n v="1529989200"/>
    <x v="446"/>
    <n v="1530075600"/>
    <d v="2018-06-27T05:00:00"/>
    <b v="0"/>
    <b v="0"/>
    <s v="music/electric music"/>
    <x v="1"/>
    <x v="5"/>
  </r>
  <r>
    <n v="474"/>
    <x v="468"/>
    <s v="Enhanced neutral ability"/>
    <x v="220"/>
    <n v="14606"/>
    <x v="470"/>
    <x v="1"/>
    <x v="23"/>
    <x v="470"/>
    <x v="1"/>
    <x v="1"/>
    <n v="1418709600"/>
    <x v="447"/>
    <n v="1418796000"/>
    <d v="2014-12-17T06:00:00"/>
    <b v="0"/>
    <b v="0"/>
    <s v="film &amp; video/television"/>
    <x v="4"/>
    <x v="19"/>
  </r>
  <r>
    <n v="475"/>
    <x v="469"/>
    <s v="Function-based attitude-oriented groupware"/>
    <x v="71"/>
    <n v="8432"/>
    <x v="471"/>
    <x v="1"/>
    <x v="57"/>
    <x v="471"/>
    <x v="1"/>
    <x v="1"/>
    <n v="1372136400"/>
    <x v="448"/>
    <n v="1372482000"/>
    <d v="2013-06-29T05:00:00"/>
    <b v="0"/>
    <b v="1"/>
    <s v="publishing/translations"/>
    <x v="5"/>
    <x v="18"/>
  </r>
  <r>
    <n v="476"/>
    <x v="470"/>
    <s v="Optional solution-oriented instruction set"/>
    <x v="274"/>
    <n v="57122"/>
    <x v="472"/>
    <x v="0"/>
    <x v="348"/>
    <x v="472"/>
    <x v="1"/>
    <x v="1"/>
    <n v="1533877200"/>
    <x v="342"/>
    <n v="1534395600"/>
    <d v="2018-08-16T05:00:00"/>
    <b v="0"/>
    <b v="0"/>
    <s v="publishing/fiction"/>
    <x v="5"/>
    <x v="13"/>
  </r>
  <r>
    <n v="477"/>
    <x v="471"/>
    <s v="Organic object-oriented core"/>
    <x v="275"/>
    <n v="4613"/>
    <x v="473"/>
    <x v="0"/>
    <x v="86"/>
    <x v="473"/>
    <x v="1"/>
    <x v="1"/>
    <n v="1309064400"/>
    <x v="449"/>
    <n v="1311397200"/>
    <d v="2011-07-23T05:00:00"/>
    <b v="0"/>
    <b v="0"/>
    <s v="film &amp; video/science fiction"/>
    <x v="4"/>
    <x v="22"/>
  </r>
  <r>
    <n v="478"/>
    <x v="472"/>
    <s v="Balanced impactful circuit"/>
    <x v="276"/>
    <n v="162603"/>
    <x v="474"/>
    <x v="1"/>
    <x v="349"/>
    <x v="474"/>
    <x v="1"/>
    <x v="1"/>
    <n v="1425877200"/>
    <x v="450"/>
    <n v="1426914000"/>
    <d v="2015-03-21T05:00:00"/>
    <b v="0"/>
    <b v="0"/>
    <s v="technology/wearables"/>
    <x v="2"/>
    <x v="8"/>
  </r>
  <r>
    <n v="479"/>
    <x v="473"/>
    <s v="Future-proofed heuristic encryption"/>
    <x v="166"/>
    <n v="12310"/>
    <x v="475"/>
    <x v="1"/>
    <x v="350"/>
    <x v="475"/>
    <x v="4"/>
    <x v="4"/>
    <n v="1501304400"/>
    <x v="451"/>
    <n v="1501477200"/>
    <d v="2017-07-31T05:00:00"/>
    <b v="0"/>
    <b v="0"/>
    <s v="food/food trucks"/>
    <x v="0"/>
    <x v="0"/>
  </r>
  <r>
    <n v="480"/>
    <x v="474"/>
    <s v="Balanced bifurcated leverage"/>
    <x v="133"/>
    <n v="8656"/>
    <x v="476"/>
    <x v="1"/>
    <x v="215"/>
    <x v="476"/>
    <x v="1"/>
    <x v="1"/>
    <n v="1268287200"/>
    <x v="452"/>
    <n v="1269061200"/>
    <d v="2010-03-20T05:00:00"/>
    <b v="0"/>
    <b v="1"/>
    <s v="photography/photography books"/>
    <x v="7"/>
    <x v="14"/>
  </r>
  <r>
    <n v="481"/>
    <x v="475"/>
    <s v="Sharable discrete budgetary management"/>
    <x v="277"/>
    <n v="159931"/>
    <x v="477"/>
    <x v="0"/>
    <x v="351"/>
    <x v="477"/>
    <x v="1"/>
    <x v="1"/>
    <n v="1412139600"/>
    <x v="453"/>
    <n v="1415772000"/>
    <d v="2014-11-12T06:00:00"/>
    <b v="0"/>
    <b v="1"/>
    <s v="theater/plays"/>
    <x v="3"/>
    <x v="3"/>
  </r>
  <r>
    <n v="482"/>
    <x v="476"/>
    <s v="Focused solution-oriented instruction set"/>
    <x v="3"/>
    <n v="689"/>
    <x v="478"/>
    <x v="0"/>
    <x v="352"/>
    <x v="478"/>
    <x v="1"/>
    <x v="1"/>
    <n v="1330063200"/>
    <x v="454"/>
    <n v="1331013600"/>
    <d v="2012-03-06T06:00:00"/>
    <b v="0"/>
    <b v="1"/>
    <s v="publishing/fiction"/>
    <x v="5"/>
    <x v="13"/>
  </r>
  <r>
    <n v="483"/>
    <x v="477"/>
    <s v="Down-sized actuating infrastructure"/>
    <x v="278"/>
    <n v="48236"/>
    <x v="479"/>
    <x v="0"/>
    <x v="353"/>
    <x v="479"/>
    <x v="1"/>
    <x v="1"/>
    <n v="1576130400"/>
    <x v="455"/>
    <n v="1576735200"/>
    <d v="2019-12-19T06:00:00"/>
    <b v="0"/>
    <b v="0"/>
    <s v="theater/plays"/>
    <x v="3"/>
    <x v="3"/>
  </r>
  <r>
    <n v="484"/>
    <x v="478"/>
    <s v="Synergistic cohesive adapter"/>
    <x v="241"/>
    <n v="77021"/>
    <x v="480"/>
    <x v="1"/>
    <x v="354"/>
    <x v="480"/>
    <x v="4"/>
    <x v="4"/>
    <n v="1407128400"/>
    <x v="456"/>
    <n v="1411362000"/>
    <d v="2014-09-22T05:00:00"/>
    <b v="0"/>
    <b v="1"/>
    <s v="food/food trucks"/>
    <x v="0"/>
    <x v="0"/>
  </r>
  <r>
    <n v="485"/>
    <x v="479"/>
    <s v="Quality-focused mission-critical structure"/>
    <x v="279"/>
    <n v="27844"/>
    <x v="481"/>
    <x v="0"/>
    <x v="355"/>
    <x v="481"/>
    <x v="4"/>
    <x v="4"/>
    <n v="1560142800"/>
    <x v="457"/>
    <n v="1563685200"/>
    <d v="2019-07-21T05:00:00"/>
    <b v="0"/>
    <b v="0"/>
    <s v="theater/plays"/>
    <x v="3"/>
    <x v="3"/>
  </r>
  <r>
    <n v="486"/>
    <x v="480"/>
    <s v="Compatible exuding Graphical User Interface"/>
    <x v="5"/>
    <n v="702"/>
    <x v="482"/>
    <x v="0"/>
    <x v="356"/>
    <x v="482"/>
    <x v="4"/>
    <x v="4"/>
    <n v="1520575200"/>
    <x v="458"/>
    <n v="1521867600"/>
    <d v="2018-03-24T05:00:00"/>
    <b v="0"/>
    <b v="1"/>
    <s v="publishing/translations"/>
    <x v="5"/>
    <x v="18"/>
  </r>
  <r>
    <n v="487"/>
    <x v="481"/>
    <s v="Monitored 24/7 time-frame"/>
    <x v="280"/>
    <n v="197024"/>
    <x v="483"/>
    <x v="1"/>
    <x v="357"/>
    <x v="483"/>
    <x v="1"/>
    <x v="1"/>
    <n v="1492664400"/>
    <x v="459"/>
    <n v="1495515600"/>
    <d v="2017-05-23T05:00:00"/>
    <b v="0"/>
    <b v="0"/>
    <s v="theater/plays"/>
    <x v="3"/>
    <x v="3"/>
  </r>
  <r>
    <n v="488"/>
    <x v="482"/>
    <s v="Virtual secondary open architecture"/>
    <x v="98"/>
    <n v="11663"/>
    <x v="484"/>
    <x v="1"/>
    <x v="127"/>
    <x v="484"/>
    <x v="1"/>
    <x v="1"/>
    <n v="1454479200"/>
    <x v="460"/>
    <n v="1455948000"/>
    <d v="2016-02-20T06:00:00"/>
    <b v="0"/>
    <b v="0"/>
    <s v="theater/plays"/>
    <x v="3"/>
    <x v="3"/>
  </r>
  <r>
    <n v="489"/>
    <x v="483"/>
    <s v="Down-sized mobile time-frame"/>
    <x v="243"/>
    <n v="9339"/>
    <x v="485"/>
    <x v="1"/>
    <x v="72"/>
    <x v="485"/>
    <x v="6"/>
    <x v="6"/>
    <n v="1281934800"/>
    <x v="461"/>
    <n v="1282366800"/>
    <d v="2010-08-21T05:00:00"/>
    <b v="0"/>
    <b v="0"/>
    <s v="technology/wearables"/>
    <x v="2"/>
    <x v="8"/>
  </r>
  <r>
    <n v="490"/>
    <x v="484"/>
    <s v="Innovative disintermediate encryption"/>
    <x v="166"/>
    <n v="4596"/>
    <x v="486"/>
    <x v="1"/>
    <x v="358"/>
    <x v="486"/>
    <x v="1"/>
    <x v="1"/>
    <n v="1573970400"/>
    <x v="462"/>
    <n v="1574575200"/>
    <d v="2019-11-24T06:00:00"/>
    <b v="0"/>
    <b v="0"/>
    <s v="journalism/audio"/>
    <x v="8"/>
    <x v="23"/>
  </r>
  <r>
    <n v="491"/>
    <x v="485"/>
    <s v="Universal contextually-based knowledgebase"/>
    <x v="281"/>
    <n v="173437"/>
    <x v="487"/>
    <x v="1"/>
    <x v="120"/>
    <x v="487"/>
    <x v="1"/>
    <x v="1"/>
    <n v="1372654800"/>
    <x v="463"/>
    <n v="1374901200"/>
    <d v="2013-07-27T05:00:00"/>
    <b v="0"/>
    <b v="1"/>
    <s v="food/food trucks"/>
    <x v="0"/>
    <x v="0"/>
  </r>
  <r>
    <n v="492"/>
    <x v="486"/>
    <s v="Persevering interactive matrix"/>
    <x v="255"/>
    <n v="45831"/>
    <x v="488"/>
    <x v="3"/>
    <x v="359"/>
    <x v="488"/>
    <x v="1"/>
    <x v="1"/>
    <n v="1275886800"/>
    <x v="464"/>
    <n v="1278910800"/>
    <d v="2010-07-12T05:00:00"/>
    <b v="1"/>
    <b v="1"/>
    <s v="film &amp; video/shorts"/>
    <x v="4"/>
    <x v="12"/>
  </r>
  <r>
    <n v="493"/>
    <x v="487"/>
    <s v="Seamless background framework"/>
    <x v="79"/>
    <n v="6514"/>
    <x v="489"/>
    <x v="1"/>
    <x v="251"/>
    <x v="489"/>
    <x v="1"/>
    <x v="1"/>
    <n v="1561784400"/>
    <x v="465"/>
    <n v="1562907600"/>
    <d v="2019-07-12T05:00:00"/>
    <b v="0"/>
    <b v="0"/>
    <s v="photography/photography books"/>
    <x v="7"/>
    <x v="14"/>
  </r>
  <r>
    <n v="494"/>
    <x v="488"/>
    <s v="Balanced upward-trending productivity"/>
    <x v="186"/>
    <n v="13684"/>
    <x v="490"/>
    <x v="1"/>
    <x v="360"/>
    <x v="490"/>
    <x v="1"/>
    <x v="1"/>
    <n v="1332392400"/>
    <x v="466"/>
    <n v="1332478800"/>
    <d v="2012-03-23T05:00:00"/>
    <b v="0"/>
    <b v="0"/>
    <s v="technology/wearables"/>
    <x v="2"/>
    <x v="8"/>
  </r>
  <r>
    <n v="495"/>
    <x v="489"/>
    <s v="Centralized clear-thinking solution"/>
    <x v="170"/>
    <n v="13264"/>
    <x v="491"/>
    <x v="1"/>
    <x v="135"/>
    <x v="491"/>
    <x v="3"/>
    <x v="3"/>
    <n v="1402376400"/>
    <x v="467"/>
    <n v="1402722000"/>
    <d v="2014-06-14T05:00:00"/>
    <b v="0"/>
    <b v="0"/>
    <s v="theater/plays"/>
    <x v="3"/>
    <x v="3"/>
  </r>
  <r>
    <n v="496"/>
    <x v="490"/>
    <s v="Optimized bi-directional extranet"/>
    <x v="282"/>
    <n v="1667"/>
    <x v="492"/>
    <x v="0"/>
    <x v="71"/>
    <x v="492"/>
    <x v="1"/>
    <x v="1"/>
    <n v="1495342800"/>
    <x v="468"/>
    <n v="1496811600"/>
    <d v="2017-06-07T05:00:00"/>
    <b v="0"/>
    <b v="0"/>
    <s v="film &amp; video/animation"/>
    <x v="4"/>
    <x v="10"/>
  </r>
  <r>
    <n v="497"/>
    <x v="491"/>
    <s v="Intuitive actuating benchmark"/>
    <x v="122"/>
    <n v="3349"/>
    <x v="493"/>
    <x v="0"/>
    <x v="53"/>
    <x v="493"/>
    <x v="1"/>
    <x v="1"/>
    <n v="1482213600"/>
    <x v="469"/>
    <n v="1482213600"/>
    <d v="2016-12-20T06:00:00"/>
    <b v="0"/>
    <b v="1"/>
    <s v="technology/wearables"/>
    <x v="2"/>
    <x v="8"/>
  </r>
  <r>
    <n v="498"/>
    <x v="492"/>
    <s v="Devolved background project"/>
    <x v="283"/>
    <n v="46317"/>
    <x v="494"/>
    <x v="0"/>
    <x v="361"/>
    <x v="494"/>
    <x v="3"/>
    <x v="3"/>
    <n v="1420092000"/>
    <x v="470"/>
    <n v="1420264800"/>
    <d v="2015-01-03T06:00:00"/>
    <b v="0"/>
    <b v="0"/>
    <s v="technology/web"/>
    <x v="2"/>
    <x v="2"/>
  </r>
  <r>
    <n v="499"/>
    <x v="493"/>
    <s v="Reverse-engineered executive emulation"/>
    <x v="284"/>
    <n v="78743"/>
    <x v="495"/>
    <x v="0"/>
    <x v="362"/>
    <x v="495"/>
    <x v="1"/>
    <x v="1"/>
    <n v="1458018000"/>
    <x v="471"/>
    <n v="1458450000"/>
    <d v="2016-03-20T05:00:00"/>
    <b v="0"/>
    <b v="1"/>
    <s v="film &amp; video/documentary"/>
    <x v="4"/>
    <x v="4"/>
  </r>
  <r>
    <n v="500"/>
    <x v="494"/>
    <s v="Team-oriented clear-thinking matrix"/>
    <x v="0"/>
    <n v="0"/>
    <x v="0"/>
    <x v="0"/>
    <x v="0"/>
    <x v="0"/>
    <x v="1"/>
    <x v="1"/>
    <n v="1367384400"/>
    <x v="472"/>
    <n v="1369803600"/>
    <d v="2013-05-29T05:00:00"/>
    <b v="0"/>
    <b v="1"/>
    <s v="theater/plays"/>
    <x v="3"/>
    <x v="3"/>
  </r>
  <r>
    <n v="501"/>
    <x v="495"/>
    <s v="Focused coherent methodology"/>
    <x v="285"/>
    <n v="107743"/>
    <x v="496"/>
    <x v="0"/>
    <x v="363"/>
    <x v="496"/>
    <x v="1"/>
    <x v="1"/>
    <n v="1363064400"/>
    <x v="473"/>
    <n v="1363237200"/>
    <d v="2013-03-14T05:00:00"/>
    <b v="0"/>
    <b v="0"/>
    <s v="film &amp; video/documentary"/>
    <x v="4"/>
    <x v="4"/>
  </r>
  <r>
    <n v="502"/>
    <x v="212"/>
    <s v="Reduced context-sensitive complexity"/>
    <x v="81"/>
    <n v="6889"/>
    <x v="497"/>
    <x v="1"/>
    <x v="129"/>
    <x v="497"/>
    <x v="2"/>
    <x v="2"/>
    <n v="1343365200"/>
    <x v="474"/>
    <n v="1345870800"/>
    <d v="2012-08-25T05:00:00"/>
    <b v="0"/>
    <b v="1"/>
    <s v="games/video games"/>
    <x v="6"/>
    <x v="11"/>
  </r>
  <r>
    <n v="503"/>
    <x v="496"/>
    <s v="Decentralized 4thgeneration time-frame"/>
    <x v="286"/>
    <n v="45983"/>
    <x v="498"/>
    <x v="1"/>
    <x v="364"/>
    <x v="498"/>
    <x v="1"/>
    <x v="1"/>
    <n v="1435726800"/>
    <x v="72"/>
    <n v="1437454800"/>
    <d v="2015-07-21T05:00:00"/>
    <b v="0"/>
    <b v="0"/>
    <s v="film &amp; video/drama"/>
    <x v="4"/>
    <x v="6"/>
  </r>
  <r>
    <n v="504"/>
    <x v="497"/>
    <s v="De-engineered cohesive moderator"/>
    <x v="168"/>
    <n v="6924"/>
    <x v="499"/>
    <x v="0"/>
    <x v="197"/>
    <x v="499"/>
    <x v="6"/>
    <x v="6"/>
    <n v="1431925200"/>
    <x v="443"/>
    <n v="1432011600"/>
    <d v="2015-05-19T05:00:00"/>
    <b v="0"/>
    <b v="0"/>
    <s v="music/rock"/>
    <x v="1"/>
    <x v="1"/>
  </r>
  <r>
    <n v="505"/>
    <x v="498"/>
    <s v="Ameliorated explicit parallelism"/>
    <x v="262"/>
    <n v="12497"/>
    <x v="500"/>
    <x v="0"/>
    <x v="365"/>
    <x v="500"/>
    <x v="1"/>
    <x v="1"/>
    <n v="1362722400"/>
    <x v="475"/>
    <n v="1366347600"/>
    <d v="2013-04-19T05:00:00"/>
    <b v="0"/>
    <b v="1"/>
    <s v="publishing/radio &amp; podcasts"/>
    <x v="5"/>
    <x v="15"/>
  </r>
  <r>
    <n v="506"/>
    <x v="499"/>
    <s v="Customizable background monitoring"/>
    <x v="287"/>
    <n v="166874"/>
    <x v="501"/>
    <x v="1"/>
    <x v="366"/>
    <x v="501"/>
    <x v="1"/>
    <x v="1"/>
    <n v="1511416800"/>
    <x v="81"/>
    <n v="1512885600"/>
    <d v="2017-12-10T06:00:00"/>
    <b v="0"/>
    <b v="1"/>
    <s v="theater/plays"/>
    <x v="3"/>
    <x v="3"/>
  </r>
  <r>
    <n v="507"/>
    <x v="500"/>
    <s v="Compatible well-modulated budgetary management"/>
    <x v="118"/>
    <n v="837"/>
    <x v="502"/>
    <x v="0"/>
    <x v="161"/>
    <x v="502"/>
    <x v="1"/>
    <x v="1"/>
    <n v="1365483600"/>
    <x v="476"/>
    <n v="1369717200"/>
    <d v="2013-05-28T05:00:00"/>
    <b v="0"/>
    <b v="1"/>
    <s v="technology/web"/>
    <x v="2"/>
    <x v="2"/>
  </r>
  <r>
    <n v="508"/>
    <x v="501"/>
    <s v="Up-sized radical pricing structure"/>
    <x v="288"/>
    <n v="193820"/>
    <x v="503"/>
    <x v="1"/>
    <x v="367"/>
    <x v="503"/>
    <x v="1"/>
    <x v="1"/>
    <n v="1532840400"/>
    <x v="192"/>
    <n v="1534654800"/>
    <d v="2018-08-19T05:00:00"/>
    <b v="0"/>
    <b v="0"/>
    <s v="theater/plays"/>
    <x v="3"/>
    <x v="3"/>
  </r>
  <r>
    <n v="509"/>
    <x v="173"/>
    <s v="Robust zero-defect project"/>
    <x v="172"/>
    <n v="119510"/>
    <x v="504"/>
    <x v="0"/>
    <x v="368"/>
    <x v="504"/>
    <x v="1"/>
    <x v="1"/>
    <n v="1336194000"/>
    <x v="477"/>
    <n v="1337058000"/>
    <d v="2012-05-15T05:00:00"/>
    <b v="0"/>
    <b v="0"/>
    <s v="theater/plays"/>
    <x v="3"/>
    <x v="3"/>
  </r>
  <r>
    <n v="510"/>
    <x v="502"/>
    <s v="Re-engineered mobile task-force"/>
    <x v="75"/>
    <n v="9289"/>
    <x v="505"/>
    <x v="1"/>
    <x v="54"/>
    <x v="505"/>
    <x v="2"/>
    <x v="2"/>
    <n v="1527742800"/>
    <x v="478"/>
    <n v="1529816400"/>
    <d v="2018-06-24T05:00:00"/>
    <b v="0"/>
    <b v="0"/>
    <s v="film &amp; video/drama"/>
    <x v="4"/>
    <x v="6"/>
  </r>
  <r>
    <n v="511"/>
    <x v="503"/>
    <s v="User-centric intangible neural-net"/>
    <x v="252"/>
    <n v="35498"/>
    <x v="506"/>
    <x v="0"/>
    <x v="369"/>
    <x v="506"/>
    <x v="1"/>
    <x v="1"/>
    <n v="1564030800"/>
    <x v="479"/>
    <n v="1564894800"/>
    <d v="2019-08-04T05:00:00"/>
    <b v="0"/>
    <b v="0"/>
    <s v="theater/plays"/>
    <x v="3"/>
    <x v="3"/>
  </r>
  <r>
    <n v="512"/>
    <x v="504"/>
    <s v="Organized explicit core"/>
    <x v="14"/>
    <n v="12678"/>
    <x v="507"/>
    <x v="1"/>
    <x v="370"/>
    <x v="507"/>
    <x v="1"/>
    <x v="1"/>
    <n v="1404536400"/>
    <x v="480"/>
    <n v="1404622800"/>
    <d v="2014-07-06T05:00:00"/>
    <b v="0"/>
    <b v="1"/>
    <s v="games/video games"/>
    <x v="6"/>
    <x v="11"/>
  </r>
  <r>
    <n v="513"/>
    <x v="505"/>
    <s v="Synchronized 6thgeneration adapter"/>
    <x v="111"/>
    <n v="3260"/>
    <x v="508"/>
    <x v="3"/>
    <x v="164"/>
    <x v="508"/>
    <x v="1"/>
    <x v="1"/>
    <n v="1284008400"/>
    <x v="180"/>
    <n v="1284181200"/>
    <d v="2010-09-11T05:00:00"/>
    <b v="0"/>
    <b v="0"/>
    <s v="film &amp; video/television"/>
    <x v="4"/>
    <x v="19"/>
  </r>
  <r>
    <n v="514"/>
    <x v="506"/>
    <s v="Centralized motivating capacity"/>
    <x v="289"/>
    <n v="31123"/>
    <x v="509"/>
    <x v="3"/>
    <x v="371"/>
    <x v="509"/>
    <x v="5"/>
    <x v="5"/>
    <n v="1386309600"/>
    <x v="481"/>
    <n v="1386741600"/>
    <d v="2013-12-11T06:00:00"/>
    <b v="0"/>
    <b v="1"/>
    <s v="music/rock"/>
    <x v="1"/>
    <x v="1"/>
  </r>
  <r>
    <n v="515"/>
    <x v="507"/>
    <s v="Phased 24hour flexibility"/>
    <x v="133"/>
    <n v="4797"/>
    <x v="510"/>
    <x v="0"/>
    <x v="221"/>
    <x v="510"/>
    <x v="0"/>
    <x v="0"/>
    <n v="1324620000"/>
    <x v="482"/>
    <n v="1324792800"/>
    <d v="2011-12-25T06:00:00"/>
    <b v="0"/>
    <b v="1"/>
    <s v="theater/plays"/>
    <x v="3"/>
    <x v="3"/>
  </r>
  <r>
    <n v="516"/>
    <x v="508"/>
    <s v="Exclusive 5thgeneration structure"/>
    <x v="290"/>
    <n v="53324"/>
    <x v="511"/>
    <x v="0"/>
    <x v="372"/>
    <x v="511"/>
    <x v="1"/>
    <x v="1"/>
    <n v="1281070800"/>
    <x v="194"/>
    <n v="1284354000"/>
    <d v="2010-09-13T05:00:00"/>
    <b v="0"/>
    <b v="0"/>
    <s v="publishing/nonfiction"/>
    <x v="5"/>
    <x v="9"/>
  </r>
  <r>
    <n v="517"/>
    <x v="509"/>
    <s v="Multi-tiered maximized orchestration"/>
    <x v="291"/>
    <n v="6608"/>
    <x v="512"/>
    <x v="1"/>
    <x v="373"/>
    <x v="512"/>
    <x v="1"/>
    <x v="1"/>
    <n v="1493960400"/>
    <x v="483"/>
    <n v="1494392400"/>
    <d v="2017-05-10T05:00:00"/>
    <b v="0"/>
    <b v="0"/>
    <s v="food/food trucks"/>
    <x v="0"/>
    <x v="0"/>
  </r>
  <r>
    <n v="518"/>
    <x v="510"/>
    <s v="Open-architected uniform instruction set"/>
    <x v="35"/>
    <n v="622"/>
    <x v="513"/>
    <x v="0"/>
    <x v="234"/>
    <x v="513"/>
    <x v="1"/>
    <x v="1"/>
    <n v="1519365600"/>
    <x v="484"/>
    <n v="1519538400"/>
    <d v="2018-02-25T06:00:00"/>
    <b v="0"/>
    <b v="1"/>
    <s v="film &amp; video/animation"/>
    <x v="4"/>
    <x v="10"/>
  </r>
  <r>
    <n v="519"/>
    <x v="511"/>
    <s v="Exclusive asymmetric analyzer"/>
    <x v="96"/>
    <n v="180802"/>
    <x v="514"/>
    <x v="1"/>
    <x v="374"/>
    <x v="514"/>
    <x v="1"/>
    <x v="1"/>
    <n v="1420696800"/>
    <x v="355"/>
    <n v="1421906400"/>
    <d v="2015-01-22T06:00:00"/>
    <b v="0"/>
    <b v="1"/>
    <s v="music/rock"/>
    <x v="1"/>
    <x v="1"/>
  </r>
  <r>
    <n v="520"/>
    <x v="512"/>
    <s v="Organic radical collaboration"/>
    <x v="126"/>
    <n v="3406"/>
    <x v="515"/>
    <x v="1"/>
    <x v="235"/>
    <x v="515"/>
    <x v="1"/>
    <x v="1"/>
    <n v="1555650000"/>
    <x v="485"/>
    <n v="1555909200"/>
    <d v="2019-04-22T05:00:00"/>
    <b v="0"/>
    <b v="0"/>
    <s v="theater/plays"/>
    <x v="3"/>
    <x v="3"/>
  </r>
  <r>
    <n v="521"/>
    <x v="513"/>
    <s v="Function-based multi-state software"/>
    <x v="4"/>
    <n v="11061"/>
    <x v="516"/>
    <x v="1"/>
    <x v="375"/>
    <x v="516"/>
    <x v="1"/>
    <x v="1"/>
    <n v="1471928400"/>
    <x v="486"/>
    <n v="1472446800"/>
    <d v="2016-08-29T05:00:00"/>
    <b v="0"/>
    <b v="1"/>
    <s v="film &amp; video/drama"/>
    <x v="4"/>
    <x v="6"/>
  </r>
  <r>
    <n v="522"/>
    <x v="514"/>
    <s v="Innovative static budgetary management"/>
    <x v="292"/>
    <n v="16389"/>
    <x v="517"/>
    <x v="0"/>
    <x v="271"/>
    <x v="517"/>
    <x v="1"/>
    <x v="1"/>
    <n v="1341291600"/>
    <x v="487"/>
    <n v="1342328400"/>
    <d v="2012-07-15T05:00:00"/>
    <b v="0"/>
    <b v="0"/>
    <s v="film &amp; video/shorts"/>
    <x v="4"/>
    <x v="12"/>
  </r>
  <r>
    <n v="523"/>
    <x v="515"/>
    <s v="Triple-buffered holistic ability"/>
    <x v="79"/>
    <n v="6303"/>
    <x v="518"/>
    <x v="1"/>
    <x v="121"/>
    <x v="518"/>
    <x v="1"/>
    <x v="1"/>
    <n v="1267682400"/>
    <x v="488"/>
    <n v="1268114400"/>
    <d v="2010-03-09T06:00:00"/>
    <b v="0"/>
    <b v="0"/>
    <s v="film &amp; video/shorts"/>
    <x v="4"/>
    <x v="12"/>
  </r>
  <r>
    <n v="524"/>
    <x v="516"/>
    <s v="Diverse scalable superstructure"/>
    <x v="127"/>
    <n v="81136"/>
    <x v="519"/>
    <x v="0"/>
    <x v="376"/>
    <x v="519"/>
    <x v="1"/>
    <x v="1"/>
    <n v="1272258000"/>
    <x v="489"/>
    <n v="1273381200"/>
    <d v="2010-05-09T05:00:00"/>
    <b v="0"/>
    <b v="0"/>
    <s v="theater/plays"/>
    <x v="3"/>
    <x v="3"/>
  </r>
  <r>
    <n v="525"/>
    <x v="517"/>
    <s v="Balanced leadingedge data-warehouse"/>
    <x v="118"/>
    <n v="1768"/>
    <x v="520"/>
    <x v="0"/>
    <x v="377"/>
    <x v="520"/>
    <x v="1"/>
    <x v="1"/>
    <n v="1290492000"/>
    <x v="490"/>
    <n v="1290837600"/>
    <d v="2010-11-27T06:00:00"/>
    <b v="0"/>
    <b v="0"/>
    <s v="technology/wearables"/>
    <x v="2"/>
    <x v="8"/>
  </r>
  <r>
    <n v="526"/>
    <x v="518"/>
    <s v="Digitized bandwidth-monitored open architecture"/>
    <x v="111"/>
    <n v="12944"/>
    <x v="521"/>
    <x v="1"/>
    <x v="98"/>
    <x v="521"/>
    <x v="1"/>
    <x v="1"/>
    <n v="1451109600"/>
    <x v="312"/>
    <n v="1454306400"/>
    <d v="2016-02-01T06:00:00"/>
    <b v="0"/>
    <b v="1"/>
    <s v="theater/plays"/>
    <x v="3"/>
    <x v="3"/>
  </r>
  <r>
    <n v="527"/>
    <x v="519"/>
    <s v="Enterprise-wide intermediate portal"/>
    <x v="223"/>
    <n v="188480"/>
    <x v="522"/>
    <x v="0"/>
    <x v="378"/>
    <x v="522"/>
    <x v="0"/>
    <x v="0"/>
    <n v="1454652000"/>
    <x v="491"/>
    <n v="1457762400"/>
    <d v="2016-03-12T06:00:00"/>
    <b v="0"/>
    <b v="0"/>
    <s v="film &amp; video/animation"/>
    <x v="4"/>
    <x v="10"/>
  </r>
  <r>
    <n v="528"/>
    <x v="520"/>
    <s v="Focused leadingedge matrix"/>
    <x v="25"/>
    <n v="7227"/>
    <x v="523"/>
    <x v="0"/>
    <x v="175"/>
    <x v="523"/>
    <x v="4"/>
    <x v="4"/>
    <n v="1385186400"/>
    <x v="492"/>
    <n v="1389074400"/>
    <d v="2014-01-07T06:00:00"/>
    <b v="0"/>
    <b v="0"/>
    <s v="music/indie rock"/>
    <x v="1"/>
    <x v="7"/>
  </r>
  <r>
    <n v="529"/>
    <x v="521"/>
    <s v="Seamless logistical encryption"/>
    <x v="135"/>
    <n v="574"/>
    <x v="524"/>
    <x v="0"/>
    <x v="352"/>
    <x v="524"/>
    <x v="1"/>
    <x v="1"/>
    <n v="1399698000"/>
    <x v="493"/>
    <n v="1402117200"/>
    <d v="2014-06-07T05:00:00"/>
    <b v="0"/>
    <b v="0"/>
    <s v="games/video games"/>
    <x v="6"/>
    <x v="11"/>
  </r>
  <r>
    <n v="530"/>
    <x v="522"/>
    <s v="Stand-alone human-resource workforce"/>
    <x v="293"/>
    <n v="96328"/>
    <x v="525"/>
    <x v="0"/>
    <x v="200"/>
    <x v="525"/>
    <x v="1"/>
    <x v="1"/>
    <n v="1283230800"/>
    <x v="494"/>
    <n v="1284440400"/>
    <d v="2010-09-14T05:00:00"/>
    <b v="0"/>
    <b v="1"/>
    <s v="publishing/fiction"/>
    <x v="5"/>
    <x v="13"/>
  </r>
  <r>
    <n v="531"/>
    <x v="523"/>
    <s v="Automated zero tolerance implementation"/>
    <x v="294"/>
    <n v="178338"/>
    <x v="526"/>
    <x v="2"/>
    <x v="379"/>
    <x v="526"/>
    <x v="5"/>
    <x v="5"/>
    <n v="1384149600"/>
    <x v="495"/>
    <n v="1388988000"/>
    <d v="2014-01-06T06:00:00"/>
    <b v="0"/>
    <b v="0"/>
    <s v="games/video games"/>
    <x v="6"/>
    <x v="11"/>
  </r>
  <r>
    <n v="532"/>
    <x v="524"/>
    <s v="Pre-emptive grid-enabled contingency"/>
    <x v="39"/>
    <n v="8046"/>
    <x v="527"/>
    <x v="1"/>
    <x v="105"/>
    <x v="527"/>
    <x v="0"/>
    <x v="0"/>
    <n v="1516860000"/>
    <x v="496"/>
    <n v="1516946400"/>
    <d v="2018-01-26T06:00:00"/>
    <b v="0"/>
    <b v="0"/>
    <s v="theater/plays"/>
    <x v="3"/>
    <x v="3"/>
  </r>
  <r>
    <n v="533"/>
    <x v="525"/>
    <s v="Multi-lateral didactic encoding"/>
    <x v="295"/>
    <n v="184086"/>
    <x v="528"/>
    <x v="1"/>
    <x v="380"/>
    <x v="528"/>
    <x v="4"/>
    <x v="4"/>
    <n v="1374642000"/>
    <x v="497"/>
    <n v="1377752400"/>
    <d v="2013-08-29T05:00:00"/>
    <b v="0"/>
    <b v="0"/>
    <s v="music/indie rock"/>
    <x v="1"/>
    <x v="7"/>
  </r>
  <r>
    <n v="534"/>
    <x v="526"/>
    <s v="Self-enabling didactic orchestration"/>
    <x v="296"/>
    <n v="13385"/>
    <x v="529"/>
    <x v="0"/>
    <x v="166"/>
    <x v="529"/>
    <x v="1"/>
    <x v="1"/>
    <n v="1534482000"/>
    <x v="498"/>
    <n v="1534568400"/>
    <d v="2018-08-18T05:00:00"/>
    <b v="0"/>
    <b v="1"/>
    <s v="film &amp; video/drama"/>
    <x v="4"/>
    <x v="6"/>
  </r>
  <r>
    <n v="535"/>
    <x v="527"/>
    <s v="Profit-focused 24/7 data-warehouse"/>
    <x v="97"/>
    <n v="12533"/>
    <x v="530"/>
    <x v="1"/>
    <x v="381"/>
    <x v="530"/>
    <x v="6"/>
    <x v="6"/>
    <n v="1528434000"/>
    <x v="499"/>
    <n v="1528606800"/>
    <d v="2018-06-10T05:00:00"/>
    <b v="0"/>
    <b v="1"/>
    <s v="theater/plays"/>
    <x v="3"/>
    <x v="3"/>
  </r>
  <r>
    <n v="536"/>
    <x v="528"/>
    <s v="Enhanced methodical middleware"/>
    <x v="122"/>
    <n v="14697"/>
    <x v="531"/>
    <x v="1"/>
    <x v="382"/>
    <x v="531"/>
    <x v="6"/>
    <x v="6"/>
    <n v="1282626000"/>
    <x v="500"/>
    <n v="1284872400"/>
    <d v="2010-09-19T05:00:00"/>
    <b v="0"/>
    <b v="0"/>
    <s v="publishing/fiction"/>
    <x v="5"/>
    <x v="13"/>
  </r>
  <r>
    <n v="537"/>
    <x v="529"/>
    <s v="Synchronized client-driven projection"/>
    <x v="197"/>
    <n v="98935"/>
    <x v="532"/>
    <x v="1"/>
    <x v="383"/>
    <x v="532"/>
    <x v="3"/>
    <x v="3"/>
    <n v="1535605200"/>
    <x v="501"/>
    <n v="1537592400"/>
    <d v="2018-09-22T05:00:00"/>
    <b v="1"/>
    <b v="1"/>
    <s v="film &amp; video/documentary"/>
    <x v="4"/>
    <x v="4"/>
  </r>
  <r>
    <n v="538"/>
    <x v="530"/>
    <s v="Networked didactic time-frame"/>
    <x v="297"/>
    <n v="57034"/>
    <x v="533"/>
    <x v="0"/>
    <x v="384"/>
    <x v="533"/>
    <x v="1"/>
    <x v="1"/>
    <n v="1379826000"/>
    <x v="502"/>
    <n v="1381208400"/>
    <d v="2013-10-08T05:00:00"/>
    <b v="0"/>
    <b v="0"/>
    <s v="games/mobile games"/>
    <x v="6"/>
    <x v="20"/>
  </r>
  <r>
    <n v="539"/>
    <x v="531"/>
    <s v="Assimilated exuding toolset"/>
    <x v="122"/>
    <n v="7120"/>
    <x v="534"/>
    <x v="0"/>
    <x v="385"/>
    <x v="534"/>
    <x v="1"/>
    <x v="1"/>
    <n v="1561957200"/>
    <x v="503"/>
    <n v="1562475600"/>
    <d v="2019-07-07T05:00:00"/>
    <b v="0"/>
    <b v="1"/>
    <s v="food/food trucks"/>
    <x v="0"/>
    <x v="0"/>
  </r>
  <r>
    <n v="540"/>
    <x v="532"/>
    <s v="Front-line client-server secured line"/>
    <x v="98"/>
    <n v="14097"/>
    <x v="535"/>
    <x v="1"/>
    <x v="326"/>
    <x v="535"/>
    <x v="1"/>
    <x v="1"/>
    <n v="1525496400"/>
    <x v="504"/>
    <n v="1527397200"/>
    <d v="2018-05-27T05:00:00"/>
    <b v="0"/>
    <b v="0"/>
    <s v="photography/photography books"/>
    <x v="7"/>
    <x v="14"/>
  </r>
  <r>
    <n v="541"/>
    <x v="533"/>
    <s v="Polarized systemic Internet solution"/>
    <x v="298"/>
    <n v="43086"/>
    <x v="536"/>
    <x v="0"/>
    <x v="386"/>
    <x v="536"/>
    <x v="6"/>
    <x v="6"/>
    <n v="1433912400"/>
    <x v="505"/>
    <n v="1436158800"/>
    <d v="2015-07-06T05:00:00"/>
    <b v="0"/>
    <b v="0"/>
    <s v="games/mobile games"/>
    <x v="6"/>
    <x v="20"/>
  </r>
  <r>
    <n v="542"/>
    <x v="534"/>
    <s v="Profit-focused exuding moderator"/>
    <x v="299"/>
    <n v="1930"/>
    <x v="537"/>
    <x v="0"/>
    <x v="240"/>
    <x v="537"/>
    <x v="4"/>
    <x v="4"/>
    <n v="1453442400"/>
    <x v="506"/>
    <n v="1456034400"/>
    <d v="2016-02-21T06:00:00"/>
    <b v="0"/>
    <b v="0"/>
    <s v="music/indie rock"/>
    <x v="1"/>
    <x v="7"/>
  </r>
  <r>
    <n v="543"/>
    <x v="535"/>
    <s v="Cross-group high-level moderator"/>
    <x v="300"/>
    <n v="13864"/>
    <x v="538"/>
    <x v="0"/>
    <x v="80"/>
    <x v="538"/>
    <x v="1"/>
    <x v="1"/>
    <n v="1378875600"/>
    <x v="507"/>
    <n v="1380171600"/>
    <d v="2013-09-26T05:00:00"/>
    <b v="0"/>
    <b v="0"/>
    <s v="games/video games"/>
    <x v="6"/>
    <x v="11"/>
  </r>
  <r>
    <n v="544"/>
    <x v="536"/>
    <s v="Public-key 3rdgeneration system engine"/>
    <x v="54"/>
    <n v="7742"/>
    <x v="539"/>
    <x v="1"/>
    <x v="286"/>
    <x v="539"/>
    <x v="1"/>
    <x v="1"/>
    <n v="1452232800"/>
    <x v="508"/>
    <n v="1453356000"/>
    <d v="2016-01-21T06:00:00"/>
    <b v="0"/>
    <b v="0"/>
    <s v="music/rock"/>
    <x v="1"/>
    <x v="1"/>
  </r>
  <r>
    <n v="545"/>
    <x v="537"/>
    <s v="Organized value-added access"/>
    <x v="301"/>
    <n v="164109"/>
    <x v="540"/>
    <x v="0"/>
    <x v="387"/>
    <x v="540"/>
    <x v="1"/>
    <x v="1"/>
    <n v="1577253600"/>
    <x v="509"/>
    <n v="1578981600"/>
    <d v="2020-01-14T06:00:00"/>
    <b v="0"/>
    <b v="0"/>
    <s v="theater/plays"/>
    <x v="3"/>
    <x v="3"/>
  </r>
  <r>
    <n v="546"/>
    <x v="538"/>
    <s v="Cloned global Graphical User Interface"/>
    <x v="3"/>
    <n v="6870"/>
    <x v="541"/>
    <x v="1"/>
    <x v="39"/>
    <x v="541"/>
    <x v="1"/>
    <x v="1"/>
    <n v="1537160400"/>
    <x v="510"/>
    <n v="1537419600"/>
    <d v="2018-09-20T05:00:00"/>
    <b v="0"/>
    <b v="1"/>
    <s v="theater/plays"/>
    <x v="3"/>
    <x v="3"/>
  </r>
  <r>
    <n v="547"/>
    <x v="539"/>
    <s v="Focused solution-oriented matrix"/>
    <x v="81"/>
    <n v="12597"/>
    <x v="542"/>
    <x v="1"/>
    <x v="388"/>
    <x v="542"/>
    <x v="1"/>
    <x v="1"/>
    <n v="1422165600"/>
    <x v="511"/>
    <n v="1423202400"/>
    <d v="2015-02-06T06:00:00"/>
    <b v="0"/>
    <b v="0"/>
    <s v="film &amp; video/drama"/>
    <x v="4"/>
    <x v="6"/>
  </r>
  <r>
    <n v="548"/>
    <x v="540"/>
    <s v="Monitored discrete toolset"/>
    <x v="302"/>
    <n v="179074"/>
    <x v="543"/>
    <x v="1"/>
    <x v="389"/>
    <x v="543"/>
    <x v="1"/>
    <x v="1"/>
    <n v="1459486800"/>
    <x v="512"/>
    <n v="1460610000"/>
    <d v="2016-04-14T05:00:00"/>
    <b v="0"/>
    <b v="0"/>
    <s v="theater/plays"/>
    <x v="3"/>
    <x v="3"/>
  </r>
  <r>
    <n v="549"/>
    <x v="541"/>
    <s v="Business-focused intermediate system engine"/>
    <x v="303"/>
    <n v="83843"/>
    <x v="544"/>
    <x v="1"/>
    <x v="390"/>
    <x v="544"/>
    <x v="1"/>
    <x v="1"/>
    <n v="1369717200"/>
    <x v="513"/>
    <n v="1370494800"/>
    <d v="2013-06-06T05:00:00"/>
    <b v="0"/>
    <b v="0"/>
    <s v="technology/wearables"/>
    <x v="2"/>
    <x v="8"/>
  </r>
  <r>
    <n v="550"/>
    <x v="542"/>
    <s v="De-engineered disintermediate encoding"/>
    <x v="0"/>
    <n v="4"/>
    <x v="446"/>
    <x v="3"/>
    <x v="49"/>
    <x v="446"/>
    <x v="5"/>
    <x v="5"/>
    <n v="1330495200"/>
    <x v="514"/>
    <n v="1332306000"/>
    <d v="2012-03-21T05:00:00"/>
    <b v="0"/>
    <b v="0"/>
    <s v="music/indie rock"/>
    <x v="1"/>
    <x v="7"/>
  </r>
  <r>
    <n v="551"/>
    <x v="543"/>
    <s v="Streamlined upward-trending analyzer"/>
    <x v="304"/>
    <n v="105598"/>
    <x v="545"/>
    <x v="0"/>
    <x v="391"/>
    <x v="545"/>
    <x v="2"/>
    <x v="2"/>
    <n v="1419055200"/>
    <x v="515"/>
    <n v="1422511200"/>
    <d v="2015-01-29T06:00:00"/>
    <b v="0"/>
    <b v="1"/>
    <s v="technology/web"/>
    <x v="2"/>
    <x v="2"/>
  </r>
  <r>
    <n v="552"/>
    <x v="544"/>
    <s v="Distributed human-resource policy"/>
    <x v="25"/>
    <n v="8866"/>
    <x v="546"/>
    <x v="0"/>
    <x v="45"/>
    <x v="546"/>
    <x v="1"/>
    <x v="1"/>
    <n v="1480140000"/>
    <x v="516"/>
    <n v="1480312800"/>
    <d v="2016-11-28T06:00:00"/>
    <b v="0"/>
    <b v="0"/>
    <s v="theater/plays"/>
    <x v="3"/>
    <x v="3"/>
  </r>
  <r>
    <n v="553"/>
    <x v="545"/>
    <s v="De-engineered 5thgeneration contingency"/>
    <x v="305"/>
    <n v="75022"/>
    <x v="547"/>
    <x v="0"/>
    <x v="392"/>
    <x v="547"/>
    <x v="1"/>
    <x v="1"/>
    <n v="1293948000"/>
    <x v="517"/>
    <n v="1294034400"/>
    <d v="2011-01-03T06:00:00"/>
    <b v="0"/>
    <b v="0"/>
    <s v="music/rock"/>
    <x v="1"/>
    <x v="1"/>
  </r>
  <r>
    <n v="554"/>
    <x v="546"/>
    <s v="Multi-channeled upward-trending application"/>
    <x v="40"/>
    <n v="14408"/>
    <x v="548"/>
    <x v="1"/>
    <x v="353"/>
    <x v="548"/>
    <x v="0"/>
    <x v="0"/>
    <n v="1482127200"/>
    <x v="518"/>
    <n v="1482645600"/>
    <d v="2016-12-25T06:00:00"/>
    <b v="0"/>
    <b v="0"/>
    <s v="music/indie rock"/>
    <x v="1"/>
    <x v="7"/>
  </r>
  <r>
    <n v="555"/>
    <x v="547"/>
    <s v="Organic maximized database"/>
    <x v="9"/>
    <n v="14089"/>
    <x v="549"/>
    <x v="1"/>
    <x v="18"/>
    <x v="549"/>
    <x v="3"/>
    <x v="3"/>
    <n v="1396414800"/>
    <x v="519"/>
    <n v="1399093200"/>
    <d v="2014-05-03T05:00:00"/>
    <b v="0"/>
    <b v="0"/>
    <s v="music/rock"/>
    <x v="1"/>
    <x v="1"/>
  </r>
  <r>
    <n v="556"/>
    <x v="195"/>
    <s v="Grass-roots 24/7 attitude"/>
    <x v="5"/>
    <n v="12467"/>
    <x v="550"/>
    <x v="1"/>
    <x v="393"/>
    <x v="550"/>
    <x v="1"/>
    <x v="1"/>
    <n v="1315285200"/>
    <x v="520"/>
    <n v="1315890000"/>
    <d v="2011-09-13T05:00:00"/>
    <b v="0"/>
    <b v="1"/>
    <s v="publishing/translations"/>
    <x v="5"/>
    <x v="18"/>
  </r>
  <r>
    <n v="557"/>
    <x v="548"/>
    <s v="Team-oriented global strategy"/>
    <x v="46"/>
    <n v="11960"/>
    <x v="551"/>
    <x v="1"/>
    <x v="394"/>
    <x v="551"/>
    <x v="1"/>
    <x v="1"/>
    <n v="1443762000"/>
    <x v="521"/>
    <n v="1444021200"/>
    <d v="2015-10-05T05:00:00"/>
    <b v="0"/>
    <b v="1"/>
    <s v="film &amp; video/science fiction"/>
    <x v="4"/>
    <x v="22"/>
  </r>
  <r>
    <n v="558"/>
    <x v="549"/>
    <s v="Enhanced client-driven capacity"/>
    <x v="306"/>
    <n v="7966"/>
    <x v="552"/>
    <x v="1"/>
    <x v="105"/>
    <x v="552"/>
    <x v="1"/>
    <x v="1"/>
    <n v="1456293600"/>
    <x v="522"/>
    <n v="1460005200"/>
    <d v="2016-04-07T05:00:00"/>
    <b v="0"/>
    <b v="0"/>
    <s v="theater/plays"/>
    <x v="3"/>
    <x v="3"/>
  </r>
  <r>
    <n v="559"/>
    <x v="550"/>
    <s v="Exclusive systematic productivity"/>
    <x v="307"/>
    <n v="106321"/>
    <x v="553"/>
    <x v="1"/>
    <x v="395"/>
    <x v="553"/>
    <x v="1"/>
    <x v="1"/>
    <n v="1470114000"/>
    <x v="523"/>
    <n v="1470718800"/>
    <d v="2016-08-09T05:00:00"/>
    <b v="0"/>
    <b v="0"/>
    <s v="theater/plays"/>
    <x v="3"/>
    <x v="3"/>
  </r>
  <r>
    <n v="560"/>
    <x v="551"/>
    <s v="Re-engineered radical policy"/>
    <x v="77"/>
    <n v="158832"/>
    <x v="554"/>
    <x v="1"/>
    <x v="396"/>
    <x v="554"/>
    <x v="1"/>
    <x v="1"/>
    <n v="1321596000"/>
    <x v="524"/>
    <n v="1325052000"/>
    <d v="2011-12-28T06:00:00"/>
    <b v="0"/>
    <b v="0"/>
    <s v="film &amp; video/animation"/>
    <x v="4"/>
    <x v="10"/>
  </r>
  <r>
    <n v="561"/>
    <x v="552"/>
    <s v="Down-sized logistical adapter"/>
    <x v="162"/>
    <n v="11091"/>
    <x v="555"/>
    <x v="1"/>
    <x v="40"/>
    <x v="555"/>
    <x v="5"/>
    <x v="5"/>
    <n v="1318827600"/>
    <x v="525"/>
    <n v="1319000400"/>
    <d v="2011-10-19T05:00:00"/>
    <b v="0"/>
    <b v="0"/>
    <s v="theater/plays"/>
    <x v="3"/>
    <x v="3"/>
  </r>
  <r>
    <n v="562"/>
    <x v="553"/>
    <s v="Configurable bandwidth-monitored throughput"/>
    <x v="34"/>
    <n v="1269"/>
    <x v="556"/>
    <x v="0"/>
    <x v="150"/>
    <x v="556"/>
    <x v="5"/>
    <x v="5"/>
    <n v="1552366800"/>
    <x v="188"/>
    <n v="1552539600"/>
    <d v="2019-03-14T05:00:00"/>
    <b v="0"/>
    <b v="0"/>
    <s v="music/rock"/>
    <x v="1"/>
    <x v="1"/>
  </r>
  <r>
    <n v="563"/>
    <x v="554"/>
    <s v="Optional tangible pricing structure"/>
    <x v="41"/>
    <n v="5107"/>
    <x v="557"/>
    <x v="1"/>
    <x v="72"/>
    <x v="557"/>
    <x v="2"/>
    <x v="2"/>
    <n v="1542088800"/>
    <x v="526"/>
    <n v="1543816800"/>
    <d v="2018-12-03T06:00:00"/>
    <b v="0"/>
    <b v="0"/>
    <s v="film &amp; video/documentary"/>
    <x v="4"/>
    <x v="4"/>
  </r>
  <r>
    <n v="564"/>
    <x v="555"/>
    <s v="Organic high-level implementation"/>
    <x v="308"/>
    <n v="141393"/>
    <x v="558"/>
    <x v="0"/>
    <x v="397"/>
    <x v="558"/>
    <x v="1"/>
    <x v="1"/>
    <n v="1426395600"/>
    <x v="527"/>
    <n v="1427086800"/>
    <d v="2015-03-23T05:00:00"/>
    <b v="0"/>
    <b v="0"/>
    <s v="theater/plays"/>
    <x v="3"/>
    <x v="3"/>
  </r>
  <r>
    <n v="565"/>
    <x v="556"/>
    <s v="Decentralized logistical collaboration"/>
    <x v="309"/>
    <n v="194166"/>
    <x v="559"/>
    <x v="1"/>
    <x v="398"/>
    <x v="559"/>
    <x v="1"/>
    <x v="1"/>
    <n v="1321336800"/>
    <x v="528"/>
    <n v="1323064800"/>
    <d v="2011-12-05T06:00:00"/>
    <b v="0"/>
    <b v="0"/>
    <s v="theater/plays"/>
    <x v="3"/>
    <x v="3"/>
  </r>
  <r>
    <n v="566"/>
    <x v="557"/>
    <s v="Advanced content-based installation"/>
    <x v="29"/>
    <n v="4124"/>
    <x v="560"/>
    <x v="0"/>
    <x v="95"/>
    <x v="560"/>
    <x v="1"/>
    <x v="1"/>
    <n v="1456293600"/>
    <x v="522"/>
    <n v="1458277200"/>
    <d v="2016-03-18T05:00:00"/>
    <b v="0"/>
    <b v="1"/>
    <s v="music/electric music"/>
    <x v="1"/>
    <x v="5"/>
  </r>
  <r>
    <n v="567"/>
    <x v="558"/>
    <s v="Distributed high-level open architecture"/>
    <x v="85"/>
    <n v="14865"/>
    <x v="561"/>
    <x v="1"/>
    <x v="146"/>
    <x v="561"/>
    <x v="1"/>
    <x v="1"/>
    <n v="1404968400"/>
    <x v="529"/>
    <n v="1405141200"/>
    <d v="2014-07-12T05:00:00"/>
    <b v="0"/>
    <b v="0"/>
    <s v="music/rock"/>
    <x v="1"/>
    <x v="1"/>
  </r>
  <r>
    <n v="568"/>
    <x v="559"/>
    <s v="Synergized zero tolerance help-desk"/>
    <x v="310"/>
    <n v="134688"/>
    <x v="562"/>
    <x v="1"/>
    <x v="399"/>
    <x v="562"/>
    <x v="1"/>
    <x v="1"/>
    <n v="1279170000"/>
    <x v="530"/>
    <n v="1283058000"/>
    <d v="2010-08-29T05:00:00"/>
    <b v="0"/>
    <b v="0"/>
    <s v="theater/plays"/>
    <x v="3"/>
    <x v="3"/>
  </r>
  <r>
    <n v="569"/>
    <x v="560"/>
    <s v="Extended multi-tasking definition"/>
    <x v="311"/>
    <n v="47705"/>
    <x v="563"/>
    <x v="1"/>
    <x v="400"/>
    <x v="563"/>
    <x v="6"/>
    <x v="6"/>
    <n v="1294725600"/>
    <x v="531"/>
    <n v="1295762400"/>
    <d v="2011-01-23T06:00:00"/>
    <b v="0"/>
    <b v="0"/>
    <s v="film &amp; video/animation"/>
    <x v="4"/>
    <x v="10"/>
  </r>
  <r>
    <n v="570"/>
    <x v="561"/>
    <s v="Realigned uniform knowledge user"/>
    <x v="312"/>
    <n v="95364"/>
    <x v="564"/>
    <x v="1"/>
    <x v="401"/>
    <x v="564"/>
    <x v="1"/>
    <x v="1"/>
    <n v="1419055200"/>
    <x v="515"/>
    <n v="1419573600"/>
    <d v="2014-12-26T06:00:00"/>
    <b v="0"/>
    <b v="1"/>
    <s v="music/rock"/>
    <x v="1"/>
    <x v="1"/>
  </r>
  <r>
    <n v="571"/>
    <x v="562"/>
    <s v="Monitored grid-enabled model"/>
    <x v="26"/>
    <n v="3295"/>
    <x v="565"/>
    <x v="0"/>
    <x v="164"/>
    <x v="565"/>
    <x v="6"/>
    <x v="6"/>
    <n v="1434690000"/>
    <x v="532"/>
    <n v="1438750800"/>
    <d v="2015-08-05T05:00:00"/>
    <b v="0"/>
    <b v="0"/>
    <s v="film &amp; video/shorts"/>
    <x v="4"/>
    <x v="12"/>
  </r>
  <r>
    <n v="572"/>
    <x v="563"/>
    <s v="Assimilated actuating policy"/>
    <x v="25"/>
    <n v="4896"/>
    <x v="566"/>
    <x v="3"/>
    <x v="115"/>
    <x v="566"/>
    <x v="1"/>
    <x v="1"/>
    <n v="1443416400"/>
    <x v="533"/>
    <n v="1444798800"/>
    <d v="2015-10-14T05:00:00"/>
    <b v="0"/>
    <b v="1"/>
    <s v="music/rock"/>
    <x v="1"/>
    <x v="1"/>
  </r>
  <r>
    <n v="573"/>
    <x v="564"/>
    <s v="Total incremental productivity"/>
    <x v="313"/>
    <n v="7496"/>
    <x v="567"/>
    <x v="1"/>
    <x v="402"/>
    <x v="567"/>
    <x v="1"/>
    <x v="1"/>
    <n v="1399006800"/>
    <x v="409"/>
    <n v="1399179600"/>
    <d v="2014-05-04T05:00:00"/>
    <b v="0"/>
    <b v="0"/>
    <s v="journalism/audio"/>
    <x v="8"/>
    <x v="23"/>
  </r>
  <r>
    <n v="574"/>
    <x v="565"/>
    <s v="Adaptive local task-force"/>
    <x v="50"/>
    <n v="9967"/>
    <x v="568"/>
    <x v="1"/>
    <x v="358"/>
    <x v="568"/>
    <x v="1"/>
    <x v="1"/>
    <n v="1575698400"/>
    <x v="534"/>
    <n v="1576562400"/>
    <d v="2019-12-17T06:00:00"/>
    <b v="0"/>
    <b v="1"/>
    <s v="food/food trucks"/>
    <x v="0"/>
    <x v="0"/>
  </r>
  <r>
    <n v="575"/>
    <x v="566"/>
    <s v="Universal zero-defect concept"/>
    <x v="314"/>
    <n v="52421"/>
    <x v="569"/>
    <x v="0"/>
    <x v="21"/>
    <x v="569"/>
    <x v="1"/>
    <x v="1"/>
    <n v="1400562000"/>
    <x v="53"/>
    <n v="1400821200"/>
    <d v="2014-05-23T05:00:00"/>
    <b v="0"/>
    <b v="1"/>
    <s v="theater/plays"/>
    <x v="3"/>
    <x v="3"/>
  </r>
  <r>
    <n v="576"/>
    <x v="567"/>
    <s v="Object-based bottom-line superstructure"/>
    <x v="62"/>
    <n v="6298"/>
    <x v="570"/>
    <x v="0"/>
    <x v="251"/>
    <x v="570"/>
    <x v="1"/>
    <x v="1"/>
    <n v="1509512400"/>
    <x v="535"/>
    <n v="1510984800"/>
    <d v="2017-11-18T06:00:00"/>
    <b v="0"/>
    <b v="0"/>
    <s v="theater/plays"/>
    <x v="3"/>
    <x v="3"/>
  </r>
  <r>
    <n v="577"/>
    <x v="568"/>
    <s v="Adaptive 24hour projection"/>
    <x v="139"/>
    <n v="1546"/>
    <x v="571"/>
    <x v="3"/>
    <x v="95"/>
    <x v="571"/>
    <x v="1"/>
    <x v="1"/>
    <n v="1299823200"/>
    <x v="536"/>
    <n v="1302066000"/>
    <d v="2011-04-06T05:00:00"/>
    <b v="0"/>
    <b v="0"/>
    <s v="music/jazz"/>
    <x v="1"/>
    <x v="17"/>
  </r>
  <r>
    <n v="578"/>
    <x v="569"/>
    <s v="Sharable radical toolset"/>
    <x v="315"/>
    <n v="16168"/>
    <x v="572"/>
    <x v="0"/>
    <x v="242"/>
    <x v="572"/>
    <x v="1"/>
    <x v="1"/>
    <n v="1322719200"/>
    <x v="537"/>
    <n v="1322978400"/>
    <d v="2011-12-04T06:00:00"/>
    <b v="0"/>
    <b v="0"/>
    <s v="film &amp; video/science fiction"/>
    <x v="4"/>
    <x v="22"/>
  </r>
  <r>
    <n v="579"/>
    <x v="570"/>
    <s v="Focused multimedia knowledgebase"/>
    <x v="8"/>
    <n v="6269"/>
    <x v="573"/>
    <x v="1"/>
    <x v="215"/>
    <x v="573"/>
    <x v="1"/>
    <x v="1"/>
    <n v="1312693200"/>
    <x v="538"/>
    <n v="1313730000"/>
    <d v="2011-08-19T05:00:00"/>
    <b v="0"/>
    <b v="0"/>
    <s v="music/jazz"/>
    <x v="1"/>
    <x v="17"/>
  </r>
  <r>
    <n v="580"/>
    <x v="251"/>
    <s v="Seamless 6thgeneration extranet"/>
    <x v="316"/>
    <n v="149578"/>
    <x v="574"/>
    <x v="1"/>
    <x v="403"/>
    <x v="574"/>
    <x v="1"/>
    <x v="1"/>
    <n v="1393394400"/>
    <x v="539"/>
    <n v="1394085600"/>
    <d v="2014-03-06T06:00:00"/>
    <b v="0"/>
    <b v="0"/>
    <s v="theater/plays"/>
    <x v="3"/>
    <x v="3"/>
  </r>
  <r>
    <n v="581"/>
    <x v="571"/>
    <s v="Sharable mobile knowledgebase"/>
    <x v="46"/>
    <n v="3841"/>
    <x v="575"/>
    <x v="0"/>
    <x v="83"/>
    <x v="575"/>
    <x v="1"/>
    <x v="1"/>
    <n v="1304053200"/>
    <x v="540"/>
    <n v="1305349200"/>
    <d v="2011-05-14T05:00:00"/>
    <b v="0"/>
    <b v="0"/>
    <s v="technology/web"/>
    <x v="2"/>
    <x v="2"/>
  </r>
  <r>
    <n v="582"/>
    <x v="572"/>
    <s v="Cross-group global system engine"/>
    <x v="251"/>
    <n v="4531"/>
    <x v="576"/>
    <x v="0"/>
    <x v="344"/>
    <x v="576"/>
    <x v="1"/>
    <x v="1"/>
    <n v="1433912400"/>
    <x v="505"/>
    <n v="1434344400"/>
    <d v="2015-06-15T05:00:00"/>
    <b v="0"/>
    <b v="1"/>
    <s v="games/video games"/>
    <x v="6"/>
    <x v="11"/>
  </r>
  <r>
    <n v="583"/>
    <x v="573"/>
    <s v="Centralized clear-thinking conglomeration"/>
    <x v="317"/>
    <n v="60934"/>
    <x v="577"/>
    <x v="1"/>
    <x v="404"/>
    <x v="577"/>
    <x v="1"/>
    <x v="1"/>
    <n v="1329717600"/>
    <x v="541"/>
    <n v="1331186400"/>
    <d v="2012-03-08T06:00:00"/>
    <b v="0"/>
    <b v="0"/>
    <s v="film &amp; video/documentary"/>
    <x v="4"/>
    <x v="4"/>
  </r>
  <r>
    <n v="584"/>
    <x v="8"/>
    <s v="De-engineered cohesive system engine"/>
    <x v="318"/>
    <n v="103255"/>
    <x v="578"/>
    <x v="1"/>
    <x v="405"/>
    <x v="578"/>
    <x v="1"/>
    <x v="1"/>
    <n v="1335330000"/>
    <x v="542"/>
    <n v="1336539600"/>
    <d v="2012-05-09T05:00:00"/>
    <b v="0"/>
    <b v="0"/>
    <s v="technology/web"/>
    <x v="2"/>
    <x v="2"/>
  </r>
  <r>
    <n v="585"/>
    <x v="574"/>
    <s v="Reactive analyzing function"/>
    <x v="200"/>
    <n v="13065"/>
    <x v="579"/>
    <x v="1"/>
    <x v="158"/>
    <x v="579"/>
    <x v="1"/>
    <x v="1"/>
    <n v="1268888400"/>
    <x v="543"/>
    <n v="1269752400"/>
    <d v="2010-03-28T05:00:00"/>
    <b v="0"/>
    <b v="0"/>
    <s v="publishing/translations"/>
    <x v="5"/>
    <x v="18"/>
  </r>
  <r>
    <n v="586"/>
    <x v="575"/>
    <s v="Robust hybrid budgetary management"/>
    <x v="31"/>
    <n v="6654"/>
    <x v="580"/>
    <x v="1"/>
    <x v="406"/>
    <x v="580"/>
    <x v="1"/>
    <x v="1"/>
    <n v="1289973600"/>
    <x v="544"/>
    <n v="1291615200"/>
    <d v="2010-12-06T06:00:00"/>
    <b v="0"/>
    <b v="0"/>
    <s v="music/rock"/>
    <x v="1"/>
    <x v="1"/>
  </r>
  <r>
    <n v="587"/>
    <x v="576"/>
    <s v="Open-source analyzing monitoring"/>
    <x v="151"/>
    <n v="6852"/>
    <x v="581"/>
    <x v="0"/>
    <x v="388"/>
    <x v="581"/>
    <x v="0"/>
    <x v="0"/>
    <n v="1547877600"/>
    <x v="35"/>
    <n v="1552366800"/>
    <d v="2019-03-12T05:00:00"/>
    <b v="0"/>
    <b v="1"/>
    <s v="food/food trucks"/>
    <x v="0"/>
    <x v="0"/>
  </r>
  <r>
    <n v="588"/>
    <x v="577"/>
    <s v="Up-sized discrete firmware"/>
    <x v="215"/>
    <n v="124517"/>
    <x v="582"/>
    <x v="0"/>
    <x v="407"/>
    <x v="582"/>
    <x v="4"/>
    <x v="4"/>
    <n v="1269493200"/>
    <x v="152"/>
    <n v="1272171600"/>
    <d v="2010-04-25T05:00:00"/>
    <b v="0"/>
    <b v="0"/>
    <s v="theater/plays"/>
    <x v="3"/>
    <x v="3"/>
  </r>
  <r>
    <n v="589"/>
    <x v="578"/>
    <s v="Exclusive intangible extranet"/>
    <x v="58"/>
    <n v="5113"/>
    <x v="583"/>
    <x v="0"/>
    <x v="408"/>
    <x v="583"/>
    <x v="1"/>
    <x v="1"/>
    <n v="1436072400"/>
    <x v="545"/>
    <n v="1436677200"/>
    <d v="2015-07-12T05:00:00"/>
    <b v="0"/>
    <b v="0"/>
    <s v="film &amp; video/documentary"/>
    <x v="4"/>
    <x v="4"/>
  </r>
  <r>
    <n v="590"/>
    <x v="579"/>
    <s v="Synergized analyzing process improvement"/>
    <x v="143"/>
    <n v="5824"/>
    <x v="584"/>
    <x v="0"/>
    <x v="99"/>
    <x v="584"/>
    <x v="2"/>
    <x v="2"/>
    <n v="1419141600"/>
    <x v="546"/>
    <n v="1420092000"/>
    <d v="2015-01-01T06:00:00"/>
    <b v="0"/>
    <b v="0"/>
    <s v="publishing/radio &amp; podcasts"/>
    <x v="5"/>
    <x v="15"/>
  </r>
  <r>
    <n v="591"/>
    <x v="580"/>
    <s v="Realigned dedicated system engine"/>
    <x v="60"/>
    <n v="6226"/>
    <x v="585"/>
    <x v="1"/>
    <x v="408"/>
    <x v="585"/>
    <x v="1"/>
    <x v="1"/>
    <n v="1279083600"/>
    <x v="547"/>
    <n v="1279947600"/>
    <d v="2010-07-24T05:00:00"/>
    <b v="0"/>
    <b v="0"/>
    <s v="games/video games"/>
    <x v="6"/>
    <x v="11"/>
  </r>
  <r>
    <n v="592"/>
    <x v="581"/>
    <s v="Object-based bandwidth-monitored concept"/>
    <x v="154"/>
    <n v="20243"/>
    <x v="586"/>
    <x v="0"/>
    <x v="259"/>
    <x v="586"/>
    <x v="1"/>
    <x v="1"/>
    <n v="1401426000"/>
    <x v="548"/>
    <n v="1402203600"/>
    <d v="2014-06-08T05:00:00"/>
    <b v="0"/>
    <b v="0"/>
    <s v="theater/plays"/>
    <x v="3"/>
    <x v="3"/>
  </r>
  <r>
    <n v="593"/>
    <x v="582"/>
    <s v="Ameliorated client-driven open system"/>
    <x v="319"/>
    <n v="188288"/>
    <x v="587"/>
    <x v="1"/>
    <x v="409"/>
    <x v="587"/>
    <x v="1"/>
    <x v="1"/>
    <n v="1395810000"/>
    <x v="549"/>
    <n v="1396933200"/>
    <d v="2014-04-08T05:00:00"/>
    <b v="0"/>
    <b v="0"/>
    <s v="film &amp; video/animation"/>
    <x v="4"/>
    <x v="10"/>
  </r>
  <r>
    <n v="594"/>
    <x v="583"/>
    <s v="Upgradable leadingedge Local Area Network"/>
    <x v="320"/>
    <n v="11167"/>
    <x v="588"/>
    <x v="0"/>
    <x v="144"/>
    <x v="588"/>
    <x v="1"/>
    <x v="1"/>
    <n v="1467003600"/>
    <x v="550"/>
    <n v="1467262800"/>
    <d v="2016-06-30T05:00:00"/>
    <b v="0"/>
    <b v="1"/>
    <s v="theater/plays"/>
    <x v="3"/>
    <x v="3"/>
  </r>
  <r>
    <n v="595"/>
    <x v="584"/>
    <s v="Customizable intermediate data-warehouse"/>
    <x v="321"/>
    <n v="146595"/>
    <x v="589"/>
    <x v="1"/>
    <x v="410"/>
    <x v="589"/>
    <x v="1"/>
    <x v="1"/>
    <n v="1268715600"/>
    <x v="551"/>
    <n v="1270530000"/>
    <d v="2010-04-06T05:00:00"/>
    <b v="0"/>
    <b v="1"/>
    <s v="theater/plays"/>
    <x v="3"/>
    <x v="3"/>
  </r>
  <r>
    <n v="596"/>
    <x v="585"/>
    <s v="Managed optimizing archive"/>
    <x v="58"/>
    <n v="7875"/>
    <x v="590"/>
    <x v="0"/>
    <x v="236"/>
    <x v="590"/>
    <x v="1"/>
    <x v="1"/>
    <n v="1457157600"/>
    <x v="552"/>
    <n v="1457762400"/>
    <d v="2016-03-12T06:00:00"/>
    <b v="0"/>
    <b v="1"/>
    <s v="film &amp; video/drama"/>
    <x v="4"/>
    <x v="6"/>
  </r>
  <r>
    <n v="597"/>
    <x v="586"/>
    <s v="Diverse systematic projection"/>
    <x v="322"/>
    <n v="148779"/>
    <x v="591"/>
    <x v="1"/>
    <x v="411"/>
    <x v="591"/>
    <x v="1"/>
    <x v="1"/>
    <n v="1573970400"/>
    <x v="462"/>
    <n v="1575525600"/>
    <d v="2019-12-05T06:00:00"/>
    <b v="0"/>
    <b v="0"/>
    <s v="theater/plays"/>
    <x v="3"/>
    <x v="3"/>
  </r>
  <r>
    <n v="598"/>
    <x v="587"/>
    <s v="Up-sized web-enabled info-mediaries"/>
    <x v="323"/>
    <n v="175868"/>
    <x v="592"/>
    <x v="1"/>
    <x v="412"/>
    <x v="592"/>
    <x v="6"/>
    <x v="6"/>
    <n v="1276578000"/>
    <x v="553"/>
    <n v="1279083600"/>
    <d v="2010-07-14T05:00:00"/>
    <b v="0"/>
    <b v="0"/>
    <s v="music/rock"/>
    <x v="1"/>
    <x v="1"/>
  </r>
  <r>
    <n v="599"/>
    <x v="588"/>
    <s v="Persevering optimizing Graphical User Interface"/>
    <x v="324"/>
    <n v="5112"/>
    <x v="593"/>
    <x v="0"/>
    <x v="172"/>
    <x v="593"/>
    <x v="3"/>
    <x v="3"/>
    <n v="1423720800"/>
    <x v="554"/>
    <n v="1424412000"/>
    <d v="2015-02-20T06:00:00"/>
    <b v="0"/>
    <b v="0"/>
    <s v="film &amp; video/documentary"/>
    <x v="4"/>
    <x v="4"/>
  </r>
  <r>
    <n v="600"/>
    <x v="589"/>
    <s v="Cross-platform tertiary array"/>
    <x v="0"/>
    <n v="5"/>
    <x v="298"/>
    <x v="0"/>
    <x v="49"/>
    <x v="298"/>
    <x v="4"/>
    <x v="4"/>
    <n v="1375160400"/>
    <x v="555"/>
    <n v="1376197200"/>
    <d v="2013-08-11T05:00:00"/>
    <b v="0"/>
    <b v="0"/>
    <s v="food/food trucks"/>
    <x v="0"/>
    <x v="0"/>
  </r>
  <r>
    <n v="601"/>
    <x v="590"/>
    <s v="Inverse neutral structure"/>
    <x v="9"/>
    <n v="13018"/>
    <x v="594"/>
    <x v="1"/>
    <x v="346"/>
    <x v="594"/>
    <x v="1"/>
    <x v="1"/>
    <n v="1401426000"/>
    <x v="548"/>
    <n v="1402894800"/>
    <d v="2014-06-16T05:00:00"/>
    <b v="1"/>
    <b v="0"/>
    <s v="technology/wearables"/>
    <x v="2"/>
    <x v="8"/>
  </r>
  <r>
    <n v="602"/>
    <x v="591"/>
    <s v="Quality-focused system-worthy support"/>
    <x v="325"/>
    <n v="91176"/>
    <x v="595"/>
    <x v="1"/>
    <x v="413"/>
    <x v="595"/>
    <x v="1"/>
    <x v="1"/>
    <n v="1433480400"/>
    <x v="62"/>
    <n v="1434430800"/>
    <d v="2015-06-16T05:00:00"/>
    <b v="0"/>
    <b v="0"/>
    <s v="theater/plays"/>
    <x v="3"/>
    <x v="3"/>
  </r>
  <r>
    <n v="603"/>
    <x v="592"/>
    <s v="Vision-oriented 5thgeneration array"/>
    <x v="98"/>
    <n v="6342"/>
    <x v="596"/>
    <x v="1"/>
    <x v="408"/>
    <x v="596"/>
    <x v="1"/>
    <x v="1"/>
    <n v="1555563600"/>
    <x v="556"/>
    <n v="1557896400"/>
    <d v="2019-05-15T05:00:00"/>
    <b v="0"/>
    <b v="0"/>
    <s v="theater/plays"/>
    <x v="3"/>
    <x v="3"/>
  </r>
  <r>
    <n v="604"/>
    <x v="593"/>
    <s v="Cross-platform logistical circuit"/>
    <x v="326"/>
    <n v="151438"/>
    <x v="597"/>
    <x v="1"/>
    <x v="414"/>
    <x v="597"/>
    <x v="1"/>
    <x v="1"/>
    <n v="1295676000"/>
    <x v="557"/>
    <n v="1297490400"/>
    <d v="2011-02-12T06:00:00"/>
    <b v="0"/>
    <b v="0"/>
    <s v="theater/plays"/>
    <x v="3"/>
    <x v="3"/>
  </r>
  <r>
    <n v="605"/>
    <x v="594"/>
    <s v="Profound solution-oriented matrix"/>
    <x v="88"/>
    <n v="6178"/>
    <x v="598"/>
    <x v="1"/>
    <x v="37"/>
    <x v="598"/>
    <x v="1"/>
    <x v="1"/>
    <n v="1443848400"/>
    <x v="27"/>
    <n v="1447394400"/>
    <d v="2015-11-13T06:00:00"/>
    <b v="0"/>
    <b v="0"/>
    <s v="publishing/nonfiction"/>
    <x v="5"/>
    <x v="9"/>
  </r>
  <r>
    <n v="606"/>
    <x v="595"/>
    <s v="Extended asynchronous initiative"/>
    <x v="74"/>
    <n v="6405"/>
    <x v="599"/>
    <x v="1"/>
    <x v="415"/>
    <x v="599"/>
    <x v="4"/>
    <x v="4"/>
    <n v="1457330400"/>
    <x v="558"/>
    <n v="1458277200"/>
    <d v="2016-03-18T05:00:00"/>
    <b v="0"/>
    <b v="0"/>
    <s v="music/rock"/>
    <x v="1"/>
    <x v="1"/>
  </r>
  <r>
    <n v="607"/>
    <x v="596"/>
    <s v="Fundamental needs-based frame"/>
    <x v="327"/>
    <n v="180667"/>
    <x v="600"/>
    <x v="1"/>
    <x v="416"/>
    <x v="600"/>
    <x v="1"/>
    <x v="1"/>
    <n v="1395550800"/>
    <x v="559"/>
    <n v="1395723600"/>
    <d v="2014-03-25T05:00:00"/>
    <b v="0"/>
    <b v="0"/>
    <s v="food/food trucks"/>
    <x v="0"/>
    <x v="0"/>
  </r>
  <r>
    <n v="608"/>
    <x v="597"/>
    <s v="Compatible full-range leverage"/>
    <x v="61"/>
    <n v="11075"/>
    <x v="601"/>
    <x v="1"/>
    <x v="417"/>
    <x v="601"/>
    <x v="1"/>
    <x v="1"/>
    <n v="1551852000"/>
    <x v="426"/>
    <n v="1552197600"/>
    <d v="2019-03-10T06:00:00"/>
    <b v="0"/>
    <b v="1"/>
    <s v="music/jazz"/>
    <x v="1"/>
    <x v="17"/>
  </r>
  <r>
    <n v="609"/>
    <x v="598"/>
    <s v="Upgradable holistic system engine"/>
    <x v="83"/>
    <n v="12042"/>
    <x v="602"/>
    <x v="1"/>
    <x v="124"/>
    <x v="602"/>
    <x v="1"/>
    <x v="1"/>
    <n v="1547618400"/>
    <x v="560"/>
    <n v="1549087200"/>
    <d v="2019-02-02T06:00:00"/>
    <b v="0"/>
    <b v="0"/>
    <s v="film &amp; video/science fiction"/>
    <x v="4"/>
    <x v="22"/>
  </r>
  <r>
    <n v="610"/>
    <x v="599"/>
    <s v="Stand-alone multi-state data-warehouse"/>
    <x v="328"/>
    <n v="179356"/>
    <x v="603"/>
    <x v="1"/>
    <x v="418"/>
    <x v="603"/>
    <x v="1"/>
    <x v="1"/>
    <n v="1355637600"/>
    <x v="561"/>
    <n v="1356847200"/>
    <d v="2012-12-30T06:00:00"/>
    <b v="0"/>
    <b v="0"/>
    <s v="theater/plays"/>
    <x v="3"/>
    <x v="3"/>
  </r>
  <r>
    <n v="611"/>
    <x v="600"/>
    <s v="Multi-lateral maximized core"/>
    <x v="139"/>
    <n v="1136"/>
    <x v="604"/>
    <x v="3"/>
    <x v="27"/>
    <x v="604"/>
    <x v="1"/>
    <x v="1"/>
    <n v="1374728400"/>
    <x v="562"/>
    <n v="1375765200"/>
    <d v="2013-08-06T05:00:00"/>
    <b v="0"/>
    <b v="0"/>
    <s v="theater/plays"/>
    <x v="3"/>
    <x v="3"/>
  </r>
  <r>
    <n v="612"/>
    <x v="601"/>
    <s v="Innovative holistic hub"/>
    <x v="8"/>
    <n v="8645"/>
    <x v="605"/>
    <x v="1"/>
    <x v="325"/>
    <x v="605"/>
    <x v="1"/>
    <x v="1"/>
    <n v="1287810000"/>
    <x v="563"/>
    <n v="1289800800"/>
    <d v="2010-11-15T06:00:00"/>
    <b v="0"/>
    <b v="0"/>
    <s v="music/electric music"/>
    <x v="1"/>
    <x v="5"/>
  </r>
  <r>
    <n v="613"/>
    <x v="602"/>
    <s v="Reverse-engineered 24/7 methodology"/>
    <x v="65"/>
    <n v="1914"/>
    <x v="606"/>
    <x v="1"/>
    <x v="150"/>
    <x v="606"/>
    <x v="0"/>
    <x v="0"/>
    <n v="1503723600"/>
    <x v="564"/>
    <n v="1504501200"/>
    <d v="2017-09-04T05:00:00"/>
    <b v="0"/>
    <b v="0"/>
    <s v="theater/plays"/>
    <x v="3"/>
    <x v="3"/>
  </r>
  <r>
    <n v="614"/>
    <x v="603"/>
    <s v="Business-focused dynamic info-mediaries"/>
    <x v="329"/>
    <n v="41205"/>
    <x v="607"/>
    <x v="1"/>
    <x v="419"/>
    <x v="607"/>
    <x v="1"/>
    <x v="1"/>
    <n v="1484114400"/>
    <x v="565"/>
    <n v="1485669600"/>
    <d v="2017-01-29T06:00:00"/>
    <b v="0"/>
    <b v="0"/>
    <s v="theater/plays"/>
    <x v="3"/>
    <x v="3"/>
  </r>
  <r>
    <n v="615"/>
    <x v="604"/>
    <s v="Digitized clear-thinking installation"/>
    <x v="275"/>
    <n v="14488"/>
    <x v="608"/>
    <x v="1"/>
    <x v="73"/>
    <x v="608"/>
    <x v="6"/>
    <x v="6"/>
    <n v="1461906000"/>
    <x v="566"/>
    <n v="1462770000"/>
    <d v="2016-05-09T05:00:00"/>
    <b v="0"/>
    <b v="0"/>
    <s v="theater/plays"/>
    <x v="3"/>
    <x v="3"/>
  </r>
  <r>
    <n v="616"/>
    <x v="605"/>
    <s v="Quality-focused 24/7 superstructure"/>
    <x v="330"/>
    <n v="12129"/>
    <x v="609"/>
    <x v="1"/>
    <x v="202"/>
    <x v="609"/>
    <x v="4"/>
    <x v="4"/>
    <n v="1379653200"/>
    <x v="567"/>
    <n v="1379739600"/>
    <d v="2013-09-21T05:00:00"/>
    <b v="0"/>
    <b v="1"/>
    <s v="music/indie rock"/>
    <x v="1"/>
    <x v="7"/>
  </r>
  <r>
    <n v="617"/>
    <x v="606"/>
    <s v="Multi-channeled local intranet"/>
    <x v="1"/>
    <n v="3496"/>
    <x v="610"/>
    <x v="1"/>
    <x v="12"/>
    <x v="610"/>
    <x v="1"/>
    <x v="1"/>
    <n v="1401858000"/>
    <x v="568"/>
    <n v="1402722000"/>
    <d v="2014-06-14T05:00:00"/>
    <b v="0"/>
    <b v="0"/>
    <s v="theater/plays"/>
    <x v="3"/>
    <x v="3"/>
  </r>
  <r>
    <n v="618"/>
    <x v="607"/>
    <s v="Open-architected mobile emulation"/>
    <x v="331"/>
    <n v="97037"/>
    <x v="611"/>
    <x v="0"/>
    <x v="420"/>
    <x v="611"/>
    <x v="1"/>
    <x v="1"/>
    <n v="1367470800"/>
    <x v="569"/>
    <n v="1369285200"/>
    <d v="2013-05-23T05:00:00"/>
    <b v="0"/>
    <b v="0"/>
    <s v="publishing/nonfiction"/>
    <x v="5"/>
    <x v="9"/>
  </r>
  <r>
    <n v="619"/>
    <x v="608"/>
    <s v="Ameliorated foreground methodology"/>
    <x v="332"/>
    <n v="55757"/>
    <x v="612"/>
    <x v="0"/>
    <x v="355"/>
    <x v="612"/>
    <x v="1"/>
    <x v="1"/>
    <n v="1304658000"/>
    <x v="570"/>
    <n v="1304744400"/>
    <d v="2011-05-07T05:00:00"/>
    <b v="1"/>
    <b v="1"/>
    <s v="theater/plays"/>
    <x v="3"/>
    <x v="3"/>
  </r>
  <r>
    <n v="620"/>
    <x v="609"/>
    <s v="Synergized well-modulated project"/>
    <x v="333"/>
    <n v="11525"/>
    <x v="613"/>
    <x v="1"/>
    <x v="58"/>
    <x v="613"/>
    <x v="2"/>
    <x v="2"/>
    <n v="1467954000"/>
    <x v="571"/>
    <n v="1468299600"/>
    <d v="2016-07-12T05:00:00"/>
    <b v="0"/>
    <b v="0"/>
    <s v="photography/photography books"/>
    <x v="7"/>
    <x v="14"/>
  </r>
  <r>
    <n v="621"/>
    <x v="610"/>
    <s v="Extended context-sensitive forecast"/>
    <x v="334"/>
    <n v="158669"/>
    <x v="614"/>
    <x v="1"/>
    <x v="421"/>
    <x v="614"/>
    <x v="1"/>
    <x v="1"/>
    <n v="1473742800"/>
    <x v="572"/>
    <n v="1474174800"/>
    <d v="2016-09-18T05:00:00"/>
    <b v="0"/>
    <b v="0"/>
    <s v="theater/plays"/>
    <x v="3"/>
    <x v="3"/>
  </r>
  <r>
    <n v="622"/>
    <x v="611"/>
    <s v="Total leadingedge neural-net"/>
    <x v="335"/>
    <n v="5916"/>
    <x v="615"/>
    <x v="0"/>
    <x v="251"/>
    <x v="615"/>
    <x v="1"/>
    <x v="1"/>
    <n v="1523768400"/>
    <x v="573"/>
    <n v="1526014800"/>
    <d v="2018-05-11T05:00:00"/>
    <b v="0"/>
    <b v="0"/>
    <s v="music/indie rock"/>
    <x v="1"/>
    <x v="7"/>
  </r>
  <r>
    <n v="623"/>
    <x v="612"/>
    <s v="Organic actuating protocol"/>
    <x v="336"/>
    <n v="150806"/>
    <x v="616"/>
    <x v="1"/>
    <x v="422"/>
    <x v="616"/>
    <x v="4"/>
    <x v="4"/>
    <n v="1437022800"/>
    <x v="574"/>
    <n v="1437454800"/>
    <d v="2015-07-21T05:00:00"/>
    <b v="0"/>
    <b v="0"/>
    <s v="theater/plays"/>
    <x v="3"/>
    <x v="3"/>
  </r>
  <r>
    <n v="624"/>
    <x v="613"/>
    <s v="Down-sized national software"/>
    <x v="135"/>
    <n v="14249"/>
    <x v="617"/>
    <x v="1"/>
    <x v="423"/>
    <x v="617"/>
    <x v="1"/>
    <x v="1"/>
    <n v="1422165600"/>
    <x v="511"/>
    <n v="1422684000"/>
    <d v="2015-01-31T06:00:00"/>
    <b v="0"/>
    <b v="0"/>
    <s v="photography/photography books"/>
    <x v="7"/>
    <x v="14"/>
  </r>
  <r>
    <n v="625"/>
    <x v="614"/>
    <s v="Organic upward-trending Graphical User Interface"/>
    <x v="168"/>
    <n v="5803"/>
    <x v="618"/>
    <x v="0"/>
    <x v="197"/>
    <x v="618"/>
    <x v="1"/>
    <x v="1"/>
    <n v="1580104800"/>
    <x v="575"/>
    <n v="1581314400"/>
    <d v="2020-02-10T06:00:00"/>
    <b v="0"/>
    <b v="0"/>
    <s v="theater/plays"/>
    <x v="3"/>
    <x v="3"/>
  </r>
  <r>
    <n v="626"/>
    <x v="615"/>
    <s v="Synergistic tertiary budgetary management"/>
    <x v="330"/>
    <n v="13205"/>
    <x v="619"/>
    <x v="1"/>
    <x v="288"/>
    <x v="619"/>
    <x v="1"/>
    <x v="1"/>
    <n v="1285650000"/>
    <x v="576"/>
    <n v="1286427600"/>
    <d v="2010-10-07T05:00:00"/>
    <b v="0"/>
    <b v="1"/>
    <s v="theater/plays"/>
    <x v="3"/>
    <x v="3"/>
  </r>
  <r>
    <n v="627"/>
    <x v="616"/>
    <s v="Open-architected incremental ability"/>
    <x v="39"/>
    <n v="11108"/>
    <x v="620"/>
    <x v="1"/>
    <x v="110"/>
    <x v="620"/>
    <x v="4"/>
    <x v="4"/>
    <n v="1276664400"/>
    <x v="577"/>
    <n v="1278738000"/>
    <d v="2010-07-10T05:00:00"/>
    <b v="1"/>
    <b v="0"/>
    <s v="food/food trucks"/>
    <x v="0"/>
    <x v="0"/>
  </r>
  <r>
    <n v="628"/>
    <x v="617"/>
    <s v="Intuitive object-oriented task-force"/>
    <x v="89"/>
    <n v="2884"/>
    <x v="621"/>
    <x v="1"/>
    <x v="87"/>
    <x v="621"/>
    <x v="1"/>
    <x v="1"/>
    <n v="1286168400"/>
    <x v="578"/>
    <n v="1286427600"/>
    <d v="2010-10-07T05:00:00"/>
    <b v="0"/>
    <b v="0"/>
    <s v="music/indie rock"/>
    <x v="1"/>
    <x v="7"/>
  </r>
  <r>
    <n v="629"/>
    <x v="618"/>
    <s v="Multi-tiered executive toolset"/>
    <x v="337"/>
    <n v="55476"/>
    <x v="622"/>
    <x v="0"/>
    <x v="424"/>
    <x v="622"/>
    <x v="1"/>
    <x v="1"/>
    <n v="1467781200"/>
    <x v="579"/>
    <n v="1467954000"/>
    <d v="2016-07-08T05:00:00"/>
    <b v="0"/>
    <b v="1"/>
    <s v="theater/plays"/>
    <x v="3"/>
    <x v="3"/>
  </r>
  <r>
    <n v="630"/>
    <x v="619"/>
    <s v="Grass-roots directional workforce"/>
    <x v="40"/>
    <n v="5973"/>
    <x v="623"/>
    <x v="3"/>
    <x v="215"/>
    <x v="623"/>
    <x v="1"/>
    <x v="1"/>
    <n v="1556686800"/>
    <x v="580"/>
    <n v="1557637200"/>
    <d v="2019-05-12T05:00:00"/>
    <b v="0"/>
    <b v="1"/>
    <s v="theater/plays"/>
    <x v="3"/>
    <x v="3"/>
  </r>
  <r>
    <n v="631"/>
    <x v="620"/>
    <s v="Quality-focused real-time solution"/>
    <x v="338"/>
    <n v="183756"/>
    <x v="624"/>
    <x v="1"/>
    <x v="425"/>
    <x v="624"/>
    <x v="1"/>
    <x v="1"/>
    <n v="1553576400"/>
    <x v="581"/>
    <n v="1553922000"/>
    <d v="2019-03-30T05:00:00"/>
    <b v="0"/>
    <b v="0"/>
    <s v="theater/plays"/>
    <x v="3"/>
    <x v="3"/>
  </r>
  <r>
    <n v="632"/>
    <x v="621"/>
    <s v="Reduced interactive matrix"/>
    <x v="339"/>
    <n v="30902"/>
    <x v="625"/>
    <x v="2"/>
    <x v="426"/>
    <x v="625"/>
    <x v="1"/>
    <x v="1"/>
    <n v="1414904400"/>
    <x v="582"/>
    <n v="1416463200"/>
    <d v="2014-11-20T06:00:00"/>
    <b v="0"/>
    <b v="0"/>
    <s v="theater/plays"/>
    <x v="3"/>
    <x v="3"/>
  </r>
  <r>
    <n v="633"/>
    <x v="622"/>
    <s v="Adaptive context-sensitive architecture"/>
    <x v="313"/>
    <n v="5569"/>
    <x v="626"/>
    <x v="0"/>
    <x v="339"/>
    <x v="626"/>
    <x v="1"/>
    <x v="1"/>
    <n v="1446876000"/>
    <x v="336"/>
    <n v="1447221600"/>
    <d v="2015-11-11T06:00:00"/>
    <b v="0"/>
    <b v="0"/>
    <s v="film &amp; video/animation"/>
    <x v="4"/>
    <x v="10"/>
  </r>
  <r>
    <n v="634"/>
    <x v="623"/>
    <s v="Polarized incremental portal"/>
    <x v="195"/>
    <n v="92824"/>
    <x v="627"/>
    <x v="3"/>
    <x v="427"/>
    <x v="627"/>
    <x v="1"/>
    <x v="1"/>
    <n v="1490418000"/>
    <x v="583"/>
    <n v="1491627600"/>
    <d v="2017-04-08T05:00:00"/>
    <b v="0"/>
    <b v="0"/>
    <s v="film &amp; video/television"/>
    <x v="4"/>
    <x v="19"/>
  </r>
  <r>
    <n v="635"/>
    <x v="624"/>
    <s v="Reactive regional access"/>
    <x v="340"/>
    <n v="158590"/>
    <x v="628"/>
    <x v="1"/>
    <x v="428"/>
    <x v="628"/>
    <x v="1"/>
    <x v="1"/>
    <n v="1360389600"/>
    <x v="584"/>
    <n v="1363150800"/>
    <d v="2013-03-13T05:00:00"/>
    <b v="0"/>
    <b v="0"/>
    <s v="film &amp; video/television"/>
    <x v="4"/>
    <x v="19"/>
  </r>
  <r>
    <n v="636"/>
    <x v="625"/>
    <s v="Stand-alone reciprocal frame"/>
    <x v="341"/>
    <n v="127591"/>
    <x v="629"/>
    <x v="0"/>
    <x v="429"/>
    <x v="629"/>
    <x v="3"/>
    <x v="3"/>
    <n v="1326866400"/>
    <x v="585"/>
    <n v="1330754400"/>
    <d v="2012-03-03T06:00:00"/>
    <b v="0"/>
    <b v="1"/>
    <s v="film &amp; video/animation"/>
    <x v="4"/>
    <x v="10"/>
  </r>
  <r>
    <n v="637"/>
    <x v="626"/>
    <s v="Open-architected 24/7 throughput"/>
    <x v="275"/>
    <n v="6750"/>
    <x v="630"/>
    <x v="0"/>
    <x v="167"/>
    <x v="630"/>
    <x v="1"/>
    <x v="1"/>
    <n v="1479103200"/>
    <x v="586"/>
    <n v="1479794400"/>
    <d v="2016-11-22T06:00:00"/>
    <b v="0"/>
    <b v="0"/>
    <s v="theater/plays"/>
    <x v="3"/>
    <x v="3"/>
  </r>
  <r>
    <n v="638"/>
    <x v="627"/>
    <s v="Monitored 24/7 approach"/>
    <x v="342"/>
    <n v="9318"/>
    <x v="631"/>
    <x v="0"/>
    <x v="115"/>
    <x v="631"/>
    <x v="1"/>
    <x v="1"/>
    <n v="1280206800"/>
    <x v="587"/>
    <n v="1281243600"/>
    <d v="2010-08-08T05:00:00"/>
    <b v="0"/>
    <b v="1"/>
    <s v="theater/plays"/>
    <x v="3"/>
    <x v="3"/>
  </r>
  <r>
    <n v="639"/>
    <x v="628"/>
    <s v="Upgradable explicit forecast"/>
    <x v="133"/>
    <n v="4832"/>
    <x v="632"/>
    <x v="2"/>
    <x v="430"/>
    <x v="632"/>
    <x v="1"/>
    <x v="1"/>
    <n v="1532754000"/>
    <x v="588"/>
    <n v="1532754000"/>
    <d v="2018-07-28T05:00:00"/>
    <b v="0"/>
    <b v="1"/>
    <s v="film &amp; video/drama"/>
    <x v="4"/>
    <x v="6"/>
  </r>
  <r>
    <n v="640"/>
    <x v="629"/>
    <s v="Pre-emptive context-sensitive support"/>
    <x v="343"/>
    <n v="19769"/>
    <x v="633"/>
    <x v="0"/>
    <x v="431"/>
    <x v="633"/>
    <x v="1"/>
    <x v="1"/>
    <n v="1453096800"/>
    <x v="589"/>
    <n v="1453356000"/>
    <d v="2016-01-21T06:00:00"/>
    <b v="0"/>
    <b v="0"/>
    <s v="theater/plays"/>
    <x v="3"/>
    <x v="3"/>
  </r>
  <r>
    <n v="641"/>
    <x v="630"/>
    <s v="Business-focused leadingedge instruction set"/>
    <x v="151"/>
    <n v="11277"/>
    <x v="634"/>
    <x v="1"/>
    <x v="346"/>
    <x v="634"/>
    <x v="5"/>
    <x v="5"/>
    <n v="1487570400"/>
    <x v="590"/>
    <n v="1489986000"/>
    <d v="2017-03-20T05:00:00"/>
    <b v="0"/>
    <b v="0"/>
    <s v="theater/plays"/>
    <x v="3"/>
    <x v="3"/>
  </r>
  <r>
    <n v="642"/>
    <x v="631"/>
    <s v="Extended multi-state knowledge user"/>
    <x v="243"/>
    <n v="13382"/>
    <x v="635"/>
    <x v="1"/>
    <x v="30"/>
    <x v="635"/>
    <x v="0"/>
    <x v="0"/>
    <n v="1545026400"/>
    <x v="591"/>
    <n v="1545804000"/>
    <d v="2018-12-26T06:00:00"/>
    <b v="0"/>
    <b v="0"/>
    <s v="technology/wearables"/>
    <x v="2"/>
    <x v="8"/>
  </r>
  <r>
    <n v="643"/>
    <x v="632"/>
    <s v="Future-proofed modular groupware"/>
    <x v="344"/>
    <n v="32986"/>
    <x v="636"/>
    <x v="1"/>
    <x v="432"/>
    <x v="636"/>
    <x v="1"/>
    <x v="1"/>
    <n v="1488348000"/>
    <x v="592"/>
    <n v="1489899600"/>
    <d v="2017-03-19T05:00:00"/>
    <b v="0"/>
    <b v="0"/>
    <s v="theater/plays"/>
    <x v="3"/>
    <x v="3"/>
  </r>
  <r>
    <n v="644"/>
    <x v="633"/>
    <s v="Distributed real-time algorithm"/>
    <x v="345"/>
    <n v="81984"/>
    <x v="637"/>
    <x v="0"/>
    <x v="433"/>
    <x v="637"/>
    <x v="0"/>
    <x v="0"/>
    <n v="1545112800"/>
    <x v="593"/>
    <n v="1546495200"/>
    <d v="2019-01-03T06:00:00"/>
    <b v="0"/>
    <b v="0"/>
    <s v="theater/plays"/>
    <x v="3"/>
    <x v="3"/>
  </r>
  <r>
    <n v="645"/>
    <x v="634"/>
    <s v="Multi-lateral heuristic throughput"/>
    <x v="346"/>
    <n v="178483"/>
    <x v="638"/>
    <x v="0"/>
    <x v="434"/>
    <x v="638"/>
    <x v="1"/>
    <x v="1"/>
    <n v="1537938000"/>
    <x v="594"/>
    <n v="1539752400"/>
    <d v="2018-10-17T05:00:00"/>
    <b v="0"/>
    <b v="1"/>
    <s v="music/rock"/>
    <x v="1"/>
    <x v="1"/>
  </r>
  <r>
    <n v="646"/>
    <x v="635"/>
    <s v="Switchable reciprocal middleware"/>
    <x v="201"/>
    <n v="87448"/>
    <x v="639"/>
    <x v="0"/>
    <x v="435"/>
    <x v="639"/>
    <x v="1"/>
    <x v="1"/>
    <n v="1363150800"/>
    <x v="595"/>
    <n v="1364101200"/>
    <d v="2013-03-24T05:00:00"/>
    <b v="0"/>
    <b v="0"/>
    <s v="games/video games"/>
    <x v="6"/>
    <x v="11"/>
  </r>
  <r>
    <n v="647"/>
    <x v="636"/>
    <s v="Inverse multimedia Graphic Interface"/>
    <x v="6"/>
    <n v="1863"/>
    <x v="640"/>
    <x v="0"/>
    <x v="6"/>
    <x v="640"/>
    <x v="1"/>
    <x v="1"/>
    <n v="1523250000"/>
    <x v="596"/>
    <n v="1525323600"/>
    <d v="2018-05-03T05:00:00"/>
    <b v="0"/>
    <b v="0"/>
    <s v="publishing/translations"/>
    <x v="5"/>
    <x v="18"/>
  </r>
  <r>
    <n v="648"/>
    <x v="637"/>
    <s v="Vision-oriented local contingency"/>
    <x v="347"/>
    <n v="62174"/>
    <x v="641"/>
    <x v="3"/>
    <x v="419"/>
    <x v="641"/>
    <x v="1"/>
    <x v="1"/>
    <n v="1499317200"/>
    <x v="597"/>
    <n v="1500872400"/>
    <d v="2017-07-24T05:00:00"/>
    <b v="1"/>
    <b v="0"/>
    <s v="food/food trucks"/>
    <x v="0"/>
    <x v="0"/>
  </r>
  <r>
    <n v="649"/>
    <x v="638"/>
    <s v="Reactive 6thgeneration hub"/>
    <x v="155"/>
    <n v="59003"/>
    <x v="642"/>
    <x v="0"/>
    <x v="436"/>
    <x v="642"/>
    <x v="5"/>
    <x v="5"/>
    <n v="1287550800"/>
    <x v="598"/>
    <n v="1288501200"/>
    <d v="2010-10-31T05:00:00"/>
    <b v="1"/>
    <b v="1"/>
    <s v="theater/plays"/>
    <x v="3"/>
    <x v="3"/>
  </r>
  <r>
    <n v="650"/>
    <x v="639"/>
    <s v="Optional asymmetric success"/>
    <x v="0"/>
    <n v="2"/>
    <x v="50"/>
    <x v="0"/>
    <x v="49"/>
    <x v="50"/>
    <x v="1"/>
    <x v="1"/>
    <n v="1404795600"/>
    <x v="599"/>
    <n v="1407128400"/>
    <d v="2014-08-04T05:00:00"/>
    <b v="0"/>
    <b v="0"/>
    <s v="music/jazz"/>
    <x v="1"/>
    <x v="17"/>
  </r>
  <r>
    <n v="651"/>
    <x v="640"/>
    <s v="Digitized analyzing capacity"/>
    <x v="348"/>
    <n v="174039"/>
    <x v="643"/>
    <x v="0"/>
    <x v="437"/>
    <x v="643"/>
    <x v="6"/>
    <x v="6"/>
    <n v="1393048800"/>
    <x v="600"/>
    <n v="1394344800"/>
    <d v="2014-03-09T06:00:00"/>
    <b v="0"/>
    <b v="0"/>
    <s v="film &amp; video/shorts"/>
    <x v="4"/>
    <x v="12"/>
  </r>
  <r>
    <n v="652"/>
    <x v="641"/>
    <s v="Vision-oriented regional hub"/>
    <x v="83"/>
    <n v="12684"/>
    <x v="644"/>
    <x v="1"/>
    <x v="438"/>
    <x v="644"/>
    <x v="1"/>
    <x v="1"/>
    <n v="1470373200"/>
    <x v="601"/>
    <n v="1474088400"/>
    <d v="2016-09-17T05:00:00"/>
    <b v="0"/>
    <b v="0"/>
    <s v="technology/web"/>
    <x v="2"/>
    <x v="2"/>
  </r>
  <r>
    <n v="653"/>
    <x v="642"/>
    <s v="Monitored incremental info-mediaries"/>
    <x v="60"/>
    <n v="14033"/>
    <x v="645"/>
    <x v="1"/>
    <x v="439"/>
    <x v="645"/>
    <x v="1"/>
    <x v="1"/>
    <n v="1460091600"/>
    <x v="602"/>
    <n v="1460264400"/>
    <d v="2016-04-10T05:00:00"/>
    <b v="0"/>
    <b v="0"/>
    <s v="technology/web"/>
    <x v="2"/>
    <x v="2"/>
  </r>
  <r>
    <n v="654"/>
    <x v="643"/>
    <s v="Programmable static middleware"/>
    <x v="349"/>
    <n v="177936"/>
    <x v="646"/>
    <x v="1"/>
    <x v="440"/>
    <x v="646"/>
    <x v="1"/>
    <x v="1"/>
    <n v="1440392400"/>
    <x v="335"/>
    <n v="1440824400"/>
    <d v="2015-08-29T05:00:00"/>
    <b v="0"/>
    <b v="0"/>
    <s v="music/metal"/>
    <x v="1"/>
    <x v="16"/>
  </r>
  <r>
    <n v="655"/>
    <x v="644"/>
    <s v="Multi-layered bottom-line encryption"/>
    <x v="350"/>
    <n v="13212"/>
    <x v="647"/>
    <x v="1"/>
    <x v="441"/>
    <x v="647"/>
    <x v="1"/>
    <x v="1"/>
    <n v="1488434400"/>
    <x v="603"/>
    <n v="1489554000"/>
    <d v="2017-03-15T05:00:00"/>
    <b v="1"/>
    <b v="0"/>
    <s v="photography/photography books"/>
    <x v="7"/>
    <x v="14"/>
  </r>
  <r>
    <n v="656"/>
    <x v="645"/>
    <s v="Vision-oriented systematic Graphical User Interface"/>
    <x v="351"/>
    <n v="49879"/>
    <x v="648"/>
    <x v="0"/>
    <x v="442"/>
    <x v="648"/>
    <x v="2"/>
    <x v="2"/>
    <n v="1514440800"/>
    <x v="604"/>
    <n v="1514872800"/>
    <d v="2018-01-02T06:00:00"/>
    <b v="0"/>
    <b v="0"/>
    <s v="food/food trucks"/>
    <x v="0"/>
    <x v="0"/>
  </r>
  <r>
    <n v="657"/>
    <x v="646"/>
    <s v="Balanced optimal hardware"/>
    <x v="83"/>
    <n v="824"/>
    <x v="649"/>
    <x v="0"/>
    <x v="443"/>
    <x v="649"/>
    <x v="1"/>
    <x v="1"/>
    <n v="1514354400"/>
    <x v="605"/>
    <n v="1515736800"/>
    <d v="2018-01-12T06:00:00"/>
    <b v="0"/>
    <b v="0"/>
    <s v="film &amp; video/science fiction"/>
    <x v="4"/>
    <x v="22"/>
  </r>
  <r>
    <n v="658"/>
    <x v="647"/>
    <s v="Self-enabling mission-critical success"/>
    <x v="352"/>
    <n v="31594"/>
    <x v="650"/>
    <x v="3"/>
    <x v="444"/>
    <x v="650"/>
    <x v="1"/>
    <x v="1"/>
    <n v="1440910800"/>
    <x v="606"/>
    <n v="1442898000"/>
    <d v="2015-09-22T05:00:00"/>
    <b v="0"/>
    <b v="0"/>
    <s v="music/rock"/>
    <x v="1"/>
    <x v="1"/>
  </r>
  <r>
    <n v="659"/>
    <x v="648"/>
    <s v="Grass-roots dynamic emulation"/>
    <x v="353"/>
    <n v="57010"/>
    <x v="651"/>
    <x v="0"/>
    <x v="424"/>
    <x v="651"/>
    <x v="4"/>
    <x v="4"/>
    <n v="1296108000"/>
    <x v="65"/>
    <n v="1296194400"/>
    <d v="2011-01-28T06:00:00"/>
    <b v="0"/>
    <b v="0"/>
    <s v="film &amp; video/documentary"/>
    <x v="4"/>
    <x v="4"/>
  </r>
  <r>
    <n v="660"/>
    <x v="649"/>
    <s v="Fundamental disintermediate matrix"/>
    <x v="14"/>
    <n v="7438"/>
    <x v="652"/>
    <x v="0"/>
    <x v="385"/>
    <x v="652"/>
    <x v="1"/>
    <x v="1"/>
    <n v="1440133200"/>
    <x v="607"/>
    <n v="1440910800"/>
    <d v="2015-08-30T05:00:00"/>
    <b v="1"/>
    <b v="0"/>
    <s v="theater/plays"/>
    <x v="3"/>
    <x v="3"/>
  </r>
  <r>
    <n v="661"/>
    <x v="650"/>
    <s v="Right-sized secondary challenge"/>
    <x v="354"/>
    <n v="57872"/>
    <x v="653"/>
    <x v="0"/>
    <x v="445"/>
    <x v="653"/>
    <x v="3"/>
    <x v="3"/>
    <n v="1332910800"/>
    <x v="608"/>
    <n v="1335502800"/>
    <d v="2012-04-27T05:00:00"/>
    <b v="0"/>
    <b v="0"/>
    <s v="music/jazz"/>
    <x v="1"/>
    <x v="17"/>
  </r>
  <r>
    <n v="662"/>
    <x v="651"/>
    <s v="Implemented exuding software"/>
    <x v="14"/>
    <n v="8906"/>
    <x v="654"/>
    <x v="0"/>
    <x v="54"/>
    <x v="654"/>
    <x v="1"/>
    <x v="1"/>
    <n v="1544335200"/>
    <x v="609"/>
    <n v="1544680800"/>
    <d v="2018-12-13T06:00:00"/>
    <b v="0"/>
    <b v="0"/>
    <s v="theater/plays"/>
    <x v="3"/>
    <x v="3"/>
  </r>
  <r>
    <n v="663"/>
    <x v="652"/>
    <s v="Total optimizing software"/>
    <x v="83"/>
    <n v="7724"/>
    <x v="655"/>
    <x v="0"/>
    <x v="215"/>
    <x v="655"/>
    <x v="1"/>
    <x v="1"/>
    <n v="1286427600"/>
    <x v="610"/>
    <n v="1288414800"/>
    <d v="2010-10-30T05:00:00"/>
    <b v="0"/>
    <b v="0"/>
    <s v="theater/plays"/>
    <x v="3"/>
    <x v="3"/>
  </r>
  <r>
    <n v="664"/>
    <x v="327"/>
    <s v="Optional maximized attitude"/>
    <x v="355"/>
    <n v="26571"/>
    <x v="656"/>
    <x v="0"/>
    <x v="446"/>
    <x v="656"/>
    <x v="1"/>
    <x v="1"/>
    <n v="1329717600"/>
    <x v="541"/>
    <n v="1330581600"/>
    <d v="2012-03-01T06:00:00"/>
    <b v="0"/>
    <b v="0"/>
    <s v="music/jazz"/>
    <x v="1"/>
    <x v="17"/>
  </r>
  <r>
    <n v="665"/>
    <x v="653"/>
    <s v="Customer-focused impactful extranet"/>
    <x v="135"/>
    <n v="12219"/>
    <x v="657"/>
    <x v="1"/>
    <x v="447"/>
    <x v="657"/>
    <x v="1"/>
    <x v="1"/>
    <n v="1310187600"/>
    <x v="611"/>
    <n v="1311397200"/>
    <d v="2011-07-23T05:00:00"/>
    <b v="0"/>
    <b v="1"/>
    <s v="film &amp; video/documentary"/>
    <x v="4"/>
    <x v="4"/>
  </r>
  <r>
    <n v="666"/>
    <x v="654"/>
    <s v="Cloned bottom-line success"/>
    <x v="33"/>
    <n v="1985"/>
    <x v="658"/>
    <x v="3"/>
    <x v="270"/>
    <x v="658"/>
    <x v="1"/>
    <x v="1"/>
    <n v="1377838800"/>
    <x v="612"/>
    <n v="1378357200"/>
    <d v="2013-09-05T05:00:00"/>
    <b v="0"/>
    <b v="1"/>
    <s v="theater/plays"/>
    <x v="3"/>
    <x v="3"/>
  </r>
  <r>
    <n v="667"/>
    <x v="655"/>
    <s v="Decentralized bandwidth-monitored ability"/>
    <x v="350"/>
    <n v="12155"/>
    <x v="659"/>
    <x v="1"/>
    <x v="448"/>
    <x v="659"/>
    <x v="1"/>
    <x v="1"/>
    <n v="1410325200"/>
    <x v="613"/>
    <n v="1411102800"/>
    <d v="2014-09-19T05:00:00"/>
    <b v="0"/>
    <b v="0"/>
    <s v="journalism/audio"/>
    <x v="8"/>
    <x v="23"/>
  </r>
  <r>
    <n v="668"/>
    <x v="656"/>
    <s v="Programmable leadingedge budgetary management"/>
    <x v="356"/>
    <n v="5593"/>
    <x v="660"/>
    <x v="0"/>
    <x v="70"/>
    <x v="660"/>
    <x v="1"/>
    <x v="1"/>
    <n v="1343797200"/>
    <x v="614"/>
    <n v="1344834000"/>
    <d v="2012-08-13T05:00:00"/>
    <b v="0"/>
    <b v="0"/>
    <s v="theater/plays"/>
    <x v="3"/>
    <x v="3"/>
  </r>
  <r>
    <n v="669"/>
    <x v="657"/>
    <s v="Upgradable bi-directional concept"/>
    <x v="357"/>
    <n v="175020"/>
    <x v="661"/>
    <x v="1"/>
    <x v="449"/>
    <x v="661"/>
    <x v="6"/>
    <x v="6"/>
    <n v="1498453200"/>
    <x v="615"/>
    <n v="1499230800"/>
    <d v="2017-07-05T05:00:00"/>
    <b v="0"/>
    <b v="0"/>
    <s v="theater/plays"/>
    <x v="3"/>
    <x v="3"/>
  </r>
  <r>
    <n v="670"/>
    <x v="635"/>
    <s v="Re-contextualized homogeneous flexibility"/>
    <x v="358"/>
    <n v="75955"/>
    <x v="662"/>
    <x v="1"/>
    <x v="450"/>
    <x v="662"/>
    <x v="1"/>
    <x v="1"/>
    <n v="1456380000"/>
    <x v="90"/>
    <n v="1457416800"/>
    <d v="2016-03-08T06:00:00"/>
    <b v="0"/>
    <b v="0"/>
    <s v="music/indie rock"/>
    <x v="1"/>
    <x v="7"/>
  </r>
  <r>
    <n v="671"/>
    <x v="658"/>
    <s v="Monitored bi-directional standardization"/>
    <x v="359"/>
    <n v="119127"/>
    <x v="663"/>
    <x v="1"/>
    <x v="451"/>
    <x v="663"/>
    <x v="1"/>
    <x v="1"/>
    <n v="1280552400"/>
    <x v="616"/>
    <n v="1280898000"/>
    <d v="2010-08-04T05:00:00"/>
    <b v="0"/>
    <b v="1"/>
    <s v="theater/plays"/>
    <x v="3"/>
    <x v="3"/>
  </r>
  <r>
    <n v="672"/>
    <x v="659"/>
    <s v="Stand-alone grid-enabled leverage"/>
    <x v="360"/>
    <n v="110689"/>
    <x v="664"/>
    <x v="0"/>
    <x v="452"/>
    <x v="664"/>
    <x v="2"/>
    <x v="2"/>
    <n v="1521608400"/>
    <x v="617"/>
    <n v="1522472400"/>
    <d v="2018-03-31T05:00:00"/>
    <b v="0"/>
    <b v="0"/>
    <s v="theater/plays"/>
    <x v="3"/>
    <x v="3"/>
  </r>
  <r>
    <n v="673"/>
    <x v="660"/>
    <s v="Assimilated regional groupware"/>
    <x v="36"/>
    <n v="2445"/>
    <x v="665"/>
    <x v="0"/>
    <x v="125"/>
    <x v="665"/>
    <x v="6"/>
    <x v="6"/>
    <n v="1460696400"/>
    <x v="618"/>
    <n v="1462510800"/>
    <d v="2016-05-06T05:00:00"/>
    <b v="0"/>
    <b v="0"/>
    <s v="music/indie rock"/>
    <x v="1"/>
    <x v="7"/>
  </r>
  <r>
    <n v="674"/>
    <x v="661"/>
    <s v="Up-sized 24hour instruction set"/>
    <x v="361"/>
    <n v="57250"/>
    <x v="666"/>
    <x v="3"/>
    <x v="453"/>
    <x v="666"/>
    <x v="1"/>
    <x v="1"/>
    <n v="1313730000"/>
    <x v="619"/>
    <n v="1317790800"/>
    <d v="2011-10-05T05:00:00"/>
    <b v="0"/>
    <b v="0"/>
    <s v="photography/photography books"/>
    <x v="7"/>
    <x v="14"/>
  </r>
  <r>
    <n v="675"/>
    <x v="662"/>
    <s v="Right-sized web-enabled intranet"/>
    <x v="62"/>
    <n v="11929"/>
    <x v="667"/>
    <x v="1"/>
    <x v="269"/>
    <x v="667"/>
    <x v="1"/>
    <x v="1"/>
    <n v="1568178000"/>
    <x v="620"/>
    <n v="1568782800"/>
    <d v="2019-09-18T05:00:00"/>
    <b v="0"/>
    <b v="0"/>
    <s v="journalism/audio"/>
    <x v="8"/>
    <x v="23"/>
  </r>
  <r>
    <n v="676"/>
    <x v="663"/>
    <s v="Expanded needs-based orchestration"/>
    <x v="362"/>
    <n v="118214"/>
    <x v="668"/>
    <x v="1"/>
    <x v="454"/>
    <x v="668"/>
    <x v="1"/>
    <x v="1"/>
    <n v="1348635600"/>
    <x v="621"/>
    <n v="1349413200"/>
    <d v="2012-10-05T05:00:00"/>
    <b v="0"/>
    <b v="0"/>
    <s v="photography/photography books"/>
    <x v="7"/>
    <x v="14"/>
  </r>
  <r>
    <n v="677"/>
    <x v="664"/>
    <s v="Organic system-worthy orchestration"/>
    <x v="98"/>
    <n v="4432"/>
    <x v="669"/>
    <x v="0"/>
    <x v="41"/>
    <x v="669"/>
    <x v="1"/>
    <x v="1"/>
    <n v="1468126800"/>
    <x v="622"/>
    <n v="1472446800"/>
    <d v="2016-08-29T05:00:00"/>
    <b v="0"/>
    <b v="0"/>
    <s v="publishing/fiction"/>
    <x v="5"/>
    <x v="13"/>
  </r>
  <r>
    <n v="678"/>
    <x v="665"/>
    <s v="Inverse static standardization"/>
    <x v="105"/>
    <n v="17879"/>
    <x v="670"/>
    <x v="3"/>
    <x v="455"/>
    <x v="670"/>
    <x v="1"/>
    <x v="1"/>
    <n v="1547877600"/>
    <x v="35"/>
    <n v="1548050400"/>
    <d v="2019-01-21T06:00:00"/>
    <b v="0"/>
    <b v="0"/>
    <s v="film &amp; video/drama"/>
    <x v="4"/>
    <x v="6"/>
  </r>
  <r>
    <n v="679"/>
    <x v="307"/>
    <s v="Synchronized motivating solution"/>
    <x v="1"/>
    <n v="14511"/>
    <x v="671"/>
    <x v="1"/>
    <x v="456"/>
    <x v="671"/>
    <x v="1"/>
    <x v="1"/>
    <n v="1571374800"/>
    <x v="623"/>
    <n v="1571806800"/>
    <d v="2019-10-23T05:00:00"/>
    <b v="0"/>
    <b v="1"/>
    <s v="food/food trucks"/>
    <x v="0"/>
    <x v="0"/>
  </r>
  <r>
    <n v="680"/>
    <x v="666"/>
    <s v="Open-source 4thgeneration open system"/>
    <x v="363"/>
    <n v="141822"/>
    <x v="672"/>
    <x v="0"/>
    <x v="457"/>
    <x v="672"/>
    <x v="1"/>
    <x v="1"/>
    <n v="1576303200"/>
    <x v="624"/>
    <n v="1576476000"/>
    <d v="2019-12-16T06:00:00"/>
    <b v="0"/>
    <b v="1"/>
    <s v="games/mobile games"/>
    <x v="6"/>
    <x v="20"/>
  </r>
  <r>
    <n v="681"/>
    <x v="667"/>
    <s v="Decentralized context-sensitive superstructure"/>
    <x v="364"/>
    <n v="159037"/>
    <x v="673"/>
    <x v="0"/>
    <x v="458"/>
    <x v="673"/>
    <x v="1"/>
    <x v="1"/>
    <n v="1324447200"/>
    <x v="625"/>
    <n v="1324965600"/>
    <d v="2011-12-27T06:00:00"/>
    <b v="0"/>
    <b v="0"/>
    <s v="theater/plays"/>
    <x v="3"/>
    <x v="3"/>
  </r>
  <r>
    <n v="682"/>
    <x v="668"/>
    <s v="Compatible 5thgeneration concept"/>
    <x v="91"/>
    <n v="8109"/>
    <x v="674"/>
    <x v="1"/>
    <x v="459"/>
    <x v="674"/>
    <x v="1"/>
    <x v="1"/>
    <n v="1386741600"/>
    <x v="626"/>
    <n v="1387519200"/>
    <d v="2013-12-20T06:00:00"/>
    <b v="0"/>
    <b v="0"/>
    <s v="theater/plays"/>
    <x v="3"/>
    <x v="3"/>
  </r>
  <r>
    <n v="683"/>
    <x v="669"/>
    <s v="Virtual systemic intranet"/>
    <x v="173"/>
    <n v="8244"/>
    <x v="675"/>
    <x v="1"/>
    <x v="98"/>
    <x v="675"/>
    <x v="1"/>
    <x v="1"/>
    <n v="1537074000"/>
    <x v="627"/>
    <n v="1537246800"/>
    <d v="2018-09-18T05:00:00"/>
    <b v="0"/>
    <b v="0"/>
    <s v="theater/plays"/>
    <x v="3"/>
    <x v="3"/>
  </r>
  <r>
    <n v="684"/>
    <x v="670"/>
    <s v="Optimized systemic algorithm"/>
    <x v="1"/>
    <n v="7600"/>
    <x v="676"/>
    <x v="1"/>
    <x v="460"/>
    <x v="676"/>
    <x v="0"/>
    <x v="0"/>
    <n v="1277787600"/>
    <x v="628"/>
    <n v="1279515600"/>
    <d v="2010-07-19T05:00:00"/>
    <b v="0"/>
    <b v="0"/>
    <s v="publishing/nonfiction"/>
    <x v="5"/>
    <x v="9"/>
  </r>
  <r>
    <n v="685"/>
    <x v="671"/>
    <s v="Customizable homogeneous firmware"/>
    <x v="365"/>
    <n v="94501"/>
    <x v="677"/>
    <x v="0"/>
    <x v="461"/>
    <x v="677"/>
    <x v="0"/>
    <x v="0"/>
    <n v="1440306000"/>
    <x v="629"/>
    <n v="1442379600"/>
    <d v="2015-09-16T05:00:00"/>
    <b v="0"/>
    <b v="0"/>
    <s v="theater/plays"/>
    <x v="3"/>
    <x v="3"/>
  </r>
  <r>
    <n v="686"/>
    <x v="672"/>
    <s v="Front-line cohesive extranet"/>
    <x v="168"/>
    <n v="14381"/>
    <x v="678"/>
    <x v="1"/>
    <x v="38"/>
    <x v="678"/>
    <x v="1"/>
    <x v="1"/>
    <n v="1522126800"/>
    <x v="630"/>
    <n v="1523077200"/>
    <d v="2018-04-07T05:00:00"/>
    <b v="0"/>
    <b v="0"/>
    <s v="technology/wearables"/>
    <x v="2"/>
    <x v="8"/>
  </r>
  <r>
    <n v="687"/>
    <x v="673"/>
    <s v="Distributed holistic neural-net"/>
    <x v="42"/>
    <n v="13980"/>
    <x v="679"/>
    <x v="1"/>
    <x v="462"/>
    <x v="679"/>
    <x v="1"/>
    <x v="1"/>
    <n v="1489298400"/>
    <x v="631"/>
    <n v="1489554000"/>
    <d v="2017-03-15T05:00:00"/>
    <b v="0"/>
    <b v="0"/>
    <s v="theater/plays"/>
    <x v="3"/>
    <x v="3"/>
  </r>
  <r>
    <n v="688"/>
    <x v="674"/>
    <s v="Devolved client-server monitoring"/>
    <x v="49"/>
    <n v="12449"/>
    <x v="680"/>
    <x v="1"/>
    <x v="463"/>
    <x v="680"/>
    <x v="1"/>
    <x v="1"/>
    <n v="1547100000"/>
    <x v="632"/>
    <n v="1548482400"/>
    <d v="2019-01-26T06:00:00"/>
    <b v="0"/>
    <b v="1"/>
    <s v="film &amp; video/television"/>
    <x v="4"/>
    <x v="19"/>
  </r>
  <r>
    <n v="689"/>
    <x v="675"/>
    <s v="Seamless directional capacity"/>
    <x v="190"/>
    <n v="7348"/>
    <x v="681"/>
    <x v="1"/>
    <x v="464"/>
    <x v="681"/>
    <x v="1"/>
    <x v="1"/>
    <n v="1383022800"/>
    <x v="633"/>
    <n v="1384063200"/>
    <d v="2013-11-10T06:00:00"/>
    <b v="0"/>
    <b v="0"/>
    <s v="technology/web"/>
    <x v="2"/>
    <x v="2"/>
  </r>
  <r>
    <n v="690"/>
    <x v="676"/>
    <s v="Polarized actuating implementation"/>
    <x v="136"/>
    <n v="8158"/>
    <x v="682"/>
    <x v="1"/>
    <x v="257"/>
    <x v="682"/>
    <x v="1"/>
    <x v="1"/>
    <n v="1322373600"/>
    <x v="634"/>
    <n v="1322892000"/>
    <d v="2011-12-03T06:00:00"/>
    <b v="0"/>
    <b v="1"/>
    <s v="film &amp; video/documentary"/>
    <x v="4"/>
    <x v="4"/>
  </r>
  <r>
    <n v="691"/>
    <x v="677"/>
    <s v="Front-line disintermediate hub"/>
    <x v="92"/>
    <n v="7119"/>
    <x v="683"/>
    <x v="1"/>
    <x v="465"/>
    <x v="683"/>
    <x v="1"/>
    <x v="1"/>
    <n v="1349240400"/>
    <x v="635"/>
    <n v="1350709200"/>
    <d v="2012-10-20T05:00:00"/>
    <b v="1"/>
    <b v="1"/>
    <s v="film &amp; video/documentary"/>
    <x v="4"/>
    <x v="4"/>
  </r>
  <r>
    <n v="692"/>
    <x v="678"/>
    <s v="Decentralized 4thgeneration challenge"/>
    <x v="46"/>
    <n v="5438"/>
    <x v="684"/>
    <x v="0"/>
    <x v="385"/>
    <x v="684"/>
    <x v="4"/>
    <x v="4"/>
    <n v="1562648400"/>
    <x v="636"/>
    <n v="1564203600"/>
    <d v="2019-07-27T05:00:00"/>
    <b v="0"/>
    <b v="0"/>
    <s v="music/rock"/>
    <x v="1"/>
    <x v="1"/>
  </r>
  <r>
    <n v="693"/>
    <x v="679"/>
    <s v="Reverse-engineered composite hierarchy"/>
    <x v="366"/>
    <n v="115396"/>
    <x v="685"/>
    <x v="0"/>
    <x v="466"/>
    <x v="685"/>
    <x v="1"/>
    <x v="1"/>
    <n v="1508216400"/>
    <x v="637"/>
    <n v="1509685200"/>
    <d v="2017-11-03T05:00:00"/>
    <b v="0"/>
    <b v="0"/>
    <s v="theater/plays"/>
    <x v="3"/>
    <x v="3"/>
  </r>
  <r>
    <n v="694"/>
    <x v="680"/>
    <s v="Programmable tangible ability"/>
    <x v="14"/>
    <n v="7656"/>
    <x v="686"/>
    <x v="0"/>
    <x v="467"/>
    <x v="686"/>
    <x v="1"/>
    <x v="1"/>
    <n v="1511762400"/>
    <x v="638"/>
    <n v="1514959200"/>
    <d v="2018-01-03T06:00:00"/>
    <b v="0"/>
    <b v="0"/>
    <s v="theater/plays"/>
    <x v="3"/>
    <x v="3"/>
  </r>
  <r>
    <n v="695"/>
    <x v="681"/>
    <s v="Configurable full-range emulation"/>
    <x v="243"/>
    <n v="12322"/>
    <x v="687"/>
    <x v="1"/>
    <x v="468"/>
    <x v="687"/>
    <x v="6"/>
    <x v="6"/>
    <n v="1447480800"/>
    <x v="639"/>
    <n v="1448863200"/>
    <d v="2015-11-30T06:00:00"/>
    <b v="1"/>
    <b v="0"/>
    <s v="music/rock"/>
    <x v="1"/>
    <x v="1"/>
  </r>
  <r>
    <n v="696"/>
    <x v="682"/>
    <s v="Total real-time hardware"/>
    <x v="367"/>
    <n v="96888"/>
    <x v="688"/>
    <x v="0"/>
    <x v="469"/>
    <x v="688"/>
    <x v="1"/>
    <x v="1"/>
    <n v="1429506000"/>
    <x v="640"/>
    <n v="1429592400"/>
    <d v="2015-04-21T05:00:00"/>
    <b v="0"/>
    <b v="1"/>
    <s v="theater/plays"/>
    <x v="3"/>
    <x v="3"/>
  </r>
  <r>
    <n v="697"/>
    <x v="683"/>
    <s v="Profound system-worthy functionalities"/>
    <x v="368"/>
    <n v="196960"/>
    <x v="689"/>
    <x v="1"/>
    <x v="470"/>
    <x v="689"/>
    <x v="1"/>
    <x v="1"/>
    <n v="1522472400"/>
    <x v="641"/>
    <n v="1522645200"/>
    <d v="2018-04-02T05:00:00"/>
    <b v="0"/>
    <b v="0"/>
    <s v="music/electric music"/>
    <x v="1"/>
    <x v="5"/>
  </r>
  <r>
    <n v="698"/>
    <x v="684"/>
    <s v="Cloned hybrid focus group"/>
    <x v="369"/>
    <n v="188057"/>
    <x v="690"/>
    <x v="1"/>
    <x v="471"/>
    <x v="690"/>
    <x v="0"/>
    <x v="0"/>
    <n v="1322114400"/>
    <x v="642"/>
    <n v="1323324000"/>
    <d v="2011-12-08T06:00:00"/>
    <b v="0"/>
    <b v="0"/>
    <s v="technology/wearables"/>
    <x v="2"/>
    <x v="8"/>
  </r>
  <r>
    <n v="699"/>
    <x v="196"/>
    <s v="Ergonomic dedicated focus group"/>
    <x v="71"/>
    <n v="6245"/>
    <x v="691"/>
    <x v="0"/>
    <x v="75"/>
    <x v="691"/>
    <x v="1"/>
    <x v="1"/>
    <n v="1561438800"/>
    <x v="230"/>
    <n v="1561525200"/>
    <d v="2019-06-26T05:00:00"/>
    <b v="0"/>
    <b v="0"/>
    <s v="film &amp; video/drama"/>
    <x v="4"/>
    <x v="6"/>
  </r>
  <r>
    <n v="700"/>
    <x v="685"/>
    <s v="Realigned zero administration paradigm"/>
    <x v="0"/>
    <n v="3"/>
    <x v="248"/>
    <x v="0"/>
    <x v="49"/>
    <x v="248"/>
    <x v="1"/>
    <x v="1"/>
    <n v="1264399200"/>
    <x v="67"/>
    <n v="1265695200"/>
    <d v="2010-02-09T06:00:00"/>
    <b v="0"/>
    <b v="0"/>
    <s v="technology/wearables"/>
    <x v="2"/>
    <x v="8"/>
  </r>
  <r>
    <n v="701"/>
    <x v="686"/>
    <s v="Open-source multi-tasking methodology"/>
    <x v="370"/>
    <n v="91014"/>
    <x v="692"/>
    <x v="1"/>
    <x v="472"/>
    <x v="692"/>
    <x v="1"/>
    <x v="1"/>
    <n v="1301202000"/>
    <x v="643"/>
    <n v="1301806800"/>
    <d v="2011-04-03T05:00:00"/>
    <b v="1"/>
    <b v="0"/>
    <s v="theater/plays"/>
    <x v="3"/>
    <x v="3"/>
  </r>
  <r>
    <n v="702"/>
    <x v="687"/>
    <s v="Object-based attitude-oriented analyzer"/>
    <x v="251"/>
    <n v="4710"/>
    <x v="693"/>
    <x v="0"/>
    <x v="100"/>
    <x v="693"/>
    <x v="1"/>
    <x v="1"/>
    <n v="1374469200"/>
    <x v="644"/>
    <n v="1374901200"/>
    <d v="2013-07-27T05:00:00"/>
    <b v="0"/>
    <b v="0"/>
    <s v="technology/wearables"/>
    <x v="2"/>
    <x v="8"/>
  </r>
  <r>
    <n v="703"/>
    <x v="688"/>
    <s v="Cross-platform tertiary hub"/>
    <x v="371"/>
    <n v="197728"/>
    <x v="694"/>
    <x v="1"/>
    <x v="473"/>
    <x v="694"/>
    <x v="1"/>
    <x v="1"/>
    <n v="1334984400"/>
    <x v="645"/>
    <n v="1336453200"/>
    <d v="2012-05-08T05:00:00"/>
    <b v="1"/>
    <b v="1"/>
    <s v="publishing/translations"/>
    <x v="5"/>
    <x v="18"/>
  </r>
  <r>
    <n v="704"/>
    <x v="689"/>
    <s v="Seamless clear-thinking artificial intelligence"/>
    <x v="251"/>
    <n v="10682"/>
    <x v="695"/>
    <x v="1"/>
    <x v="220"/>
    <x v="695"/>
    <x v="1"/>
    <x v="1"/>
    <n v="1467608400"/>
    <x v="646"/>
    <n v="1468904400"/>
    <d v="2016-07-19T05:00:00"/>
    <b v="0"/>
    <b v="0"/>
    <s v="film &amp; video/animation"/>
    <x v="4"/>
    <x v="10"/>
  </r>
  <r>
    <n v="705"/>
    <x v="690"/>
    <s v="Centralized tangible success"/>
    <x v="372"/>
    <n v="168048"/>
    <x v="696"/>
    <x v="0"/>
    <x v="474"/>
    <x v="696"/>
    <x v="4"/>
    <x v="4"/>
    <n v="1386741600"/>
    <x v="626"/>
    <n v="1387087200"/>
    <d v="2013-12-15T06:00:00"/>
    <b v="0"/>
    <b v="0"/>
    <s v="publishing/nonfiction"/>
    <x v="5"/>
    <x v="9"/>
  </r>
  <r>
    <n v="706"/>
    <x v="691"/>
    <s v="Customer-focused multimedia methodology"/>
    <x v="2"/>
    <n v="138586"/>
    <x v="697"/>
    <x v="1"/>
    <x v="475"/>
    <x v="697"/>
    <x v="2"/>
    <x v="2"/>
    <n v="1546754400"/>
    <x v="647"/>
    <n v="1547445600"/>
    <d v="2019-01-14T06:00:00"/>
    <b v="0"/>
    <b v="1"/>
    <s v="technology/web"/>
    <x v="2"/>
    <x v="2"/>
  </r>
  <r>
    <n v="707"/>
    <x v="692"/>
    <s v="Visionary maximized Local Area Network"/>
    <x v="190"/>
    <n v="11579"/>
    <x v="698"/>
    <x v="1"/>
    <x v="170"/>
    <x v="698"/>
    <x v="1"/>
    <x v="1"/>
    <n v="1544248800"/>
    <x v="159"/>
    <n v="1547359200"/>
    <d v="2019-01-13T06:00:00"/>
    <b v="0"/>
    <b v="0"/>
    <s v="film &amp; video/drama"/>
    <x v="4"/>
    <x v="6"/>
  </r>
  <r>
    <n v="708"/>
    <x v="693"/>
    <s v="Secured bifurcated intranet"/>
    <x v="12"/>
    <n v="12020"/>
    <x v="699"/>
    <x v="1"/>
    <x v="231"/>
    <x v="699"/>
    <x v="5"/>
    <x v="5"/>
    <n v="1495429200"/>
    <x v="648"/>
    <n v="1496293200"/>
    <d v="2017-06-01T05:00:00"/>
    <b v="0"/>
    <b v="0"/>
    <s v="theater/plays"/>
    <x v="3"/>
    <x v="3"/>
  </r>
  <r>
    <n v="709"/>
    <x v="694"/>
    <s v="Grass-roots 4thgeneration product"/>
    <x v="122"/>
    <n v="13954"/>
    <x v="700"/>
    <x v="1"/>
    <x v="129"/>
    <x v="700"/>
    <x v="6"/>
    <x v="6"/>
    <n v="1334811600"/>
    <x v="267"/>
    <n v="1335416400"/>
    <d v="2012-04-26T05:00:00"/>
    <b v="0"/>
    <b v="0"/>
    <s v="theater/plays"/>
    <x v="3"/>
    <x v="3"/>
  </r>
  <r>
    <n v="710"/>
    <x v="695"/>
    <s v="Reduced next generation info-mediaries"/>
    <x v="333"/>
    <n v="6358"/>
    <x v="701"/>
    <x v="1"/>
    <x v="476"/>
    <x v="701"/>
    <x v="1"/>
    <x v="1"/>
    <n v="1531544400"/>
    <x v="649"/>
    <n v="1532149200"/>
    <d v="2018-07-21T05:00:00"/>
    <b v="0"/>
    <b v="1"/>
    <s v="theater/plays"/>
    <x v="3"/>
    <x v="3"/>
  </r>
  <r>
    <n v="711"/>
    <x v="696"/>
    <s v="Customizable full-range artificial intelligence"/>
    <x v="8"/>
    <n v="1260"/>
    <x v="702"/>
    <x v="0"/>
    <x v="443"/>
    <x v="702"/>
    <x v="6"/>
    <x v="6"/>
    <n v="1453615200"/>
    <x v="248"/>
    <n v="1453788000"/>
    <d v="2016-01-26T06:00:00"/>
    <b v="1"/>
    <b v="1"/>
    <s v="theater/plays"/>
    <x v="3"/>
    <x v="3"/>
  </r>
  <r>
    <n v="712"/>
    <x v="697"/>
    <s v="Programmable leadingedge contingency"/>
    <x v="126"/>
    <n v="14725"/>
    <x v="703"/>
    <x v="1"/>
    <x v="381"/>
    <x v="703"/>
    <x v="1"/>
    <x v="1"/>
    <n v="1467954000"/>
    <x v="571"/>
    <n v="1471496400"/>
    <d v="2016-08-18T05:00:00"/>
    <b v="0"/>
    <b v="0"/>
    <s v="theater/plays"/>
    <x v="3"/>
    <x v="3"/>
  </r>
  <r>
    <n v="713"/>
    <x v="698"/>
    <s v="Multi-layered global groupware"/>
    <x v="350"/>
    <n v="11174"/>
    <x v="704"/>
    <x v="1"/>
    <x v="459"/>
    <x v="704"/>
    <x v="1"/>
    <x v="1"/>
    <n v="1471842000"/>
    <x v="650"/>
    <n v="1472878800"/>
    <d v="2016-09-03T05:00:00"/>
    <b v="0"/>
    <b v="0"/>
    <s v="publishing/radio &amp; podcasts"/>
    <x v="5"/>
    <x v="15"/>
  </r>
  <r>
    <n v="714"/>
    <x v="699"/>
    <s v="Switchable methodical superstructure"/>
    <x v="373"/>
    <n v="182036"/>
    <x v="705"/>
    <x v="1"/>
    <x v="477"/>
    <x v="705"/>
    <x v="1"/>
    <x v="1"/>
    <n v="1408424400"/>
    <x v="1"/>
    <n v="1408510800"/>
    <d v="2014-08-20T05:00:00"/>
    <b v="0"/>
    <b v="0"/>
    <s v="music/rock"/>
    <x v="1"/>
    <x v="1"/>
  </r>
  <r>
    <n v="715"/>
    <x v="700"/>
    <s v="Expanded even-keeled portal"/>
    <x v="374"/>
    <n v="28870"/>
    <x v="706"/>
    <x v="0"/>
    <x v="478"/>
    <x v="706"/>
    <x v="1"/>
    <x v="1"/>
    <n v="1281157200"/>
    <x v="651"/>
    <n v="1281589200"/>
    <d v="2010-08-12T05:00:00"/>
    <b v="0"/>
    <b v="0"/>
    <s v="games/mobile games"/>
    <x v="6"/>
    <x v="20"/>
  </r>
  <r>
    <n v="716"/>
    <x v="701"/>
    <s v="Advanced modular moderator"/>
    <x v="22"/>
    <n v="10353"/>
    <x v="707"/>
    <x v="1"/>
    <x v="144"/>
    <x v="707"/>
    <x v="1"/>
    <x v="1"/>
    <n v="1373432400"/>
    <x v="652"/>
    <n v="1375851600"/>
    <d v="2013-08-07T05:00:00"/>
    <b v="0"/>
    <b v="1"/>
    <s v="theater/plays"/>
    <x v="3"/>
    <x v="3"/>
  </r>
  <r>
    <n v="717"/>
    <x v="702"/>
    <s v="Reverse-engineered well-modulated ability"/>
    <x v="36"/>
    <n v="13868"/>
    <x v="708"/>
    <x v="1"/>
    <x v="479"/>
    <x v="708"/>
    <x v="1"/>
    <x v="1"/>
    <n v="1313989200"/>
    <x v="653"/>
    <n v="1315803600"/>
    <d v="2011-09-12T05:00:00"/>
    <b v="0"/>
    <b v="0"/>
    <s v="film &amp; video/documentary"/>
    <x v="4"/>
    <x v="4"/>
  </r>
  <r>
    <n v="718"/>
    <x v="703"/>
    <s v="Expanded optimal pricing structure"/>
    <x v="111"/>
    <n v="8317"/>
    <x v="709"/>
    <x v="1"/>
    <x v="480"/>
    <x v="709"/>
    <x v="1"/>
    <x v="1"/>
    <n v="1371445200"/>
    <x v="654"/>
    <n v="1373691600"/>
    <d v="2013-07-13T05:00:00"/>
    <b v="0"/>
    <b v="0"/>
    <s v="technology/wearables"/>
    <x v="2"/>
    <x v="8"/>
  </r>
  <r>
    <n v="719"/>
    <x v="704"/>
    <s v="Down-sized uniform ability"/>
    <x v="350"/>
    <n v="10557"/>
    <x v="710"/>
    <x v="1"/>
    <x v="300"/>
    <x v="710"/>
    <x v="1"/>
    <x v="1"/>
    <n v="1338267600"/>
    <x v="655"/>
    <n v="1339218000"/>
    <d v="2012-06-09T05:00:00"/>
    <b v="0"/>
    <b v="0"/>
    <s v="publishing/fiction"/>
    <x v="5"/>
    <x v="13"/>
  </r>
  <r>
    <n v="720"/>
    <x v="705"/>
    <s v="Multi-layered upward-trending conglomeration"/>
    <x v="251"/>
    <n v="3227"/>
    <x v="711"/>
    <x v="3"/>
    <x v="63"/>
    <x v="711"/>
    <x v="3"/>
    <x v="3"/>
    <n v="1519192800"/>
    <x v="656"/>
    <n v="1520402400"/>
    <d v="2018-03-07T06:00:00"/>
    <b v="0"/>
    <b v="1"/>
    <s v="theater/plays"/>
    <x v="3"/>
    <x v="3"/>
  </r>
  <r>
    <n v="721"/>
    <x v="706"/>
    <s v="Open-architected systematic intranet"/>
    <x v="375"/>
    <n v="5429"/>
    <x v="712"/>
    <x v="3"/>
    <x v="101"/>
    <x v="712"/>
    <x v="1"/>
    <x v="1"/>
    <n v="1522818000"/>
    <x v="657"/>
    <n v="1523336400"/>
    <d v="2018-04-10T05:00:00"/>
    <b v="0"/>
    <b v="0"/>
    <s v="music/rock"/>
    <x v="1"/>
    <x v="1"/>
  </r>
  <r>
    <n v="722"/>
    <x v="707"/>
    <s v="Proactive 24hour frame"/>
    <x v="376"/>
    <n v="75906"/>
    <x v="713"/>
    <x v="1"/>
    <x v="481"/>
    <x v="713"/>
    <x v="1"/>
    <x v="1"/>
    <n v="1509948000"/>
    <x v="265"/>
    <n v="1512280800"/>
    <d v="2017-12-03T06:00:00"/>
    <b v="0"/>
    <b v="0"/>
    <s v="film &amp; video/documentary"/>
    <x v="4"/>
    <x v="4"/>
  </r>
  <r>
    <n v="723"/>
    <x v="708"/>
    <s v="Exclusive fresh-thinking model"/>
    <x v="70"/>
    <n v="13250"/>
    <x v="714"/>
    <x v="1"/>
    <x v="358"/>
    <x v="714"/>
    <x v="2"/>
    <x v="2"/>
    <n v="1456898400"/>
    <x v="658"/>
    <n v="1458709200"/>
    <d v="2016-03-23T05:00:00"/>
    <b v="0"/>
    <b v="0"/>
    <s v="theater/plays"/>
    <x v="3"/>
    <x v="3"/>
  </r>
  <r>
    <n v="724"/>
    <x v="709"/>
    <s v="Business-focused encompassing intranet"/>
    <x v="141"/>
    <n v="11261"/>
    <x v="715"/>
    <x v="1"/>
    <x v="246"/>
    <x v="715"/>
    <x v="4"/>
    <x v="4"/>
    <n v="1413954000"/>
    <x v="659"/>
    <n v="1414126800"/>
    <d v="2014-10-24T05:00:00"/>
    <b v="0"/>
    <b v="1"/>
    <s v="theater/plays"/>
    <x v="3"/>
    <x v="3"/>
  </r>
  <r>
    <n v="725"/>
    <x v="710"/>
    <s v="Optional 6thgeneration access"/>
    <x v="377"/>
    <n v="97369"/>
    <x v="716"/>
    <x v="0"/>
    <x v="482"/>
    <x v="716"/>
    <x v="1"/>
    <x v="1"/>
    <n v="1416031200"/>
    <x v="660"/>
    <n v="1416204000"/>
    <d v="2014-11-17T06:00:00"/>
    <b v="0"/>
    <b v="0"/>
    <s v="games/mobile games"/>
    <x v="6"/>
    <x v="20"/>
  </r>
  <r>
    <n v="726"/>
    <x v="711"/>
    <s v="Realigned web-enabled functionalities"/>
    <x v="378"/>
    <n v="48227"/>
    <x v="717"/>
    <x v="3"/>
    <x v="168"/>
    <x v="717"/>
    <x v="1"/>
    <x v="1"/>
    <n v="1287982800"/>
    <x v="661"/>
    <n v="1288501200"/>
    <d v="2010-10-31T05:00:00"/>
    <b v="0"/>
    <b v="1"/>
    <s v="theater/plays"/>
    <x v="3"/>
    <x v="3"/>
  </r>
  <r>
    <n v="727"/>
    <x v="712"/>
    <s v="Enterprise-wide multimedia software"/>
    <x v="200"/>
    <n v="14685"/>
    <x v="718"/>
    <x v="1"/>
    <x v="483"/>
    <x v="718"/>
    <x v="1"/>
    <x v="1"/>
    <n v="1547964000"/>
    <x v="4"/>
    <n v="1552971600"/>
    <d v="2019-03-19T05:00:00"/>
    <b v="0"/>
    <b v="0"/>
    <s v="technology/web"/>
    <x v="2"/>
    <x v="2"/>
  </r>
  <r>
    <n v="728"/>
    <x v="713"/>
    <s v="Versatile mission-critical knowledgebase"/>
    <x v="3"/>
    <n v="735"/>
    <x v="719"/>
    <x v="0"/>
    <x v="234"/>
    <x v="719"/>
    <x v="1"/>
    <x v="1"/>
    <n v="1464152400"/>
    <x v="662"/>
    <n v="1465102800"/>
    <d v="2016-06-05T05:00:00"/>
    <b v="0"/>
    <b v="0"/>
    <s v="theater/plays"/>
    <x v="3"/>
    <x v="3"/>
  </r>
  <r>
    <n v="729"/>
    <x v="714"/>
    <s v="Multi-lateral object-oriented open system"/>
    <x v="36"/>
    <n v="10397"/>
    <x v="720"/>
    <x v="1"/>
    <x v="393"/>
    <x v="720"/>
    <x v="1"/>
    <x v="1"/>
    <n v="1359957600"/>
    <x v="663"/>
    <n v="1360130400"/>
    <d v="2013-02-06T06:00:00"/>
    <b v="0"/>
    <b v="0"/>
    <s v="film &amp; video/drama"/>
    <x v="4"/>
    <x v="6"/>
  </r>
  <r>
    <n v="730"/>
    <x v="715"/>
    <s v="Visionary system-worthy attitude"/>
    <x v="379"/>
    <n v="118847"/>
    <x v="721"/>
    <x v="1"/>
    <x v="130"/>
    <x v="721"/>
    <x v="0"/>
    <x v="0"/>
    <n v="1432357200"/>
    <x v="664"/>
    <n v="1432875600"/>
    <d v="2015-05-29T05:00:00"/>
    <b v="0"/>
    <b v="0"/>
    <s v="technology/wearables"/>
    <x v="2"/>
    <x v="8"/>
  </r>
  <r>
    <n v="731"/>
    <x v="716"/>
    <s v="Synergized content-based hierarchy"/>
    <x v="48"/>
    <n v="7220"/>
    <x v="722"/>
    <x v="3"/>
    <x v="319"/>
    <x v="722"/>
    <x v="1"/>
    <x v="1"/>
    <n v="1500786000"/>
    <x v="665"/>
    <n v="1500872400"/>
    <d v="2017-07-24T05:00:00"/>
    <b v="0"/>
    <b v="0"/>
    <s v="technology/web"/>
    <x v="2"/>
    <x v="2"/>
  </r>
  <r>
    <n v="732"/>
    <x v="717"/>
    <s v="Business-focused 24hour access"/>
    <x v="380"/>
    <n v="107622"/>
    <x v="723"/>
    <x v="0"/>
    <x v="484"/>
    <x v="723"/>
    <x v="1"/>
    <x v="1"/>
    <n v="1490158800"/>
    <x v="666"/>
    <n v="1492146000"/>
    <d v="2017-04-14T05:00:00"/>
    <b v="0"/>
    <b v="1"/>
    <s v="music/rock"/>
    <x v="1"/>
    <x v="1"/>
  </r>
  <r>
    <n v="733"/>
    <x v="718"/>
    <s v="Automated hybrid orchestration"/>
    <x v="144"/>
    <n v="83267"/>
    <x v="724"/>
    <x v="1"/>
    <x v="485"/>
    <x v="724"/>
    <x v="1"/>
    <x v="1"/>
    <n v="1406178000"/>
    <x v="43"/>
    <n v="1407301200"/>
    <d v="2014-08-06T05:00:00"/>
    <b v="0"/>
    <b v="0"/>
    <s v="music/metal"/>
    <x v="1"/>
    <x v="16"/>
  </r>
  <r>
    <n v="734"/>
    <x v="719"/>
    <s v="Exclusive 5thgeneration leverage"/>
    <x v="3"/>
    <n v="13404"/>
    <x v="725"/>
    <x v="1"/>
    <x v="486"/>
    <x v="725"/>
    <x v="1"/>
    <x v="1"/>
    <n v="1485583200"/>
    <x v="667"/>
    <n v="1486620000"/>
    <d v="2017-02-09T06:00:00"/>
    <b v="0"/>
    <b v="1"/>
    <s v="theater/plays"/>
    <x v="3"/>
    <x v="3"/>
  </r>
  <r>
    <n v="735"/>
    <x v="720"/>
    <s v="Grass-roots zero administration alliance"/>
    <x v="211"/>
    <n v="131404"/>
    <x v="726"/>
    <x v="1"/>
    <x v="487"/>
    <x v="726"/>
    <x v="1"/>
    <x v="1"/>
    <n v="1459314000"/>
    <x v="668"/>
    <n v="1459918800"/>
    <d v="2016-04-06T05:00:00"/>
    <b v="0"/>
    <b v="0"/>
    <s v="photography/photography books"/>
    <x v="7"/>
    <x v="14"/>
  </r>
  <r>
    <n v="736"/>
    <x v="721"/>
    <s v="Proactive heuristic orchestration"/>
    <x v="106"/>
    <n v="2533"/>
    <x v="727"/>
    <x v="3"/>
    <x v="226"/>
    <x v="727"/>
    <x v="1"/>
    <x v="1"/>
    <n v="1424412000"/>
    <x v="669"/>
    <n v="1424757600"/>
    <d v="2015-02-24T06:00:00"/>
    <b v="0"/>
    <b v="0"/>
    <s v="publishing/nonfiction"/>
    <x v="5"/>
    <x v="9"/>
  </r>
  <r>
    <n v="737"/>
    <x v="722"/>
    <s v="Function-based systematic Graphical User Interface"/>
    <x v="41"/>
    <n v="5028"/>
    <x v="728"/>
    <x v="1"/>
    <x v="80"/>
    <x v="728"/>
    <x v="1"/>
    <x v="1"/>
    <n v="1478844000"/>
    <x v="670"/>
    <n v="1479880800"/>
    <d v="2016-11-23T06:00:00"/>
    <b v="0"/>
    <b v="0"/>
    <s v="music/indie rock"/>
    <x v="1"/>
    <x v="7"/>
  </r>
  <r>
    <n v="738"/>
    <x v="486"/>
    <s v="Extended zero administration software"/>
    <x v="381"/>
    <n v="1557"/>
    <x v="729"/>
    <x v="0"/>
    <x v="27"/>
    <x v="729"/>
    <x v="1"/>
    <x v="1"/>
    <n v="1416117600"/>
    <x v="671"/>
    <n v="1418018400"/>
    <d v="2014-12-08T06:00:00"/>
    <b v="0"/>
    <b v="1"/>
    <s v="theater/plays"/>
    <x v="3"/>
    <x v="3"/>
  </r>
  <r>
    <n v="739"/>
    <x v="723"/>
    <s v="Multi-tiered discrete support"/>
    <x v="83"/>
    <n v="6100"/>
    <x v="730"/>
    <x v="0"/>
    <x v="271"/>
    <x v="730"/>
    <x v="1"/>
    <x v="1"/>
    <n v="1340946000"/>
    <x v="672"/>
    <n v="1341032400"/>
    <d v="2012-06-30T05:00:00"/>
    <b v="0"/>
    <b v="0"/>
    <s v="music/indie rock"/>
    <x v="1"/>
    <x v="7"/>
  </r>
  <r>
    <n v="740"/>
    <x v="724"/>
    <s v="Phased system-worthy conglomeration"/>
    <x v="98"/>
    <n v="1592"/>
    <x v="731"/>
    <x v="0"/>
    <x v="36"/>
    <x v="731"/>
    <x v="1"/>
    <x v="1"/>
    <n v="1486101600"/>
    <x v="673"/>
    <n v="1486360800"/>
    <d v="2017-02-06T06:00:00"/>
    <b v="0"/>
    <b v="0"/>
    <s v="theater/plays"/>
    <x v="3"/>
    <x v="3"/>
  </r>
  <r>
    <n v="741"/>
    <x v="287"/>
    <s v="Balanced mobile alliance"/>
    <x v="272"/>
    <n v="14150"/>
    <x v="732"/>
    <x v="1"/>
    <x v="406"/>
    <x v="732"/>
    <x v="1"/>
    <x v="1"/>
    <n v="1274590800"/>
    <x v="674"/>
    <n v="1274677200"/>
    <d v="2010-05-24T05:00:00"/>
    <b v="0"/>
    <b v="0"/>
    <s v="theater/plays"/>
    <x v="3"/>
    <x v="3"/>
  </r>
  <r>
    <n v="742"/>
    <x v="725"/>
    <s v="Reactive solution-oriented groupware"/>
    <x v="272"/>
    <n v="13513"/>
    <x v="733"/>
    <x v="1"/>
    <x v="393"/>
    <x v="733"/>
    <x v="1"/>
    <x v="1"/>
    <n v="1263880800"/>
    <x v="675"/>
    <n v="1267509600"/>
    <d v="2010-03-02T06:00:00"/>
    <b v="0"/>
    <b v="0"/>
    <s v="music/electric music"/>
    <x v="1"/>
    <x v="5"/>
  </r>
  <r>
    <n v="743"/>
    <x v="726"/>
    <s v="Exclusive bandwidth-monitored orchestration"/>
    <x v="61"/>
    <n v="504"/>
    <x v="734"/>
    <x v="0"/>
    <x v="68"/>
    <x v="734"/>
    <x v="1"/>
    <x v="1"/>
    <n v="1445403600"/>
    <x v="676"/>
    <n v="1445922000"/>
    <d v="2015-10-27T05:00:00"/>
    <b v="0"/>
    <b v="1"/>
    <s v="theater/plays"/>
    <x v="3"/>
    <x v="3"/>
  </r>
  <r>
    <n v="744"/>
    <x v="727"/>
    <s v="Intuitive exuding initiative"/>
    <x v="22"/>
    <n v="14240"/>
    <x v="735"/>
    <x v="1"/>
    <x v="382"/>
    <x v="735"/>
    <x v="1"/>
    <x v="1"/>
    <n v="1533877200"/>
    <x v="342"/>
    <n v="1534050000"/>
    <d v="2018-08-12T05:00:00"/>
    <b v="0"/>
    <b v="1"/>
    <s v="theater/plays"/>
    <x v="3"/>
    <x v="3"/>
  </r>
  <r>
    <n v="745"/>
    <x v="728"/>
    <s v="Streamlined needs-based knowledge user"/>
    <x v="350"/>
    <n v="2091"/>
    <x v="736"/>
    <x v="0"/>
    <x v="298"/>
    <x v="736"/>
    <x v="1"/>
    <x v="1"/>
    <n v="1275195600"/>
    <x v="677"/>
    <n v="1277528400"/>
    <d v="2010-06-26T05:00:00"/>
    <b v="0"/>
    <b v="0"/>
    <s v="technology/wearables"/>
    <x v="2"/>
    <x v="8"/>
  </r>
  <r>
    <n v="746"/>
    <x v="729"/>
    <s v="Automated system-worthy structure"/>
    <x v="382"/>
    <n v="118580"/>
    <x v="737"/>
    <x v="1"/>
    <x v="488"/>
    <x v="112"/>
    <x v="1"/>
    <x v="1"/>
    <n v="1318136400"/>
    <x v="678"/>
    <n v="1318568400"/>
    <d v="2011-10-14T05:00:00"/>
    <b v="0"/>
    <b v="0"/>
    <s v="technology/web"/>
    <x v="2"/>
    <x v="2"/>
  </r>
  <r>
    <n v="747"/>
    <x v="730"/>
    <s v="Secured clear-thinking intranet"/>
    <x v="70"/>
    <n v="11214"/>
    <x v="738"/>
    <x v="1"/>
    <x v="489"/>
    <x v="737"/>
    <x v="1"/>
    <x v="1"/>
    <n v="1283403600"/>
    <x v="679"/>
    <n v="1284354000"/>
    <d v="2010-09-13T05:00:00"/>
    <b v="0"/>
    <b v="0"/>
    <s v="theater/plays"/>
    <x v="3"/>
    <x v="3"/>
  </r>
  <r>
    <n v="748"/>
    <x v="731"/>
    <s v="Cloned actuating architecture"/>
    <x v="383"/>
    <n v="68137"/>
    <x v="739"/>
    <x v="3"/>
    <x v="490"/>
    <x v="738"/>
    <x v="1"/>
    <x v="1"/>
    <n v="1267423200"/>
    <x v="680"/>
    <n v="1269579600"/>
    <d v="2010-03-26T05:00:00"/>
    <b v="0"/>
    <b v="1"/>
    <s v="film &amp; video/animation"/>
    <x v="4"/>
    <x v="10"/>
  </r>
  <r>
    <n v="749"/>
    <x v="732"/>
    <s v="Down-sized needs-based task-force"/>
    <x v="133"/>
    <n v="13527"/>
    <x v="740"/>
    <x v="1"/>
    <x v="491"/>
    <x v="739"/>
    <x v="6"/>
    <x v="6"/>
    <n v="1412744400"/>
    <x v="681"/>
    <n v="1413781200"/>
    <d v="2014-10-20T05:00:00"/>
    <b v="0"/>
    <b v="1"/>
    <s v="technology/wearables"/>
    <x v="2"/>
    <x v="8"/>
  </r>
  <r>
    <n v="750"/>
    <x v="733"/>
    <s v="Extended responsive Internet solution"/>
    <x v="0"/>
    <n v="1"/>
    <x v="100"/>
    <x v="0"/>
    <x v="49"/>
    <x v="100"/>
    <x v="4"/>
    <x v="4"/>
    <n v="1277960400"/>
    <x v="682"/>
    <n v="1280120400"/>
    <d v="2010-07-26T05:00:00"/>
    <b v="0"/>
    <b v="0"/>
    <s v="music/electric music"/>
    <x v="1"/>
    <x v="5"/>
  </r>
  <r>
    <n v="751"/>
    <x v="734"/>
    <s v="Universal value-added moderator"/>
    <x v="136"/>
    <n v="8363"/>
    <x v="741"/>
    <x v="1"/>
    <x v="492"/>
    <x v="740"/>
    <x v="1"/>
    <x v="1"/>
    <n v="1458190800"/>
    <x v="683"/>
    <n v="1459486800"/>
    <d v="2016-04-01T05:00:00"/>
    <b v="1"/>
    <b v="1"/>
    <s v="publishing/nonfiction"/>
    <x v="5"/>
    <x v="9"/>
  </r>
  <r>
    <n v="752"/>
    <x v="735"/>
    <s v="Sharable motivating emulation"/>
    <x v="306"/>
    <n v="5362"/>
    <x v="742"/>
    <x v="3"/>
    <x v="493"/>
    <x v="741"/>
    <x v="1"/>
    <x v="1"/>
    <n v="1280984400"/>
    <x v="684"/>
    <n v="1282539600"/>
    <d v="2010-08-23T05:00:00"/>
    <b v="0"/>
    <b v="1"/>
    <s v="theater/plays"/>
    <x v="3"/>
    <x v="3"/>
  </r>
  <r>
    <n v="753"/>
    <x v="736"/>
    <s v="Networked web-enabled product"/>
    <x v="53"/>
    <n v="12065"/>
    <x v="743"/>
    <x v="1"/>
    <x v="231"/>
    <x v="742"/>
    <x v="1"/>
    <x v="1"/>
    <n v="1274590800"/>
    <x v="674"/>
    <n v="1275886800"/>
    <d v="2010-06-07T05:00:00"/>
    <b v="0"/>
    <b v="0"/>
    <s v="photography/photography books"/>
    <x v="7"/>
    <x v="14"/>
  </r>
  <r>
    <n v="754"/>
    <x v="737"/>
    <s v="Advanced dedicated encoding"/>
    <x v="384"/>
    <n v="118603"/>
    <x v="744"/>
    <x v="1"/>
    <x v="494"/>
    <x v="743"/>
    <x v="1"/>
    <x v="1"/>
    <n v="1351400400"/>
    <x v="685"/>
    <n v="1355983200"/>
    <d v="2012-12-20T06:00:00"/>
    <b v="0"/>
    <b v="0"/>
    <s v="theater/plays"/>
    <x v="3"/>
    <x v="3"/>
  </r>
  <r>
    <n v="755"/>
    <x v="738"/>
    <s v="Stand-alone multi-state project"/>
    <x v="6"/>
    <n v="7496"/>
    <x v="745"/>
    <x v="1"/>
    <x v="495"/>
    <x v="744"/>
    <x v="3"/>
    <x v="3"/>
    <n v="1514354400"/>
    <x v="605"/>
    <n v="1515391200"/>
    <d v="2018-01-08T06:00:00"/>
    <b v="0"/>
    <b v="1"/>
    <s v="theater/plays"/>
    <x v="3"/>
    <x v="3"/>
  </r>
  <r>
    <n v="756"/>
    <x v="739"/>
    <s v="Customizable bi-directional monitoring"/>
    <x v="81"/>
    <n v="10037"/>
    <x v="746"/>
    <x v="1"/>
    <x v="496"/>
    <x v="745"/>
    <x v="1"/>
    <x v="1"/>
    <n v="1421733600"/>
    <x v="686"/>
    <n v="1422252000"/>
    <d v="2015-01-26T06:00:00"/>
    <b v="0"/>
    <b v="0"/>
    <s v="theater/plays"/>
    <x v="3"/>
    <x v="3"/>
  </r>
  <r>
    <n v="757"/>
    <x v="740"/>
    <s v="Profit-focused motivating function"/>
    <x v="1"/>
    <n v="5696"/>
    <x v="747"/>
    <x v="1"/>
    <x v="493"/>
    <x v="746"/>
    <x v="1"/>
    <x v="1"/>
    <n v="1305176400"/>
    <x v="687"/>
    <n v="1305522000"/>
    <d v="2011-05-16T05:00:00"/>
    <b v="0"/>
    <b v="0"/>
    <s v="film &amp; video/drama"/>
    <x v="4"/>
    <x v="6"/>
  </r>
  <r>
    <n v="758"/>
    <x v="741"/>
    <s v="Proactive systemic firmware"/>
    <x v="241"/>
    <n v="167005"/>
    <x v="748"/>
    <x v="1"/>
    <x v="497"/>
    <x v="747"/>
    <x v="0"/>
    <x v="0"/>
    <n v="1414126800"/>
    <x v="688"/>
    <n v="1414904400"/>
    <d v="2014-11-02T05:00:00"/>
    <b v="0"/>
    <b v="0"/>
    <s v="music/rock"/>
    <x v="1"/>
    <x v="1"/>
  </r>
  <r>
    <n v="759"/>
    <x v="742"/>
    <s v="Grass-roots upward-trending installation"/>
    <x v="385"/>
    <n v="114615"/>
    <x v="749"/>
    <x v="0"/>
    <x v="498"/>
    <x v="748"/>
    <x v="1"/>
    <x v="1"/>
    <n v="1517810400"/>
    <x v="689"/>
    <n v="1520402400"/>
    <d v="2018-03-07T06:00:00"/>
    <b v="0"/>
    <b v="0"/>
    <s v="music/electric music"/>
    <x v="1"/>
    <x v="5"/>
  </r>
  <r>
    <n v="760"/>
    <x v="743"/>
    <s v="Virtual heuristic hub"/>
    <x v="386"/>
    <n v="16592"/>
    <x v="750"/>
    <x v="0"/>
    <x v="155"/>
    <x v="749"/>
    <x v="6"/>
    <x v="6"/>
    <n v="1564635600"/>
    <x v="690"/>
    <n v="1567141200"/>
    <d v="2019-08-30T05:00:00"/>
    <b v="0"/>
    <b v="1"/>
    <s v="games/video games"/>
    <x v="6"/>
    <x v="11"/>
  </r>
  <r>
    <n v="761"/>
    <x v="744"/>
    <s v="Customizable leadingedge model"/>
    <x v="196"/>
    <n v="14420"/>
    <x v="751"/>
    <x v="1"/>
    <x v="499"/>
    <x v="750"/>
    <x v="1"/>
    <x v="1"/>
    <n v="1500699600"/>
    <x v="691"/>
    <n v="1501131600"/>
    <d v="2017-07-27T05:00:00"/>
    <b v="0"/>
    <b v="0"/>
    <s v="music/rock"/>
    <x v="1"/>
    <x v="1"/>
  </r>
  <r>
    <n v="762"/>
    <x v="307"/>
    <s v="Upgradable uniform service-desk"/>
    <x v="26"/>
    <n v="6204"/>
    <x v="752"/>
    <x v="1"/>
    <x v="16"/>
    <x v="751"/>
    <x v="2"/>
    <x v="2"/>
    <n v="1354082400"/>
    <x v="692"/>
    <n v="1355032800"/>
    <d v="2012-12-09T06:00:00"/>
    <b v="0"/>
    <b v="0"/>
    <s v="music/jazz"/>
    <x v="1"/>
    <x v="17"/>
  </r>
  <r>
    <n v="763"/>
    <x v="745"/>
    <s v="Inverse client-driven product"/>
    <x v="36"/>
    <n v="6338"/>
    <x v="753"/>
    <x v="1"/>
    <x v="500"/>
    <x v="752"/>
    <x v="1"/>
    <x v="1"/>
    <n v="1336453200"/>
    <x v="693"/>
    <n v="1339477200"/>
    <d v="2012-06-12T05:00:00"/>
    <b v="0"/>
    <b v="1"/>
    <s v="theater/plays"/>
    <x v="3"/>
    <x v="3"/>
  </r>
  <r>
    <n v="764"/>
    <x v="746"/>
    <s v="Managed bandwidth-monitored system engine"/>
    <x v="65"/>
    <n v="8010"/>
    <x v="754"/>
    <x v="1"/>
    <x v="496"/>
    <x v="753"/>
    <x v="1"/>
    <x v="1"/>
    <n v="1305262800"/>
    <x v="694"/>
    <n v="1305954000"/>
    <d v="2011-05-21T05:00:00"/>
    <b v="0"/>
    <b v="0"/>
    <s v="music/rock"/>
    <x v="1"/>
    <x v="1"/>
  </r>
  <r>
    <n v="765"/>
    <x v="747"/>
    <s v="Advanced transitional help-desk"/>
    <x v="61"/>
    <n v="8125"/>
    <x v="755"/>
    <x v="1"/>
    <x v="40"/>
    <x v="754"/>
    <x v="1"/>
    <x v="1"/>
    <n v="1492232400"/>
    <x v="695"/>
    <n v="1494392400"/>
    <d v="2017-05-10T05:00:00"/>
    <b v="1"/>
    <b v="1"/>
    <s v="music/indie rock"/>
    <x v="1"/>
    <x v="7"/>
  </r>
  <r>
    <n v="766"/>
    <x v="748"/>
    <s v="De-engineered disintermediate encryption"/>
    <x v="316"/>
    <n v="13653"/>
    <x v="756"/>
    <x v="0"/>
    <x v="501"/>
    <x v="755"/>
    <x v="2"/>
    <x v="2"/>
    <n v="1537333200"/>
    <x v="123"/>
    <n v="1537419600"/>
    <d v="2018-09-20T05:00:00"/>
    <b v="0"/>
    <b v="0"/>
    <s v="film &amp; video/science fiction"/>
    <x v="4"/>
    <x v="22"/>
  </r>
  <r>
    <n v="767"/>
    <x v="749"/>
    <s v="Upgradable attitude-oriented project"/>
    <x v="387"/>
    <n v="55372"/>
    <x v="757"/>
    <x v="0"/>
    <x v="502"/>
    <x v="756"/>
    <x v="1"/>
    <x v="1"/>
    <n v="1444107600"/>
    <x v="696"/>
    <n v="1447999200"/>
    <d v="2015-11-20T06:00:00"/>
    <b v="0"/>
    <b v="0"/>
    <s v="publishing/translations"/>
    <x v="5"/>
    <x v="18"/>
  </r>
  <r>
    <n v="768"/>
    <x v="750"/>
    <s v="Fundamental zero tolerance alliance"/>
    <x v="73"/>
    <n v="11088"/>
    <x v="758"/>
    <x v="1"/>
    <x v="503"/>
    <x v="757"/>
    <x v="1"/>
    <x v="1"/>
    <n v="1386741600"/>
    <x v="626"/>
    <n v="1388037600"/>
    <d v="2013-12-26T06:00:00"/>
    <b v="0"/>
    <b v="0"/>
    <s v="theater/plays"/>
    <x v="3"/>
    <x v="3"/>
  </r>
  <r>
    <n v="769"/>
    <x v="751"/>
    <s v="Devolved 24hour forecast"/>
    <x v="388"/>
    <n v="109106"/>
    <x v="759"/>
    <x v="0"/>
    <x v="504"/>
    <x v="758"/>
    <x v="1"/>
    <x v="1"/>
    <n v="1376542800"/>
    <x v="697"/>
    <n v="1378789200"/>
    <d v="2013-09-10T05:00:00"/>
    <b v="0"/>
    <b v="0"/>
    <s v="games/video games"/>
    <x v="6"/>
    <x v="11"/>
  </r>
  <r>
    <n v="770"/>
    <x v="752"/>
    <s v="User-centric attitude-oriented intranet"/>
    <x v="333"/>
    <n v="11642"/>
    <x v="760"/>
    <x v="1"/>
    <x v="505"/>
    <x v="759"/>
    <x v="6"/>
    <x v="6"/>
    <n v="1397451600"/>
    <x v="698"/>
    <n v="1398056400"/>
    <d v="2014-04-21T05:00:00"/>
    <b v="0"/>
    <b v="1"/>
    <s v="theater/plays"/>
    <x v="3"/>
    <x v="3"/>
  </r>
  <r>
    <n v="771"/>
    <x v="753"/>
    <s v="Self-enabling 5thgeneration paradigm"/>
    <x v="36"/>
    <n v="2769"/>
    <x v="761"/>
    <x v="3"/>
    <x v="150"/>
    <x v="760"/>
    <x v="1"/>
    <x v="1"/>
    <n v="1548482400"/>
    <x v="699"/>
    <n v="1550815200"/>
    <d v="2019-02-22T06:00:00"/>
    <b v="0"/>
    <b v="0"/>
    <s v="theater/plays"/>
    <x v="3"/>
    <x v="3"/>
  </r>
  <r>
    <n v="772"/>
    <x v="754"/>
    <s v="Persistent 3rdgeneration moratorium"/>
    <x v="389"/>
    <n v="169586"/>
    <x v="762"/>
    <x v="1"/>
    <x v="506"/>
    <x v="761"/>
    <x v="1"/>
    <x v="1"/>
    <n v="1549692000"/>
    <x v="700"/>
    <n v="1550037600"/>
    <d v="2019-02-13T06:00:00"/>
    <b v="0"/>
    <b v="0"/>
    <s v="music/indie rock"/>
    <x v="1"/>
    <x v="7"/>
  </r>
  <r>
    <n v="773"/>
    <x v="755"/>
    <s v="Cross-platform empowering project"/>
    <x v="390"/>
    <n v="101185"/>
    <x v="763"/>
    <x v="1"/>
    <x v="507"/>
    <x v="762"/>
    <x v="1"/>
    <x v="1"/>
    <n v="1492059600"/>
    <x v="701"/>
    <n v="1492923600"/>
    <d v="2017-04-23T05:00:00"/>
    <b v="0"/>
    <b v="0"/>
    <s v="theater/plays"/>
    <x v="3"/>
    <x v="3"/>
  </r>
  <r>
    <n v="774"/>
    <x v="756"/>
    <s v="Polarized user-facing interface"/>
    <x v="92"/>
    <n v="6775"/>
    <x v="764"/>
    <x v="1"/>
    <x v="373"/>
    <x v="763"/>
    <x v="6"/>
    <x v="6"/>
    <n v="1463979600"/>
    <x v="702"/>
    <n v="1467522000"/>
    <d v="2016-07-03T05:00:00"/>
    <b v="0"/>
    <b v="0"/>
    <s v="technology/web"/>
    <x v="2"/>
    <x v="2"/>
  </r>
  <r>
    <n v="775"/>
    <x v="757"/>
    <s v="Customer-focused non-volatile framework"/>
    <x v="151"/>
    <n v="968"/>
    <x v="765"/>
    <x v="0"/>
    <x v="234"/>
    <x v="764"/>
    <x v="1"/>
    <x v="1"/>
    <n v="1415253600"/>
    <x v="703"/>
    <n v="1416117600"/>
    <d v="2014-11-16T06:00:00"/>
    <b v="0"/>
    <b v="0"/>
    <s v="music/rock"/>
    <x v="1"/>
    <x v="1"/>
  </r>
  <r>
    <n v="776"/>
    <x v="758"/>
    <s v="Synchronized multimedia frame"/>
    <x v="391"/>
    <n v="72623"/>
    <x v="766"/>
    <x v="0"/>
    <x v="508"/>
    <x v="765"/>
    <x v="1"/>
    <x v="1"/>
    <n v="1562216400"/>
    <x v="704"/>
    <n v="1563771600"/>
    <d v="2019-07-22T05:00:00"/>
    <b v="0"/>
    <b v="0"/>
    <s v="theater/plays"/>
    <x v="3"/>
    <x v="3"/>
  </r>
  <r>
    <n v="777"/>
    <x v="759"/>
    <s v="Open-architected stable algorithm"/>
    <x v="202"/>
    <n v="45987"/>
    <x v="767"/>
    <x v="0"/>
    <x v="103"/>
    <x v="766"/>
    <x v="1"/>
    <x v="1"/>
    <n v="1316754000"/>
    <x v="431"/>
    <n v="1319259600"/>
    <d v="2011-10-22T05:00:00"/>
    <b v="0"/>
    <b v="0"/>
    <s v="theater/plays"/>
    <x v="3"/>
    <x v="3"/>
  </r>
  <r>
    <n v="778"/>
    <x v="760"/>
    <s v="Cross-platform optimizing website"/>
    <x v="81"/>
    <n v="10243"/>
    <x v="768"/>
    <x v="1"/>
    <x v="5"/>
    <x v="767"/>
    <x v="5"/>
    <x v="5"/>
    <n v="1313211600"/>
    <x v="705"/>
    <n v="1313643600"/>
    <d v="2011-08-18T05:00:00"/>
    <b v="0"/>
    <b v="0"/>
    <s v="film &amp; video/animation"/>
    <x v="4"/>
    <x v="10"/>
  </r>
  <r>
    <n v="779"/>
    <x v="761"/>
    <s v="Public-key actuating projection"/>
    <x v="392"/>
    <n v="87293"/>
    <x v="769"/>
    <x v="0"/>
    <x v="509"/>
    <x v="768"/>
    <x v="1"/>
    <x v="1"/>
    <n v="1439528400"/>
    <x v="706"/>
    <n v="1440306000"/>
    <d v="2015-08-23T05:00:00"/>
    <b v="0"/>
    <b v="1"/>
    <s v="theater/plays"/>
    <x v="3"/>
    <x v="3"/>
  </r>
  <r>
    <n v="780"/>
    <x v="762"/>
    <s v="Implemented intangible instruction set"/>
    <x v="135"/>
    <n v="5421"/>
    <x v="770"/>
    <x v="1"/>
    <x v="55"/>
    <x v="769"/>
    <x v="1"/>
    <x v="1"/>
    <n v="1469163600"/>
    <x v="707"/>
    <n v="1470805200"/>
    <d v="2016-08-10T05:00:00"/>
    <b v="0"/>
    <b v="1"/>
    <s v="film &amp; video/drama"/>
    <x v="4"/>
    <x v="6"/>
  </r>
  <r>
    <n v="781"/>
    <x v="763"/>
    <s v="Cross-group interactive architecture"/>
    <x v="251"/>
    <n v="4414"/>
    <x v="771"/>
    <x v="3"/>
    <x v="75"/>
    <x v="770"/>
    <x v="5"/>
    <x v="5"/>
    <n v="1288501200"/>
    <x v="708"/>
    <n v="1292911200"/>
    <d v="2010-12-21T06:00:00"/>
    <b v="0"/>
    <b v="0"/>
    <s v="theater/plays"/>
    <x v="3"/>
    <x v="3"/>
  </r>
  <r>
    <n v="782"/>
    <x v="764"/>
    <s v="Centralized asymmetric framework"/>
    <x v="135"/>
    <n v="10981"/>
    <x v="772"/>
    <x v="1"/>
    <x v="510"/>
    <x v="771"/>
    <x v="1"/>
    <x v="1"/>
    <n v="1298959200"/>
    <x v="709"/>
    <n v="1301374800"/>
    <d v="2011-03-29T05:00:00"/>
    <b v="0"/>
    <b v="1"/>
    <s v="film &amp; video/animation"/>
    <x v="4"/>
    <x v="10"/>
  </r>
  <r>
    <n v="783"/>
    <x v="765"/>
    <s v="Down-sized systematic utilization"/>
    <x v="71"/>
    <n v="10451"/>
    <x v="773"/>
    <x v="1"/>
    <x v="188"/>
    <x v="772"/>
    <x v="1"/>
    <x v="1"/>
    <n v="1387260000"/>
    <x v="710"/>
    <n v="1387864800"/>
    <d v="2013-12-24T06:00:00"/>
    <b v="0"/>
    <b v="0"/>
    <s v="music/rock"/>
    <x v="1"/>
    <x v="1"/>
  </r>
  <r>
    <n v="784"/>
    <x v="766"/>
    <s v="Profound fault-tolerant model"/>
    <x v="393"/>
    <n v="102535"/>
    <x v="774"/>
    <x v="1"/>
    <x v="511"/>
    <x v="773"/>
    <x v="1"/>
    <x v="1"/>
    <n v="1457244000"/>
    <x v="711"/>
    <n v="1458190800"/>
    <d v="2016-03-17T05:00:00"/>
    <b v="0"/>
    <b v="0"/>
    <s v="technology/web"/>
    <x v="2"/>
    <x v="2"/>
  </r>
  <r>
    <n v="785"/>
    <x v="767"/>
    <s v="Multi-channeled bi-directional moratorium"/>
    <x v="313"/>
    <n v="12939"/>
    <x v="775"/>
    <x v="1"/>
    <x v="78"/>
    <x v="774"/>
    <x v="2"/>
    <x v="2"/>
    <n v="1556341200"/>
    <x v="157"/>
    <n v="1559278800"/>
    <d v="2019-05-31T05:00:00"/>
    <b v="0"/>
    <b v="1"/>
    <s v="film &amp; video/animation"/>
    <x v="4"/>
    <x v="10"/>
  </r>
  <r>
    <n v="786"/>
    <x v="768"/>
    <s v="Object-based content-based ability"/>
    <x v="42"/>
    <n v="10946"/>
    <x v="776"/>
    <x v="1"/>
    <x v="512"/>
    <x v="775"/>
    <x v="6"/>
    <x v="6"/>
    <n v="1522126800"/>
    <x v="630"/>
    <n v="1522731600"/>
    <d v="2018-04-03T05:00:00"/>
    <b v="0"/>
    <b v="1"/>
    <s v="music/jazz"/>
    <x v="1"/>
    <x v="17"/>
  </r>
  <r>
    <n v="787"/>
    <x v="769"/>
    <s v="Progressive coherent secured line"/>
    <x v="394"/>
    <n v="60994"/>
    <x v="777"/>
    <x v="0"/>
    <x v="513"/>
    <x v="776"/>
    <x v="0"/>
    <x v="0"/>
    <n v="1305954000"/>
    <x v="712"/>
    <n v="1306731600"/>
    <d v="2011-05-30T05:00:00"/>
    <b v="0"/>
    <b v="0"/>
    <s v="music/rock"/>
    <x v="1"/>
    <x v="1"/>
  </r>
  <r>
    <n v="788"/>
    <x v="770"/>
    <s v="Synchronized directional capability"/>
    <x v="136"/>
    <n v="3174"/>
    <x v="778"/>
    <x v="2"/>
    <x v="249"/>
    <x v="777"/>
    <x v="1"/>
    <x v="1"/>
    <n v="1350709200"/>
    <x v="93"/>
    <n v="1352527200"/>
    <d v="2012-11-10T06:00:00"/>
    <b v="0"/>
    <b v="0"/>
    <s v="film &amp; video/animation"/>
    <x v="4"/>
    <x v="10"/>
  </r>
  <r>
    <n v="789"/>
    <x v="771"/>
    <s v="Cross-platform composite migration"/>
    <x v="25"/>
    <n v="3351"/>
    <x v="779"/>
    <x v="0"/>
    <x v="430"/>
    <x v="778"/>
    <x v="1"/>
    <x v="1"/>
    <n v="1401166800"/>
    <x v="713"/>
    <n v="1404363600"/>
    <d v="2014-07-03T05:00:00"/>
    <b v="0"/>
    <b v="0"/>
    <s v="theater/plays"/>
    <x v="3"/>
    <x v="3"/>
  </r>
  <r>
    <n v="790"/>
    <x v="772"/>
    <s v="Operative local pricing structure"/>
    <x v="395"/>
    <n v="56774"/>
    <x v="780"/>
    <x v="3"/>
    <x v="260"/>
    <x v="779"/>
    <x v="1"/>
    <x v="1"/>
    <n v="1266127200"/>
    <x v="714"/>
    <n v="1266645600"/>
    <d v="2010-02-20T06:00:00"/>
    <b v="0"/>
    <b v="0"/>
    <s v="theater/plays"/>
    <x v="3"/>
    <x v="3"/>
  </r>
  <r>
    <n v="791"/>
    <x v="773"/>
    <s v="Optional web-enabled extranet"/>
    <x v="118"/>
    <n v="540"/>
    <x v="781"/>
    <x v="0"/>
    <x v="514"/>
    <x v="702"/>
    <x v="1"/>
    <x v="1"/>
    <n v="1481436000"/>
    <x v="715"/>
    <n v="1482818400"/>
    <d v="2016-12-27T06:00:00"/>
    <b v="0"/>
    <b v="0"/>
    <s v="food/food trucks"/>
    <x v="0"/>
    <x v="0"/>
  </r>
  <r>
    <n v="792"/>
    <x v="774"/>
    <s v="Reduced 6thgeneration intranet"/>
    <x v="22"/>
    <n v="680"/>
    <x v="782"/>
    <x v="0"/>
    <x v="243"/>
    <x v="780"/>
    <x v="1"/>
    <x v="1"/>
    <n v="1372222800"/>
    <x v="716"/>
    <n v="1374642000"/>
    <d v="2013-07-24T05:00:00"/>
    <b v="0"/>
    <b v="1"/>
    <s v="theater/plays"/>
    <x v="3"/>
    <x v="3"/>
  </r>
  <r>
    <n v="793"/>
    <x v="775"/>
    <s v="Networked disintermediate leverage"/>
    <x v="65"/>
    <n v="13045"/>
    <x v="783"/>
    <x v="1"/>
    <x v="483"/>
    <x v="781"/>
    <x v="5"/>
    <x v="5"/>
    <n v="1372136400"/>
    <x v="448"/>
    <n v="1372482000"/>
    <d v="2013-06-29T05:00:00"/>
    <b v="0"/>
    <b v="0"/>
    <s v="publishing/nonfiction"/>
    <x v="5"/>
    <x v="9"/>
  </r>
  <r>
    <n v="794"/>
    <x v="776"/>
    <s v="Optional optimal website"/>
    <x v="47"/>
    <n v="8276"/>
    <x v="784"/>
    <x v="1"/>
    <x v="460"/>
    <x v="782"/>
    <x v="1"/>
    <x v="1"/>
    <n v="1513922400"/>
    <x v="717"/>
    <n v="1514959200"/>
    <d v="2018-01-03T06:00:00"/>
    <b v="0"/>
    <b v="0"/>
    <s v="music/rock"/>
    <x v="1"/>
    <x v="1"/>
  </r>
  <r>
    <n v="795"/>
    <x v="777"/>
    <s v="Stand-alone asynchronous functionalities"/>
    <x v="143"/>
    <n v="1022"/>
    <x v="785"/>
    <x v="0"/>
    <x v="249"/>
    <x v="783"/>
    <x v="1"/>
    <x v="1"/>
    <n v="1477976400"/>
    <x v="718"/>
    <n v="1478235600"/>
    <d v="2016-11-04T05:00:00"/>
    <b v="0"/>
    <b v="0"/>
    <s v="film &amp; video/drama"/>
    <x v="4"/>
    <x v="6"/>
  </r>
  <r>
    <n v="796"/>
    <x v="778"/>
    <s v="Profound full-range open system"/>
    <x v="75"/>
    <n v="4275"/>
    <x v="786"/>
    <x v="0"/>
    <x v="373"/>
    <x v="784"/>
    <x v="1"/>
    <x v="1"/>
    <n v="1407474000"/>
    <x v="719"/>
    <n v="1408078800"/>
    <d v="2014-08-15T05:00:00"/>
    <b v="0"/>
    <b v="1"/>
    <s v="games/mobile games"/>
    <x v="6"/>
    <x v="20"/>
  </r>
  <r>
    <n v="797"/>
    <x v="779"/>
    <s v="Optional tangible utilization"/>
    <x v="4"/>
    <n v="8332"/>
    <x v="787"/>
    <x v="1"/>
    <x v="515"/>
    <x v="785"/>
    <x v="1"/>
    <x v="1"/>
    <n v="1546149600"/>
    <x v="720"/>
    <n v="1548136800"/>
    <d v="2019-01-22T06:00:00"/>
    <b v="0"/>
    <b v="0"/>
    <s v="technology/web"/>
    <x v="2"/>
    <x v="2"/>
  </r>
  <r>
    <n v="798"/>
    <x v="780"/>
    <s v="Seamless maximized product"/>
    <x v="74"/>
    <n v="6408"/>
    <x v="788"/>
    <x v="1"/>
    <x v="246"/>
    <x v="786"/>
    <x v="1"/>
    <x v="1"/>
    <n v="1338440400"/>
    <x v="721"/>
    <n v="1340859600"/>
    <d v="2012-06-28T05:00:00"/>
    <b v="0"/>
    <b v="1"/>
    <s v="theater/plays"/>
    <x v="3"/>
    <x v="3"/>
  </r>
  <r>
    <n v="799"/>
    <x v="781"/>
    <s v="Devolved tertiary time-frame"/>
    <x v="396"/>
    <n v="73522"/>
    <x v="789"/>
    <x v="0"/>
    <x v="516"/>
    <x v="787"/>
    <x v="4"/>
    <x v="4"/>
    <n v="1454133600"/>
    <x v="722"/>
    <n v="1454479200"/>
    <d v="2016-02-03T06:00:00"/>
    <b v="0"/>
    <b v="0"/>
    <s v="theater/plays"/>
    <x v="3"/>
    <x v="3"/>
  </r>
  <r>
    <n v="800"/>
    <x v="782"/>
    <s v="Centralized regional function"/>
    <x v="0"/>
    <n v="1"/>
    <x v="100"/>
    <x v="0"/>
    <x v="49"/>
    <x v="100"/>
    <x v="5"/>
    <x v="5"/>
    <n v="1434085200"/>
    <x v="139"/>
    <n v="1434430800"/>
    <d v="2015-06-16T05:00:00"/>
    <b v="0"/>
    <b v="0"/>
    <s v="music/rock"/>
    <x v="1"/>
    <x v="1"/>
  </r>
  <r>
    <n v="801"/>
    <x v="783"/>
    <s v="User-friendly high-level initiative"/>
    <x v="173"/>
    <n v="4667"/>
    <x v="790"/>
    <x v="1"/>
    <x v="88"/>
    <x v="788"/>
    <x v="1"/>
    <x v="1"/>
    <n v="1577772000"/>
    <x v="723"/>
    <n v="1579672800"/>
    <d v="2020-01-22T06:00:00"/>
    <b v="0"/>
    <b v="1"/>
    <s v="photography/photography books"/>
    <x v="7"/>
    <x v="14"/>
  </r>
  <r>
    <n v="802"/>
    <x v="784"/>
    <s v="Reverse-engineered zero-defect infrastructure"/>
    <x v="8"/>
    <n v="12216"/>
    <x v="791"/>
    <x v="1"/>
    <x v="23"/>
    <x v="789"/>
    <x v="1"/>
    <x v="1"/>
    <n v="1562216400"/>
    <x v="704"/>
    <n v="1562389200"/>
    <d v="2019-07-06T05:00:00"/>
    <b v="0"/>
    <b v="0"/>
    <s v="photography/photography books"/>
    <x v="7"/>
    <x v="14"/>
  </r>
  <r>
    <n v="803"/>
    <x v="785"/>
    <s v="Stand-alone background customer loyalty"/>
    <x v="55"/>
    <n v="6527"/>
    <x v="792"/>
    <x v="1"/>
    <x v="517"/>
    <x v="790"/>
    <x v="1"/>
    <x v="1"/>
    <n v="1548568800"/>
    <x v="724"/>
    <n v="1551506400"/>
    <d v="2019-03-02T06:00:00"/>
    <b v="0"/>
    <b v="0"/>
    <s v="theater/plays"/>
    <x v="3"/>
    <x v="3"/>
  </r>
  <r>
    <n v="804"/>
    <x v="786"/>
    <s v="Business-focused discrete software"/>
    <x v="97"/>
    <n v="6987"/>
    <x v="793"/>
    <x v="1"/>
    <x v="205"/>
    <x v="791"/>
    <x v="1"/>
    <x v="1"/>
    <n v="1514872800"/>
    <x v="725"/>
    <n v="1516600800"/>
    <d v="2018-01-22T06:00:00"/>
    <b v="0"/>
    <b v="0"/>
    <s v="music/rock"/>
    <x v="1"/>
    <x v="1"/>
  </r>
  <r>
    <n v="805"/>
    <x v="787"/>
    <s v="Advanced intermediate Graphic Interface"/>
    <x v="62"/>
    <n v="4932"/>
    <x v="794"/>
    <x v="0"/>
    <x v="109"/>
    <x v="792"/>
    <x v="2"/>
    <x v="2"/>
    <n v="1416031200"/>
    <x v="660"/>
    <n v="1420437600"/>
    <d v="2015-01-05T06:00:00"/>
    <b v="0"/>
    <b v="0"/>
    <s v="film &amp; video/documentary"/>
    <x v="4"/>
    <x v="4"/>
  </r>
  <r>
    <n v="806"/>
    <x v="788"/>
    <s v="Adaptive holistic hub"/>
    <x v="31"/>
    <n v="8262"/>
    <x v="795"/>
    <x v="1"/>
    <x v="70"/>
    <x v="793"/>
    <x v="1"/>
    <x v="1"/>
    <n v="1330927200"/>
    <x v="726"/>
    <n v="1332997200"/>
    <d v="2012-03-29T05:00:00"/>
    <b v="0"/>
    <b v="1"/>
    <s v="film &amp; video/drama"/>
    <x v="4"/>
    <x v="6"/>
  </r>
  <r>
    <n v="807"/>
    <x v="789"/>
    <s v="Automated uniform concept"/>
    <x v="31"/>
    <n v="1848"/>
    <x v="796"/>
    <x v="1"/>
    <x v="177"/>
    <x v="794"/>
    <x v="1"/>
    <x v="1"/>
    <n v="1571115600"/>
    <x v="727"/>
    <n v="1574920800"/>
    <d v="2019-11-28T06:00:00"/>
    <b v="0"/>
    <b v="1"/>
    <s v="theater/plays"/>
    <x v="3"/>
    <x v="3"/>
  </r>
  <r>
    <n v="808"/>
    <x v="790"/>
    <s v="Enhanced regional flexibility"/>
    <x v="5"/>
    <n v="1583"/>
    <x v="797"/>
    <x v="0"/>
    <x v="161"/>
    <x v="795"/>
    <x v="1"/>
    <x v="1"/>
    <n v="1463461200"/>
    <x v="728"/>
    <n v="1464930000"/>
    <d v="2016-06-03T05:00:00"/>
    <b v="0"/>
    <b v="0"/>
    <s v="food/food trucks"/>
    <x v="0"/>
    <x v="0"/>
  </r>
  <r>
    <n v="809"/>
    <x v="764"/>
    <s v="Public-key bottom-line algorithm"/>
    <x v="397"/>
    <n v="88536"/>
    <x v="798"/>
    <x v="0"/>
    <x v="518"/>
    <x v="796"/>
    <x v="5"/>
    <x v="5"/>
    <n v="1344920400"/>
    <x v="729"/>
    <n v="1345006800"/>
    <d v="2012-08-15T05:00:00"/>
    <b v="0"/>
    <b v="0"/>
    <s v="film &amp; video/documentary"/>
    <x v="4"/>
    <x v="4"/>
  </r>
  <r>
    <n v="810"/>
    <x v="791"/>
    <s v="Multi-layered intangible instruction set"/>
    <x v="330"/>
    <n v="12360"/>
    <x v="799"/>
    <x v="1"/>
    <x v="394"/>
    <x v="797"/>
    <x v="1"/>
    <x v="1"/>
    <n v="1511848800"/>
    <x v="730"/>
    <n v="1512712800"/>
    <d v="2017-12-08T06:00:00"/>
    <b v="0"/>
    <b v="1"/>
    <s v="theater/plays"/>
    <x v="3"/>
    <x v="3"/>
  </r>
  <r>
    <n v="811"/>
    <x v="792"/>
    <s v="Fundamental methodical emulation"/>
    <x v="398"/>
    <n v="71320"/>
    <x v="800"/>
    <x v="0"/>
    <x v="89"/>
    <x v="798"/>
    <x v="1"/>
    <x v="1"/>
    <n v="1452319200"/>
    <x v="731"/>
    <n v="1452492000"/>
    <d v="2016-01-11T06:00:00"/>
    <b v="0"/>
    <b v="1"/>
    <s v="games/video games"/>
    <x v="6"/>
    <x v="11"/>
  </r>
  <r>
    <n v="812"/>
    <x v="793"/>
    <s v="Expanded value-added hardware"/>
    <x v="221"/>
    <n v="134640"/>
    <x v="801"/>
    <x v="1"/>
    <x v="519"/>
    <x v="799"/>
    <x v="0"/>
    <x v="0"/>
    <n v="1523854800"/>
    <x v="78"/>
    <n v="1524286800"/>
    <d v="2018-04-21T05:00:00"/>
    <b v="0"/>
    <b v="0"/>
    <s v="publishing/nonfiction"/>
    <x v="5"/>
    <x v="9"/>
  </r>
  <r>
    <n v="813"/>
    <x v="794"/>
    <s v="Diverse high-level attitude"/>
    <x v="170"/>
    <n v="7661"/>
    <x v="802"/>
    <x v="1"/>
    <x v="520"/>
    <x v="800"/>
    <x v="1"/>
    <x v="1"/>
    <n v="1346043600"/>
    <x v="732"/>
    <n v="1346907600"/>
    <d v="2012-09-06T05:00:00"/>
    <b v="0"/>
    <b v="0"/>
    <s v="games/video games"/>
    <x v="6"/>
    <x v="11"/>
  </r>
  <r>
    <n v="814"/>
    <x v="795"/>
    <s v="Visionary 24hour analyzer"/>
    <x v="170"/>
    <n v="2950"/>
    <x v="803"/>
    <x v="0"/>
    <x v="521"/>
    <x v="801"/>
    <x v="3"/>
    <x v="3"/>
    <n v="1464325200"/>
    <x v="733"/>
    <n v="1464498000"/>
    <d v="2016-05-29T05:00:00"/>
    <b v="0"/>
    <b v="1"/>
    <s v="music/rock"/>
    <x v="1"/>
    <x v="1"/>
  </r>
  <r>
    <n v="815"/>
    <x v="796"/>
    <s v="Centralized bandwidth-monitored leverage"/>
    <x v="25"/>
    <n v="11721"/>
    <x v="804"/>
    <x v="1"/>
    <x v="236"/>
    <x v="802"/>
    <x v="0"/>
    <x v="0"/>
    <n v="1511935200"/>
    <x v="734"/>
    <n v="1514181600"/>
    <d v="2017-12-25T06:00:00"/>
    <b v="0"/>
    <b v="0"/>
    <s v="music/rock"/>
    <x v="1"/>
    <x v="1"/>
  </r>
  <r>
    <n v="816"/>
    <x v="797"/>
    <s v="Ergonomic mission-critical moratorium"/>
    <x v="173"/>
    <n v="14150"/>
    <x v="805"/>
    <x v="1"/>
    <x v="221"/>
    <x v="803"/>
    <x v="1"/>
    <x v="1"/>
    <n v="1392012000"/>
    <x v="406"/>
    <n v="1392184800"/>
    <d v="2014-02-12T06:00:00"/>
    <b v="1"/>
    <b v="1"/>
    <s v="theater/plays"/>
    <x v="3"/>
    <x v="3"/>
  </r>
  <r>
    <n v="817"/>
    <x v="798"/>
    <s v="Front-line intermediate moderator"/>
    <x v="399"/>
    <n v="189192"/>
    <x v="806"/>
    <x v="1"/>
    <x v="522"/>
    <x v="804"/>
    <x v="6"/>
    <x v="6"/>
    <n v="1556946000"/>
    <x v="735"/>
    <n v="1559365200"/>
    <d v="2019-06-01T05:00:00"/>
    <b v="0"/>
    <b v="1"/>
    <s v="publishing/nonfiction"/>
    <x v="5"/>
    <x v="9"/>
  </r>
  <r>
    <n v="818"/>
    <x v="311"/>
    <s v="Automated local secured line"/>
    <x v="31"/>
    <n v="7664"/>
    <x v="807"/>
    <x v="1"/>
    <x v="464"/>
    <x v="805"/>
    <x v="1"/>
    <x v="1"/>
    <n v="1548050400"/>
    <x v="736"/>
    <n v="1549173600"/>
    <d v="2019-02-03T06:00:00"/>
    <b v="0"/>
    <b v="1"/>
    <s v="theater/plays"/>
    <x v="3"/>
    <x v="3"/>
  </r>
  <r>
    <n v="819"/>
    <x v="799"/>
    <s v="Integrated bandwidth-monitored alliance"/>
    <x v="200"/>
    <n v="4509"/>
    <x v="808"/>
    <x v="0"/>
    <x v="523"/>
    <x v="806"/>
    <x v="1"/>
    <x v="1"/>
    <n v="1353736800"/>
    <x v="737"/>
    <n v="1355032800"/>
    <d v="2012-12-09T06:00:00"/>
    <b v="1"/>
    <b v="0"/>
    <s v="games/video games"/>
    <x v="6"/>
    <x v="11"/>
  </r>
  <r>
    <n v="820"/>
    <x v="800"/>
    <s v="Cross-group heuristic forecast"/>
    <x v="42"/>
    <n v="12009"/>
    <x v="809"/>
    <x v="1"/>
    <x v="524"/>
    <x v="807"/>
    <x v="4"/>
    <x v="4"/>
    <n v="1532840400"/>
    <x v="192"/>
    <n v="1533963600"/>
    <d v="2018-08-11T05:00:00"/>
    <b v="0"/>
    <b v="1"/>
    <s v="music/rock"/>
    <x v="1"/>
    <x v="1"/>
  </r>
  <r>
    <n v="821"/>
    <x v="801"/>
    <s v="Extended impactful secured line"/>
    <x v="70"/>
    <n v="14273"/>
    <x v="810"/>
    <x v="1"/>
    <x v="155"/>
    <x v="808"/>
    <x v="1"/>
    <x v="1"/>
    <n v="1488261600"/>
    <x v="738"/>
    <n v="1489381200"/>
    <d v="2017-03-13T05:00:00"/>
    <b v="0"/>
    <b v="0"/>
    <s v="film &amp; video/documentary"/>
    <x v="4"/>
    <x v="4"/>
  </r>
  <r>
    <n v="822"/>
    <x v="802"/>
    <s v="Distributed optimizing protocol"/>
    <x v="400"/>
    <n v="188982"/>
    <x v="811"/>
    <x v="1"/>
    <x v="525"/>
    <x v="809"/>
    <x v="1"/>
    <x v="1"/>
    <n v="1393567200"/>
    <x v="739"/>
    <n v="1395032400"/>
    <d v="2014-03-17T05:00:00"/>
    <b v="0"/>
    <b v="0"/>
    <s v="music/rock"/>
    <x v="1"/>
    <x v="1"/>
  </r>
  <r>
    <n v="823"/>
    <x v="803"/>
    <s v="Secured well-modulated system engine"/>
    <x v="178"/>
    <n v="14640"/>
    <x v="812"/>
    <x v="1"/>
    <x v="526"/>
    <x v="810"/>
    <x v="1"/>
    <x v="1"/>
    <n v="1410325200"/>
    <x v="613"/>
    <n v="1412485200"/>
    <d v="2014-10-05T05:00:00"/>
    <b v="1"/>
    <b v="1"/>
    <s v="music/rock"/>
    <x v="1"/>
    <x v="1"/>
  </r>
  <r>
    <n v="824"/>
    <x v="804"/>
    <s v="Streamlined national benchmark"/>
    <x v="401"/>
    <n v="107516"/>
    <x v="813"/>
    <x v="1"/>
    <x v="527"/>
    <x v="811"/>
    <x v="1"/>
    <x v="1"/>
    <n v="1276923600"/>
    <x v="740"/>
    <n v="1279688400"/>
    <d v="2010-07-21T05:00:00"/>
    <b v="0"/>
    <b v="1"/>
    <s v="publishing/nonfiction"/>
    <x v="5"/>
    <x v="9"/>
  </r>
  <r>
    <n v="825"/>
    <x v="805"/>
    <s v="Open-architected 24/7 infrastructure"/>
    <x v="136"/>
    <n v="13950"/>
    <x v="814"/>
    <x v="1"/>
    <x v="144"/>
    <x v="812"/>
    <x v="4"/>
    <x v="4"/>
    <n v="1500958800"/>
    <x v="145"/>
    <n v="1501995600"/>
    <d v="2017-08-06T05:00:00"/>
    <b v="0"/>
    <b v="0"/>
    <s v="film &amp; video/shorts"/>
    <x v="4"/>
    <x v="12"/>
  </r>
  <r>
    <n v="826"/>
    <x v="806"/>
    <s v="Digitized 6thgeneration Local Area Network"/>
    <x v="54"/>
    <n v="12797"/>
    <x v="815"/>
    <x v="1"/>
    <x v="346"/>
    <x v="813"/>
    <x v="1"/>
    <x v="1"/>
    <n v="1292220000"/>
    <x v="741"/>
    <n v="1294639200"/>
    <d v="2011-01-10T06:00:00"/>
    <b v="0"/>
    <b v="1"/>
    <s v="theater/plays"/>
    <x v="3"/>
    <x v="3"/>
  </r>
  <r>
    <n v="827"/>
    <x v="807"/>
    <s v="Innovative actuating artificial intelligence"/>
    <x v="173"/>
    <n v="6134"/>
    <x v="816"/>
    <x v="1"/>
    <x v="172"/>
    <x v="814"/>
    <x v="2"/>
    <x v="2"/>
    <n v="1304398800"/>
    <x v="742"/>
    <n v="1305435600"/>
    <d v="2011-05-15T05:00:00"/>
    <b v="0"/>
    <b v="1"/>
    <s v="film &amp; video/drama"/>
    <x v="4"/>
    <x v="6"/>
  </r>
  <r>
    <n v="828"/>
    <x v="808"/>
    <s v="Cross-platform reciprocal budgetary management"/>
    <x v="143"/>
    <n v="4899"/>
    <x v="817"/>
    <x v="0"/>
    <x v="131"/>
    <x v="815"/>
    <x v="1"/>
    <x v="1"/>
    <n v="1535432400"/>
    <x v="202"/>
    <n v="1537592400"/>
    <d v="2018-09-22T05:00:00"/>
    <b v="0"/>
    <b v="0"/>
    <s v="theater/plays"/>
    <x v="3"/>
    <x v="3"/>
  </r>
  <r>
    <n v="829"/>
    <x v="809"/>
    <s v="Vision-oriented scalable portal"/>
    <x v="103"/>
    <n v="4929"/>
    <x v="818"/>
    <x v="0"/>
    <x v="110"/>
    <x v="816"/>
    <x v="1"/>
    <x v="1"/>
    <n v="1433826000"/>
    <x v="743"/>
    <n v="1435122000"/>
    <d v="2015-06-24T05:00:00"/>
    <b v="0"/>
    <b v="0"/>
    <s v="theater/plays"/>
    <x v="3"/>
    <x v="3"/>
  </r>
  <r>
    <n v="830"/>
    <x v="810"/>
    <s v="Persevering zero administration knowledge user"/>
    <x v="319"/>
    <n v="1424"/>
    <x v="819"/>
    <x v="0"/>
    <x v="528"/>
    <x v="817"/>
    <x v="1"/>
    <x v="1"/>
    <n v="1514959200"/>
    <x v="744"/>
    <n v="1520056800"/>
    <d v="2018-03-03T06:00:00"/>
    <b v="0"/>
    <b v="0"/>
    <s v="theater/plays"/>
    <x v="3"/>
    <x v="3"/>
  </r>
  <r>
    <n v="831"/>
    <x v="811"/>
    <s v="Front-line bottom-line Graphic Interface"/>
    <x v="402"/>
    <n v="105817"/>
    <x v="820"/>
    <x v="1"/>
    <x v="529"/>
    <x v="818"/>
    <x v="1"/>
    <x v="1"/>
    <n v="1332738000"/>
    <x v="745"/>
    <n v="1335675600"/>
    <d v="2012-04-29T05:00:00"/>
    <b v="0"/>
    <b v="0"/>
    <s v="photography/photography books"/>
    <x v="7"/>
    <x v="14"/>
  </r>
  <r>
    <n v="832"/>
    <x v="812"/>
    <s v="Synergized fault-tolerant hierarchy"/>
    <x v="403"/>
    <n v="136156"/>
    <x v="821"/>
    <x v="1"/>
    <x v="265"/>
    <x v="819"/>
    <x v="3"/>
    <x v="3"/>
    <n v="1445490000"/>
    <x v="746"/>
    <n v="1448431200"/>
    <d v="2015-11-25T06:00:00"/>
    <b v="1"/>
    <b v="0"/>
    <s v="publishing/translations"/>
    <x v="5"/>
    <x v="18"/>
  </r>
  <r>
    <n v="833"/>
    <x v="813"/>
    <s v="Expanded asynchronous groupware"/>
    <x v="85"/>
    <n v="10723"/>
    <x v="822"/>
    <x v="1"/>
    <x v="34"/>
    <x v="820"/>
    <x v="3"/>
    <x v="3"/>
    <n v="1297663200"/>
    <x v="747"/>
    <n v="1298613600"/>
    <d v="2011-02-25T06:00:00"/>
    <b v="0"/>
    <b v="0"/>
    <s v="publishing/translations"/>
    <x v="5"/>
    <x v="18"/>
  </r>
  <r>
    <n v="834"/>
    <x v="814"/>
    <s v="Expanded fault-tolerant emulation"/>
    <x v="190"/>
    <n v="11228"/>
    <x v="823"/>
    <x v="1"/>
    <x v="530"/>
    <x v="821"/>
    <x v="1"/>
    <x v="1"/>
    <n v="1371963600"/>
    <x v="362"/>
    <n v="1372482000"/>
    <d v="2013-06-29T05:00:00"/>
    <b v="0"/>
    <b v="0"/>
    <s v="theater/plays"/>
    <x v="3"/>
    <x v="3"/>
  </r>
  <r>
    <n v="835"/>
    <x v="815"/>
    <s v="Future-proofed 24hour model"/>
    <x v="404"/>
    <n v="77355"/>
    <x v="824"/>
    <x v="0"/>
    <x v="531"/>
    <x v="822"/>
    <x v="1"/>
    <x v="1"/>
    <n v="1425103200"/>
    <x v="748"/>
    <n v="1425621600"/>
    <d v="2015-03-06T06:00:00"/>
    <b v="0"/>
    <b v="0"/>
    <s v="technology/web"/>
    <x v="2"/>
    <x v="2"/>
  </r>
  <r>
    <n v="836"/>
    <x v="816"/>
    <s v="Optimized didactic intranet"/>
    <x v="32"/>
    <n v="6086"/>
    <x v="825"/>
    <x v="0"/>
    <x v="115"/>
    <x v="823"/>
    <x v="1"/>
    <x v="1"/>
    <n v="1265349600"/>
    <x v="749"/>
    <n v="1266300000"/>
    <d v="2010-02-16T06:00:00"/>
    <b v="0"/>
    <b v="0"/>
    <s v="music/indie rock"/>
    <x v="1"/>
    <x v="7"/>
  </r>
  <r>
    <n v="837"/>
    <x v="817"/>
    <s v="Right-sized dedicated standardization"/>
    <x v="405"/>
    <n v="150960"/>
    <x v="826"/>
    <x v="1"/>
    <x v="532"/>
    <x v="824"/>
    <x v="1"/>
    <x v="1"/>
    <n v="1301202000"/>
    <x v="643"/>
    <n v="1305867600"/>
    <d v="2011-05-20T05:00:00"/>
    <b v="0"/>
    <b v="0"/>
    <s v="music/jazz"/>
    <x v="1"/>
    <x v="17"/>
  </r>
  <r>
    <n v="838"/>
    <x v="818"/>
    <s v="Vision-oriented high-level extranet"/>
    <x v="330"/>
    <n v="8890"/>
    <x v="827"/>
    <x v="1"/>
    <x v="210"/>
    <x v="825"/>
    <x v="1"/>
    <x v="1"/>
    <n v="1538024400"/>
    <x v="750"/>
    <n v="1538802000"/>
    <d v="2018-10-06T05:00:00"/>
    <b v="0"/>
    <b v="0"/>
    <s v="theater/plays"/>
    <x v="3"/>
    <x v="3"/>
  </r>
  <r>
    <n v="839"/>
    <x v="819"/>
    <s v="Organized scalable initiative"/>
    <x v="106"/>
    <n v="14644"/>
    <x v="828"/>
    <x v="1"/>
    <x v="144"/>
    <x v="826"/>
    <x v="1"/>
    <x v="1"/>
    <n v="1395032400"/>
    <x v="751"/>
    <n v="1398920400"/>
    <d v="2014-05-01T05:00:00"/>
    <b v="0"/>
    <b v="1"/>
    <s v="film &amp; video/documentary"/>
    <x v="4"/>
    <x v="4"/>
  </r>
  <r>
    <n v="840"/>
    <x v="820"/>
    <s v="Enhanced regional moderator"/>
    <x v="406"/>
    <n v="116583"/>
    <x v="829"/>
    <x v="1"/>
    <x v="533"/>
    <x v="827"/>
    <x v="1"/>
    <x v="1"/>
    <n v="1405486800"/>
    <x v="752"/>
    <n v="1405659600"/>
    <d v="2014-07-18T05:00:00"/>
    <b v="0"/>
    <b v="1"/>
    <s v="theater/plays"/>
    <x v="3"/>
    <x v="3"/>
  </r>
  <r>
    <n v="841"/>
    <x v="821"/>
    <s v="Automated even-keeled emulation"/>
    <x v="14"/>
    <n v="12991"/>
    <x v="830"/>
    <x v="1"/>
    <x v="287"/>
    <x v="828"/>
    <x v="1"/>
    <x v="1"/>
    <n v="1455861600"/>
    <x v="753"/>
    <n v="1457244000"/>
    <d v="2016-03-06T06:00:00"/>
    <b v="0"/>
    <b v="0"/>
    <s v="technology/web"/>
    <x v="2"/>
    <x v="2"/>
  </r>
  <r>
    <n v="842"/>
    <x v="822"/>
    <s v="Reverse-engineered multi-tasking product"/>
    <x v="42"/>
    <n v="8447"/>
    <x v="831"/>
    <x v="1"/>
    <x v="227"/>
    <x v="829"/>
    <x v="6"/>
    <x v="6"/>
    <n v="1529038800"/>
    <x v="754"/>
    <n v="1529298000"/>
    <d v="2018-06-18T05:00:00"/>
    <b v="0"/>
    <b v="0"/>
    <s v="technology/wearables"/>
    <x v="2"/>
    <x v="8"/>
  </r>
  <r>
    <n v="843"/>
    <x v="823"/>
    <s v="De-engineered next generation parallelism"/>
    <x v="35"/>
    <n v="2703"/>
    <x v="832"/>
    <x v="0"/>
    <x v="254"/>
    <x v="830"/>
    <x v="1"/>
    <x v="1"/>
    <n v="1535259600"/>
    <x v="755"/>
    <n v="1535778000"/>
    <d v="2018-09-01T05:00:00"/>
    <b v="0"/>
    <b v="0"/>
    <s v="photography/photography books"/>
    <x v="7"/>
    <x v="14"/>
  </r>
  <r>
    <n v="844"/>
    <x v="824"/>
    <s v="Intuitive cohesive groupware"/>
    <x v="35"/>
    <n v="8747"/>
    <x v="833"/>
    <x v="3"/>
    <x v="115"/>
    <x v="831"/>
    <x v="1"/>
    <x v="1"/>
    <n v="1327212000"/>
    <x v="756"/>
    <n v="1327471200"/>
    <d v="2012-01-25T06:00:00"/>
    <b v="0"/>
    <b v="0"/>
    <s v="film &amp; video/documentary"/>
    <x v="4"/>
    <x v="4"/>
  </r>
  <r>
    <n v="845"/>
    <x v="825"/>
    <s v="Up-sized high-level access"/>
    <x v="407"/>
    <n v="138087"/>
    <x v="834"/>
    <x v="1"/>
    <x v="534"/>
    <x v="832"/>
    <x v="4"/>
    <x v="4"/>
    <n v="1526360400"/>
    <x v="757"/>
    <n v="1529557200"/>
    <d v="2018-06-21T05:00:00"/>
    <b v="0"/>
    <b v="0"/>
    <s v="technology/web"/>
    <x v="2"/>
    <x v="2"/>
  </r>
  <r>
    <n v="846"/>
    <x v="826"/>
    <s v="Phased empowering success"/>
    <x v="67"/>
    <n v="5085"/>
    <x v="835"/>
    <x v="1"/>
    <x v="44"/>
    <x v="833"/>
    <x v="1"/>
    <x v="1"/>
    <n v="1532149200"/>
    <x v="758"/>
    <n v="1535259600"/>
    <d v="2018-08-26T05:00:00"/>
    <b v="1"/>
    <b v="1"/>
    <s v="technology/web"/>
    <x v="2"/>
    <x v="2"/>
  </r>
  <r>
    <n v="847"/>
    <x v="827"/>
    <s v="Distributed actuating project"/>
    <x v="53"/>
    <n v="11174"/>
    <x v="836"/>
    <x v="1"/>
    <x v="460"/>
    <x v="834"/>
    <x v="1"/>
    <x v="1"/>
    <n v="1515304800"/>
    <x v="759"/>
    <n v="1515564000"/>
    <d v="2018-01-10T06:00:00"/>
    <b v="0"/>
    <b v="0"/>
    <s v="food/food trucks"/>
    <x v="0"/>
    <x v="0"/>
  </r>
  <r>
    <n v="848"/>
    <x v="828"/>
    <s v="Robust motivating orchestration"/>
    <x v="170"/>
    <n v="10831"/>
    <x v="837"/>
    <x v="1"/>
    <x v="535"/>
    <x v="835"/>
    <x v="1"/>
    <x v="1"/>
    <n v="1276318800"/>
    <x v="760"/>
    <n v="1277096400"/>
    <d v="2010-06-21T05:00:00"/>
    <b v="0"/>
    <b v="0"/>
    <s v="film &amp; video/drama"/>
    <x v="4"/>
    <x v="6"/>
  </r>
  <r>
    <n v="849"/>
    <x v="829"/>
    <s v="Vision-oriented uniform instruction set"/>
    <x v="313"/>
    <n v="8917"/>
    <x v="838"/>
    <x v="1"/>
    <x v="253"/>
    <x v="836"/>
    <x v="1"/>
    <x v="1"/>
    <n v="1328767200"/>
    <x v="761"/>
    <n v="1329026400"/>
    <d v="2012-02-12T06:00:00"/>
    <b v="0"/>
    <b v="1"/>
    <s v="music/indie rock"/>
    <x v="1"/>
    <x v="7"/>
  </r>
  <r>
    <n v="850"/>
    <x v="830"/>
    <s v="Cross-group upward-trending hierarchy"/>
    <x v="0"/>
    <n v="1"/>
    <x v="100"/>
    <x v="0"/>
    <x v="49"/>
    <x v="100"/>
    <x v="1"/>
    <x v="1"/>
    <n v="1321682400"/>
    <x v="762"/>
    <n v="1322978400"/>
    <d v="2011-12-04T06:00:00"/>
    <b v="1"/>
    <b v="0"/>
    <s v="music/rock"/>
    <x v="1"/>
    <x v="1"/>
  </r>
  <r>
    <n v="851"/>
    <x v="831"/>
    <s v="Object-based needs-based info-mediaries"/>
    <x v="46"/>
    <n v="12468"/>
    <x v="839"/>
    <x v="1"/>
    <x v="415"/>
    <x v="837"/>
    <x v="1"/>
    <x v="1"/>
    <n v="1335934800"/>
    <x v="444"/>
    <n v="1338786000"/>
    <d v="2012-06-04T05:00:00"/>
    <b v="0"/>
    <b v="0"/>
    <s v="music/electric music"/>
    <x v="1"/>
    <x v="5"/>
  </r>
  <r>
    <n v="852"/>
    <x v="832"/>
    <s v="Open-source reciprocal standardization"/>
    <x v="70"/>
    <n v="2505"/>
    <x v="840"/>
    <x v="0"/>
    <x v="249"/>
    <x v="838"/>
    <x v="1"/>
    <x v="1"/>
    <n v="1310792400"/>
    <x v="763"/>
    <n v="1311656400"/>
    <d v="2011-07-26T05:00:00"/>
    <b v="0"/>
    <b v="1"/>
    <s v="games/video games"/>
    <x v="6"/>
    <x v="11"/>
  </r>
  <r>
    <n v="853"/>
    <x v="833"/>
    <s v="Secured well-modulated projection"/>
    <x v="408"/>
    <n v="111502"/>
    <x v="841"/>
    <x v="1"/>
    <x v="50"/>
    <x v="839"/>
    <x v="0"/>
    <x v="0"/>
    <n v="1308546000"/>
    <x v="764"/>
    <n v="1308978000"/>
    <d v="2011-06-25T05:00:00"/>
    <b v="0"/>
    <b v="1"/>
    <s v="music/indie rock"/>
    <x v="1"/>
    <x v="7"/>
  </r>
  <r>
    <n v="854"/>
    <x v="834"/>
    <s v="Multi-channeled secondary middleware"/>
    <x v="409"/>
    <n v="194309"/>
    <x v="842"/>
    <x v="1"/>
    <x v="536"/>
    <x v="840"/>
    <x v="0"/>
    <x v="0"/>
    <n v="1574056800"/>
    <x v="765"/>
    <n v="1576389600"/>
    <d v="2019-12-15T06:00:00"/>
    <b v="0"/>
    <b v="0"/>
    <s v="publishing/fiction"/>
    <x v="5"/>
    <x v="13"/>
  </r>
  <r>
    <n v="855"/>
    <x v="835"/>
    <s v="Horizontal clear-thinking framework"/>
    <x v="410"/>
    <n v="23956"/>
    <x v="843"/>
    <x v="1"/>
    <x v="15"/>
    <x v="841"/>
    <x v="2"/>
    <x v="2"/>
    <n v="1308373200"/>
    <x v="766"/>
    <n v="1311051600"/>
    <d v="2011-07-19T05:00:00"/>
    <b v="0"/>
    <b v="0"/>
    <s v="theater/plays"/>
    <x v="3"/>
    <x v="3"/>
  </r>
  <r>
    <n v="856"/>
    <x v="764"/>
    <s v="Profound composite core"/>
    <x v="166"/>
    <n v="8558"/>
    <x v="844"/>
    <x v="1"/>
    <x v="1"/>
    <x v="842"/>
    <x v="1"/>
    <x v="1"/>
    <n v="1335243600"/>
    <x v="767"/>
    <n v="1336712400"/>
    <d v="2012-05-11T05:00:00"/>
    <b v="0"/>
    <b v="0"/>
    <s v="food/food trucks"/>
    <x v="0"/>
    <x v="0"/>
  </r>
  <r>
    <n v="857"/>
    <x v="836"/>
    <s v="Programmable disintermediate matrices"/>
    <x v="98"/>
    <n v="7413"/>
    <x v="845"/>
    <x v="1"/>
    <x v="537"/>
    <x v="843"/>
    <x v="5"/>
    <x v="5"/>
    <n v="1328421600"/>
    <x v="768"/>
    <n v="1330408800"/>
    <d v="2012-02-28T06:00:00"/>
    <b v="1"/>
    <b v="0"/>
    <s v="film &amp; video/shorts"/>
    <x v="4"/>
    <x v="12"/>
  </r>
  <r>
    <n v="858"/>
    <x v="837"/>
    <s v="Realigned 5thgeneration knowledge user"/>
    <x v="220"/>
    <n v="2778"/>
    <x v="846"/>
    <x v="0"/>
    <x v="164"/>
    <x v="844"/>
    <x v="1"/>
    <x v="1"/>
    <n v="1524286800"/>
    <x v="769"/>
    <n v="1524891600"/>
    <d v="2018-04-28T05:00:00"/>
    <b v="1"/>
    <b v="0"/>
    <s v="food/food trucks"/>
    <x v="0"/>
    <x v="0"/>
  </r>
  <r>
    <n v="859"/>
    <x v="838"/>
    <s v="Multi-layered upward-trending groupware"/>
    <x v="190"/>
    <n v="2594"/>
    <x v="847"/>
    <x v="0"/>
    <x v="377"/>
    <x v="845"/>
    <x v="1"/>
    <x v="1"/>
    <n v="1362117600"/>
    <x v="770"/>
    <n v="1363669200"/>
    <d v="2013-03-19T05:00:00"/>
    <b v="0"/>
    <b v="1"/>
    <s v="theater/plays"/>
    <x v="3"/>
    <x v="3"/>
  </r>
  <r>
    <n v="860"/>
    <x v="839"/>
    <s v="Re-contextualized leadingedge firmware"/>
    <x v="22"/>
    <n v="5033"/>
    <x v="848"/>
    <x v="1"/>
    <x v="167"/>
    <x v="846"/>
    <x v="1"/>
    <x v="1"/>
    <n v="1550556000"/>
    <x v="771"/>
    <n v="1551420000"/>
    <d v="2019-03-01T06:00:00"/>
    <b v="0"/>
    <b v="1"/>
    <s v="technology/wearables"/>
    <x v="2"/>
    <x v="8"/>
  </r>
  <r>
    <n v="861"/>
    <x v="840"/>
    <s v="Devolved disintermediate analyzer"/>
    <x v="35"/>
    <n v="9317"/>
    <x v="849"/>
    <x v="1"/>
    <x v="25"/>
    <x v="847"/>
    <x v="1"/>
    <x v="1"/>
    <n v="1269147600"/>
    <x v="772"/>
    <n v="1269838800"/>
    <d v="2010-03-29T05:00:00"/>
    <b v="0"/>
    <b v="0"/>
    <s v="theater/plays"/>
    <x v="3"/>
    <x v="3"/>
  </r>
  <r>
    <n v="862"/>
    <x v="841"/>
    <s v="Profound disintermediate open system"/>
    <x v="26"/>
    <n v="6560"/>
    <x v="850"/>
    <x v="1"/>
    <x v="72"/>
    <x v="848"/>
    <x v="1"/>
    <x v="1"/>
    <n v="1312174800"/>
    <x v="773"/>
    <n v="1312520400"/>
    <d v="2011-08-05T05:00:00"/>
    <b v="0"/>
    <b v="0"/>
    <s v="theater/plays"/>
    <x v="3"/>
    <x v="3"/>
  </r>
  <r>
    <n v="863"/>
    <x v="842"/>
    <s v="Automated reciprocal protocol"/>
    <x v="1"/>
    <n v="5415"/>
    <x v="851"/>
    <x v="1"/>
    <x v="538"/>
    <x v="849"/>
    <x v="1"/>
    <x v="1"/>
    <n v="1434517200"/>
    <x v="774"/>
    <n v="1436504400"/>
    <d v="2015-07-10T05:00:00"/>
    <b v="0"/>
    <b v="1"/>
    <s v="film &amp; video/television"/>
    <x v="4"/>
    <x v="19"/>
  </r>
  <r>
    <n v="864"/>
    <x v="843"/>
    <s v="Automated static workforce"/>
    <x v="3"/>
    <n v="14577"/>
    <x v="852"/>
    <x v="1"/>
    <x v="503"/>
    <x v="850"/>
    <x v="1"/>
    <x v="1"/>
    <n v="1471582800"/>
    <x v="775"/>
    <n v="1472014800"/>
    <d v="2016-08-24T05:00:00"/>
    <b v="0"/>
    <b v="0"/>
    <s v="film &amp; video/shorts"/>
    <x v="4"/>
    <x v="12"/>
  </r>
  <r>
    <n v="865"/>
    <x v="844"/>
    <s v="Horizontal attitude-oriented help-desk"/>
    <x v="411"/>
    <n v="150515"/>
    <x v="853"/>
    <x v="1"/>
    <x v="539"/>
    <x v="851"/>
    <x v="1"/>
    <x v="1"/>
    <n v="1410757200"/>
    <x v="776"/>
    <n v="1411534800"/>
    <d v="2014-09-24T05:00:00"/>
    <b v="0"/>
    <b v="0"/>
    <s v="theater/plays"/>
    <x v="3"/>
    <x v="3"/>
  </r>
  <r>
    <n v="866"/>
    <x v="845"/>
    <s v="Versatile 5thgeneration matrices"/>
    <x v="412"/>
    <n v="79045"/>
    <x v="854"/>
    <x v="3"/>
    <x v="540"/>
    <x v="852"/>
    <x v="1"/>
    <x v="1"/>
    <n v="1304830800"/>
    <x v="777"/>
    <n v="1304917200"/>
    <d v="2011-05-09T05:00:00"/>
    <b v="0"/>
    <b v="0"/>
    <s v="photography/photography books"/>
    <x v="7"/>
    <x v="14"/>
  </r>
  <r>
    <n v="867"/>
    <x v="846"/>
    <s v="Cross-platform next generation service-desk"/>
    <x v="73"/>
    <n v="7797"/>
    <x v="855"/>
    <x v="1"/>
    <x v="402"/>
    <x v="853"/>
    <x v="1"/>
    <x v="1"/>
    <n v="1539061200"/>
    <x v="778"/>
    <n v="1539579600"/>
    <d v="2018-10-15T05:00:00"/>
    <b v="0"/>
    <b v="0"/>
    <s v="food/food trucks"/>
    <x v="0"/>
    <x v="0"/>
  </r>
  <r>
    <n v="868"/>
    <x v="847"/>
    <s v="Front-line web-enabled installation"/>
    <x v="260"/>
    <n v="12939"/>
    <x v="856"/>
    <x v="1"/>
    <x v="105"/>
    <x v="854"/>
    <x v="1"/>
    <x v="1"/>
    <n v="1381554000"/>
    <x v="779"/>
    <n v="1382504400"/>
    <d v="2013-10-23T05:00:00"/>
    <b v="0"/>
    <b v="0"/>
    <s v="theater/plays"/>
    <x v="3"/>
    <x v="3"/>
  </r>
  <r>
    <n v="869"/>
    <x v="848"/>
    <s v="Multi-channeled responsive product"/>
    <x v="413"/>
    <n v="38376"/>
    <x v="857"/>
    <x v="0"/>
    <x v="541"/>
    <x v="855"/>
    <x v="1"/>
    <x v="1"/>
    <n v="1277096400"/>
    <x v="780"/>
    <n v="1278306000"/>
    <d v="2010-07-05T05:00:00"/>
    <b v="0"/>
    <b v="0"/>
    <s v="film &amp; video/drama"/>
    <x v="4"/>
    <x v="6"/>
  </r>
  <r>
    <n v="870"/>
    <x v="849"/>
    <s v="Adaptive demand-driven encryption"/>
    <x v="106"/>
    <n v="6920"/>
    <x v="858"/>
    <x v="0"/>
    <x v="246"/>
    <x v="856"/>
    <x v="1"/>
    <x v="1"/>
    <n v="1440392400"/>
    <x v="335"/>
    <n v="1442552400"/>
    <d v="2015-09-18T05:00:00"/>
    <b v="0"/>
    <b v="0"/>
    <s v="theater/plays"/>
    <x v="3"/>
    <x v="3"/>
  </r>
  <r>
    <n v="871"/>
    <x v="850"/>
    <s v="Re-engineered client-driven knowledge user"/>
    <x v="414"/>
    <n v="194912"/>
    <x v="859"/>
    <x v="1"/>
    <x v="542"/>
    <x v="857"/>
    <x v="1"/>
    <x v="1"/>
    <n v="1509512400"/>
    <x v="535"/>
    <n v="1511071200"/>
    <d v="2017-11-19T06:00:00"/>
    <b v="0"/>
    <b v="1"/>
    <s v="theater/plays"/>
    <x v="3"/>
    <x v="3"/>
  </r>
  <r>
    <n v="872"/>
    <x v="851"/>
    <s v="Compatible logistical paradigm"/>
    <x v="53"/>
    <n v="7992"/>
    <x v="860"/>
    <x v="1"/>
    <x v="543"/>
    <x v="858"/>
    <x v="2"/>
    <x v="2"/>
    <n v="1535950800"/>
    <x v="270"/>
    <n v="1536382800"/>
    <d v="2018-09-08T05:00:00"/>
    <b v="0"/>
    <b v="0"/>
    <s v="film &amp; video/science fiction"/>
    <x v="4"/>
    <x v="22"/>
  </r>
  <r>
    <n v="873"/>
    <x v="852"/>
    <s v="Intuitive value-added installation"/>
    <x v="369"/>
    <n v="79268"/>
    <x v="861"/>
    <x v="1"/>
    <x v="544"/>
    <x v="859"/>
    <x v="1"/>
    <x v="1"/>
    <n v="1389160800"/>
    <x v="781"/>
    <n v="1389592800"/>
    <d v="2014-01-13T06:00:00"/>
    <b v="0"/>
    <b v="0"/>
    <s v="photography/photography books"/>
    <x v="7"/>
    <x v="14"/>
  </r>
  <r>
    <n v="874"/>
    <x v="853"/>
    <s v="Managed discrete parallelism"/>
    <x v="415"/>
    <n v="139468"/>
    <x v="862"/>
    <x v="1"/>
    <x v="545"/>
    <x v="860"/>
    <x v="1"/>
    <x v="1"/>
    <n v="1271998800"/>
    <x v="782"/>
    <n v="1275282000"/>
    <d v="2010-05-31T05:00:00"/>
    <b v="0"/>
    <b v="1"/>
    <s v="photography/photography books"/>
    <x v="7"/>
    <x v="14"/>
  </r>
  <r>
    <n v="875"/>
    <x v="854"/>
    <s v="Implemented tangible approach"/>
    <x v="58"/>
    <n v="5465"/>
    <x v="863"/>
    <x v="0"/>
    <x v="109"/>
    <x v="861"/>
    <x v="1"/>
    <x v="1"/>
    <n v="1294898400"/>
    <x v="783"/>
    <n v="1294984800"/>
    <d v="2011-01-14T06:00:00"/>
    <b v="0"/>
    <b v="0"/>
    <s v="music/rock"/>
    <x v="1"/>
    <x v="1"/>
  </r>
  <r>
    <n v="876"/>
    <x v="855"/>
    <s v="Re-engineered encompassing definition"/>
    <x v="111"/>
    <n v="2111"/>
    <x v="864"/>
    <x v="0"/>
    <x v="176"/>
    <x v="862"/>
    <x v="0"/>
    <x v="0"/>
    <n v="1559970000"/>
    <x v="784"/>
    <n v="1562043600"/>
    <d v="2019-07-02T05:00:00"/>
    <b v="0"/>
    <b v="0"/>
    <s v="photography/photography books"/>
    <x v="7"/>
    <x v="14"/>
  </r>
  <r>
    <n v="877"/>
    <x v="856"/>
    <s v="Multi-lateral uniform collaboration"/>
    <x v="416"/>
    <n v="126628"/>
    <x v="865"/>
    <x v="0"/>
    <x v="546"/>
    <x v="863"/>
    <x v="1"/>
    <x v="1"/>
    <n v="1469509200"/>
    <x v="785"/>
    <n v="1469595600"/>
    <d v="2016-07-27T05:00:00"/>
    <b v="0"/>
    <b v="0"/>
    <s v="food/food trucks"/>
    <x v="0"/>
    <x v="0"/>
  </r>
  <r>
    <n v="878"/>
    <x v="857"/>
    <s v="Enterprise-wide foreground paradigm"/>
    <x v="50"/>
    <n v="1012"/>
    <x v="866"/>
    <x v="0"/>
    <x v="65"/>
    <x v="864"/>
    <x v="6"/>
    <x v="6"/>
    <n v="1579068000"/>
    <x v="786"/>
    <n v="1581141600"/>
    <d v="2020-02-08T06:00:00"/>
    <b v="0"/>
    <b v="0"/>
    <s v="music/metal"/>
    <x v="1"/>
    <x v="16"/>
  </r>
  <r>
    <n v="879"/>
    <x v="858"/>
    <s v="Stand-alone incremental parallelism"/>
    <x v="67"/>
    <n v="5438"/>
    <x v="867"/>
    <x v="1"/>
    <x v="4"/>
    <x v="865"/>
    <x v="1"/>
    <x v="1"/>
    <n v="1487743200"/>
    <x v="787"/>
    <n v="1488520800"/>
    <d v="2017-03-03T06:00:00"/>
    <b v="0"/>
    <b v="0"/>
    <s v="publishing/nonfiction"/>
    <x v="5"/>
    <x v="9"/>
  </r>
  <r>
    <n v="880"/>
    <x v="859"/>
    <s v="Persevering 5thgeneration throughput"/>
    <x v="396"/>
    <n v="193101"/>
    <x v="868"/>
    <x v="1"/>
    <x v="547"/>
    <x v="866"/>
    <x v="1"/>
    <x v="1"/>
    <n v="1563685200"/>
    <x v="788"/>
    <n v="1563858000"/>
    <d v="2019-07-23T05:00:00"/>
    <b v="0"/>
    <b v="0"/>
    <s v="music/electric music"/>
    <x v="1"/>
    <x v="5"/>
  </r>
  <r>
    <n v="881"/>
    <x v="860"/>
    <s v="Implemented object-oriented synergy"/>
    <x v="417"/>
    <n v="31665"/>
    <x v="869"/>
    <x v="0"/>
    <x v="15"/>
    <x v="867"/>
    <x v="1"/>
    <x v="1"/>
    <n v="1436418000"/>
    <x v="330"/>
    <n v="1438923600"/>
    <d v="2015-08-07T05:00:00"/>
    <b v="0"/>
    <b v="1"/>
    <s v="theater/plays"/>
    <x v="3"/>
    <x v="3"/>
  </r>
  <r>
    <n v="882"/>
    <x v="861"/>
    <s v="Balanced demand-driven definition"/>
    <x v="126"/>
    <n v="2960"/>
    <x v="870"/>
    <x v="1"/>
    <x v="175"/>
    <x v="868"/>
    <x v="1"/>
    <x v="1"/>
    <n v="1421820000"/>
    <x v="789"/>
    <n v="1422165600"/>
    <d v="2015-01-25T06:00:00"/>
    <b v="0"/>
    <b v="0"/>
    <s v="theater/plays"/>
    <x v="3"/>
    <x v="3"/>
  </r>
  <r>
    <n v="883"/>
    <x v="862"/>
    <s v="Customer-focused mobile Graphic Interface"/>
    <x v="74"/>
    <n v="8089"/>
    <x v="871"/>
    <x v="1"/>
    <x v="548"/>
    <x v="869"/>
    <x v="1"/>
    <x v="1"/>
    <n v="1274763600"/>
    <x v="790"/>
    <n v="1277874000"/>
    <d v="2010-06-30T05:00:00"/>
    <b v="0"/>
    <b v="0"/>
    <s v="film &amp; video/shorts"/>
    <x v="4"/>
    <x v="12"/>
  </r>
  <r>
    <n v="884"/>
    <x v="863"/>
    <s v="Horizontal secondary interface"/>
    <x v="418"/>
    <n v="109374"/>
    <x v="872"/>
    <x v="0"/>
    <x v="549"/>
    <x v="870"/>
    <x v="1"/>
    <x v="1"/>
    <n v="1399179600"/>
    <x v="791"/>
    <n v="1399352400"/>
    <d v="2014-05-06T05:00:00"/>
    <b v="0"/>
    <b v="1"/>
    <s v="theater/plays"/>
    <x v="3"/>
    <x v="3"/>
  </r>
  <r>
    <n v="885"/>
    <x v="864"/>
    <s v="Virtual analyzing collaboration"/>
    <x v="37"/>
    <n v="2129"/>
    <x v="873"/>
    <x v="1"/>
    <x v="550"/>
    <x v="871"/>
    <x v="1"/>
    <x v="1"/>
    <n v="1275800400"/>
    <x v="792"/>
    <n v="1279083600"/>
    <d v="2010-07-14T05:00:00"/>
    <b v="0"/>
    <b v="0"/>
    <s v="theater/plays"/>
    <x v="3"/>
    <x v="3"/>
  </r>
  <r>
    <n v="886"/>
    <x v="865"/>
    <s v="Multi-tiered explicit focus group"/>
    <x v="419"/>
    <n v="127745"/>
    <x v="874"/>
    <x v="0"/>
    <x v="551"/>
    <x v="872"/>
    <x v="1"/>
    <x v="1"/>
    <n v="1282798800"/>
    <x v="793"/>
    <n v="1284354000"/>
    <d v="2010-09-13T05:00:00"/>
    <b v="0"/>
    <b v="0"/>
    <s v="music/indie rock"/>
    <x v="1"/>
    <x v="7"/>
  </r>
  <r>
    <n v="887"/>
    <x v="866"/>
    <s v="Multi-layered systematic knowledgebase"/>
    <x v="75"/>
    <n v="2289"/>
    <x v="875"/>
    <x v="0"/>
    <x v="249"/>
    <x v="873"/>
    <x v="1"/>
    <x v="1"/>
    <n v="1437109200"/>
    <x v="794"/>
    <n v="1441170000"/>
    <d v="2015-09-02T05:00:00"/>
    <b v="0"/>
    <b v="1"/>
    <s v="theater/plays"/>
    <x v="3"/>
    <x v="3"/>
  </r>
  <r>
    <n v="888"/>
    <x v="867"/>
    <s v="Reverse-engineered uniform knowledge user"/>
    <x v="306"/>
    <n v="12174"/>
    <x v="876"/>
    <x v="1"/>
    <x v="552"/>
    <x v="874"/>
    <x v="1"/>
    <x v="1"/>
    <n v="1491886800"/>
    <x v="795"/>
    <n v="1493528400"/>
    <d v="2017-04-30T05:00:00"/>
    <b v="0"/>
    <b v="0"/>
    <s v="theater/plays"/>
    <x v="3"/>
    <x v="3"/>
  </r>
  <r>
    <n v="889"/>
    <x v="868"/>
    <s v="Secured dynamic capacity"/>
    <x v="36"/>
    <n v="9508"/>
    <x v="877"/>
    <x v="1"/>
    <x v="393"/>
    <x v="875"/>
    <x v="1"/>
    <x v="1"/>
    <n v="1394600400"/>
    <x v="796"/>
    <n v="1395205200"/>
    <d v="2014-03-19T05:00:00"/>
    <b v="0"/>
    <b v="1"/>
    <s v="music/electric music"/>
    <x v="1"/>
    <x v="5"/>
  </r>
  <r>
    <n v="890"/>
    <x v="869"/>
    <s v="Devolved foreground throughput"/>
    <x v="420"/>
    <n v="155849"/>
    <x v="878"/>
    <x v="1"/>
    <x v="553"/>
    <x v="876"/>
    <x v="1"/>
    <x v="1"/>
    <n v="1561352400"/>
    <x v="797"/>
    <n v="1561438800"/>
    <d v="2019-06-25T05:00:00"/>
    <b v="0"/>
    <b v="0"/>
    <s v="music/indie rock"/>
    <x v="1"/>
    <x v="7"/>
  </r>
  <r>
    <n v="891"/>
    <x v="870"/>
    <s v="Synchronized demand-driven infrastructure"/>
    <x v="162"/>
    <n v="7758"/>
    <x v="879"/>
    <x v="1"/>
    <x v="34"/>
    <x v="877"/>
    <x v="0"/>
    <x v="0"/>
    <n v="1322892000"/>
    <x v="798"/>
    <n v="1326693600"/>
    <d v="2012-01-16T06:00:00"/>
    <b v="0"/>
    <b v="0"/>
    <s v="film &amp; video/documentary"/>
    <x v="4"/>
    <x v="4"/>
  </r>
  <r>
    <n v="892"/>
    <x v="871"/>
    <s v="Realigned discrete structure"/>
    <x v="46"/>
    <n v="13835"/>
    <x v="880"/>
    <x v="1"/>
    <x v="554"/>
    <x v="878"/>
    <x v="1"/>
    <x v="1"/>
    <n v="1274418000"/>
    <x v="799"/>
    <n v="1277960400"/>
    <d v="2010-07-01T05:00:00"/>
    <b v="0"/>
    <b v="0"/>
    <s v="publishing/translations"/>
    <x v="5"/>
    <x v="18"/>
  </r>
  <r>
    <n v="893"/>
    <x v="872"/>
    <s v="Progressive grid-enabled website"/>
    <x v="141"/>
    <n v="10770"/>
    <x v="881"/>
    <x v="1"/>
    <x v="134"/>
    <x v="879"/>
    <x v="6"/>
    <x v="6"/>
    <n v="1434344400"/>
    <x v="800"/>
    <n v="1434690000"/>
    <d v="2015-06-19T05:00:00"/>
    <b v="0"/>
    <b v="1"/>
    <s v="film &amp; video/documentary"/>
    <x v="4"/>
    <x v="4"/>
  </r>
  <r>
    <n v="894"/>
    <x v="873"/>
    <s v="Organic cohesive neural-net"/>
    <x v="12"/>
    <n v="3208"/>
    <x v="882"/>
    <x v="1"/>
    <x v="75"/>
    <x v="880"/>
    <x v="4"/>
    <x v="4"/>
    <n v="1373518800"/>
    <x v="801"/>
    <n v="1376110800"/>
    <d v="2013-08-10T05:00:00"/>
    <b v="0"/>
    <b v="1"/>
    <s v="film &amp; video/television"/>
    <x v="4"/>
    <x v="19"/>
  </r>
  <r>
    <n v="895"/>
    <x v="874"/>
    <s v="Integrated demand-driven info-mediaries"/>
    <x v="421"/>
    <n v="11108"/>
    <x v="883"/>
    <x v="0"/>
    <x v="37"/>
    <x v="881"/>
    <x v="1"/>
    <x v="1"/>
    <n v="1517637600"/>
    <x v="802"/>
    <n v="1518415200"/>
    <d v="2018-02-12T06:00:00"/>
    <b v="0"/>
    <b v="0"/>
    <s v="theater/plays"/>
    <x v="3"/>
    <x v="3"/>
  </r>
  <r>
    <n v="896"/>
    <x v="875"/>
    <s v="Reverse-engineered client-server extranet"/>
    <x v="174"/>
    <n v="153338"/>
    <x v="884"/>
    <x v="1"/>
    <x v="555"/>
    <x v="882"/>
    <x v="2"/>
    <x v="2"/>
    <n v="1310619600"/>
    <x v="803"/>
    <n v="1310878800"/>
    <d v="2011-07-17T05:00:00"/>
    <b v="0"/>
    <b v="1"/>
    <s v="food/food trucks"/>
    <x v="0"/>
    <x v="0"/>
  </r>
  <r>
    <n v="897"/>
    <x v="876"/>
    <s v="Organized discrete encoding"/>
    <x v="35"/>
    <n v="2437"/>
    <x v="885"/>
    <x v="0"/>
    <x v="11"/>
    <x v="883"/>
    <x v="1"/>
    <x v="1"/>
    <n v="1556427600"/>
    <x v="212"/>
    <n v="1556600400"/>
    <d v="2019-04-30T05:00:00"/>
    <b v="0"/>
    <b v="0"/>
    <s v="theater/plays"/>
    <x v="3"/>
    <x v="3"/>
  </r>
  <r>
    <n v="898"/>
    <x v="877"/>
    <s v="Balanced regional flexibility"/>
    <x v="422"/>
    <n v="93991"/>
    <x v="886"/>
    <x v="0"/>
    <x v="556"/>
    <x v="884"/>
    <x v="1"/>
    <x v="1"/>
    <n v="1576476000"/>
    <x v="804"/>
    <n v="1576994400"/>
    <d v="2019-12-22T06:00:00"/>
    <b v="0"/>
    <b v="0"/>
    <s v="film &amp; video/documentary"/>
    <x v="4"/>
    <x v="4"/>
  </r>
  <r>
    <n v="899"/>
    <x v="878"/>
    <s v="Implemented multimedia time-frame"/>
    <x v="33"/>
    <n v="12620"/>
    <x v="887"/>
    <x v="1"/>
    <x v="300"/>
    <x v="885"/>
    <x v="5"/>
    <x v="5"/>
    <n v="1381122000"/>
    <x v="805"/>
    <n v="1382677200"/>
    <d v="2013-10-25T05:00:00"/>
    <b v="0"/>
    <b v="0"/>
    <s v="music/jazz"/>
    <x v="1"/>
    <x v="17"/>
  </r>
  <r>
    <n v="900"/>
    <x v="879"/>
    <s v="Enhanced uniform service-desk"/>
    <x v="0"/>
    <n v="2"/>
    <x v="50"/>
    <x v="0"/>
    <x v="49"/>
    <x v="50"/>
    <x v="1"/>
    <x v="1"/>
    <n v="1411102800"/>
    <x v="806"/>
    <n v="1411189200"/>
    <d v="2014-09-20T05:00:00"/>
    <b v="0"/>
    <b v="1"/>
    <s v="technology/web"/>
    <x v="2"/>
    <x v="2"/>
  </r>
  <r>
    <n v="901"/>
    <x v="880"/>
    <s v="Versatile bottom-line definition"/>
    <x v="36"/>
    <n v="8746"/>
    <x v="888"/>
    <x v="1"/>
    <x v="122"/>
    <x v="886"/>
    <x v="1"/>
    <x v="1"/>
    <n v="1531803600"/>
    <x v="807"/>
    <n v="1534654800"/>
    <d v="2018-08-19T05:00:00"/>
    <b v="0"/>
    <b v="1"/>
    <s v="music/rock"/>
    <x v="1"/>
    <x v="1"/>
  </r>
  <r>
    <n v="902"/>
    <x v="881"/>
    <s v="Integrated bifurcated software"/>
    <x v="1"/>
    <n v="3534"/>
    <x v="889"/>
    <x v="1"/>
    <x v="460"/>
    <x v="887"/>
    <x v="1"/>
    <x v="1"/>
    <n v="1454133600"/>
    <x v="722"/>
    <n v="1457762400"/>
    <d v="2016-03-12T06:00:00"/>
    <b v="0"/>
    <b v="0"/>
    <s v="technology/web"/>
    <x v="2"/>
    <x v="2"/>
  </r>
  <r>
    <n v="903"/>
    <x v="882"/>
    <s v="Assimilated next generation instruction set"/>
    <x v="423"/>
    <n v="709"/>
    <x v="890"/>
    <x v="2"/>
    <x v="443"/>
    <x v="888"/>
    <x v="1"/>
    <x v="1"/>
    <n v="1336194000"/>
    <x v="477"/>
    <n v="1337490000"/>
    <d v="2012-05-20T05:00:00"/>
    <b v="0"/>
    <b v="1"/>
    <s v="publishing/nonfiction"/>
    <x v="5"/>
    <x v="9"/>
  </r>
  <r>
    <n v="904"/>
    <x v="883"/>
    <s v="Digitized foreground array"/>
    <x v="191"/>
    <n v="795"/>
    <x v="891"/>
    <x v="0"/>
    <x v="36"/>
    <x v="889"/>
    <x v="1"/>
    <x v="1"/>
    <n v="1349326800"/>
    <x v="259"/>
    <n v="1349672400"/>
    <d v="2012-10-08T05:00:00"/>
    <b v="0"/>
    <b v="0"/>
    <s v="publishing/radio &amp; podcasts"/>
    <x v="5"/>
    <x v="15"/>
  </r>
  <r>
    <n v="905"/>
    <x v="884"/>
    <s v="Re-engineered clear-thinking project"/>
    <x v="58"/>
    <n v="12955"/>
    <x v="892"/>
    <x v="1"/>
    <x v="64"/>
    <x v="890"/>
    <x v="1"/>
    <x v="1"/>
    <n v="1379566800"/>
    <x v="9"/>
    <n v="1379826000"/>
    <d v="2013-09-22T05:00:00"/>
    <b v="0"/>
    <b v="0"/>
    <s v="theater/plays"/>
    <x v="3"/>
    <x v="3"/>
  </r>
  <r>
    <n v="906"/>
    <x v="885"/>
    <s v="Implemented even-keeled standardization"/>
    <x v="20"/>
    <n v="8964"/>
    <x v="893"/>
    <x v="1"/>
    <x v="271"/>
    <x v="891"/>
    <x v="1"/>
    <x v="1"/>
    <n v="1494651600"/>
    <x v="808"/>
    <n v="1497762000"/>
    <d v="2017-06-18T05:00:00"/>
    <b v="1"/>
    <b v="1"/>
    <s v="film &amp; video/documentary"/>
    <x v="4"/>
    <x v="4"/>
  </r>
  <r>
    <n v="907"/>
    <x v="886"/>
    <s v="Quality-focused asymmetric adapter"/>
    <x v="14"/>
    <n v="1843"/>
    <x v="894"/>
    <x v="0"/>
    <x v="142"/>
    <x v="892"/>
    <x v="1"/>
    <x v="1"/>
    <n v="1303880400"/>
    <x v="809"/>
    <n v="1304485200"/>
    <d v="2011-05-04T05:00:00"/>
    <b v="0"/>
    <b v="0"/>
    <s v="theater/plays"/>
    <x v="3"/>
    <x v="3"/>
  </r>
  <r>
    <n v="908"/>
    <x v="887"/>
    <s v="Networked intangible help-desk"/>
    <x v="424"/>
    <n v="121950"/>
    <x v="895"/>
    <x v="1"/>
    <x v="557"/>
    <x v="893"/>
    <x v="1"/>
    <x v="1"/>
    <n v="1335934800"/>
    <x v="444"/>
    <n v="1336885200"/>
    <d v="2012-05-13T05:00:00"/>
    <b v="0"/>
    <b v="0"/>
    <s v="games/video games"/>
    <x v="6"/>
    <x v="11"/>
  </r>
  <r>
    <n v="909"/>
    <x v="888"/>
    <s v="Synchronized attitude-oriented frame"/>
    <x v="37"/>
    <n v="8621"/>
    <x v="896"/>
    <x v="1"/>
    <x v="175"/>
    <x v="894"/>
    <x v="0"/>
    <x v="0"/>
    <n v="1528088400"/>
    <x v="384"/>
    <n v="1530421200"/>
    <d v="2018-07-01T05:00:00"/>
    <b v="0"/>
    <b v="1"/>
    <s v="theater/plays"/>
    <x v="3"/>
    <x v="3"/>
  </r>
  <r>
    <n v="910"/>
    <x v="889"/>
    <s v="Proactive incremental architecture"/>
    <x v="425"/>
    <n v="30215"/>
    <x v="897"/>
    <x v="3"/>
    <x v="102"/>
    <x v="895"/>
    <x v="1"/>
    <x v="1"/>
    <n v="1421906400"/>
    <x v="810"/>
    <n v="1421992800"/>
    <d v="2015-01-23T06:00:00"/>
    <b v="0"/>
    <b v="0"/>
    <s v="theater/plays"/>
    <x v="3"/>
    <x v="3"/>
  </r>
  <r>
    <n v="911"/>
    <x v="890"/>
    <s v="Cloned responsive standardization"/>
    <x v="306"/>
    <n v="11539"/>
    <x v="898"/>
    <x v="1"/>
    <x v="558"/>
    <x v="896"/>
    <x v="1"/>
    <x v="1"/>
    <n v="1568005200"/>
    <x v="811"/>
    <n v="1568178000"/>
    <d v="2019-09-11T05:00:00"/>
    <b v="1"/>
    <b v="0"/>
    <s v="technology/web"/>
    <x v="2"/>
    <x v="2"/>
  </r>
  <r>
    <n v="912"/>
    <x v="891"/>
    <s v="Reduced bifurcated pricing structure"/>
    <x v="37"/>
    <n v="14310"/>
    <x v="899"/>
    <x v="1"/>
    <x v="559"/>
    <x v="897"/>
    <x v="1"/>
    <x v="1"/>
    <n v="1346821200"/>
    <x v="812"/>
    <n v="1347944400"/>
    <d v="2012-09-18T05:00:00"/>
    <b v="1"/>
    <b v="0"/>
    <s v="film &amp; video/drama"/>
    <x v="4"/>
    <x v="6"/>
  </r>
  <r>
    <n v="913"/>
    <x v="892"/>
    <s v="Re-engineered asymmetric challenge"/>
    <x v="426"/>
    <n v="35536"/>
    <x v="900"/>
    <x v="0"/>
    <x v="560"/>
    <x v="898"/>
    <x v="2"/>
    <x v="2"/>
    <n v="1557637200"/>
    <x v="813"/>
    <n v="1558760400"/>
    <d v="2019-05-25T05:00:00"/>
    <b v="0"/>
    <b v="0"/>
    <s v="film &amp; video/drama"/>
    <x v="4"/>
    <x v="6"/>
  </r>
  <r>
    <n v="914"/>
    <x v="893"/>
    <s v="Diverse client-driven conglomeration"/>
    <x v="330"/>
    <n v="3676"/>
    <x v="901"/>
    <x v="0"/>
    <x v="561"/>
    <x v="899"/>
    <x v="4"/>
    <x v="4"/>
    <n v="1375592400"/>
    <x v="814"/>
    <n v="1376629200"/>
    <d v="2013-08-16T05:00:00"/>
    <b v="0"/>
    <b v="0"/>
    <s v="theater/plays"/>
    <x v="3"/>
    <x v="3"/>
  </r>
  <r>
    <n v="915"/>
    <x v="894"/>
    <s v="Configurable upward-trending solution"/>
    <x v="427"/>
    <n v="195936"/>
    <x v="902"/>
    <x v="1"/>
    <x v="562"/>
    <x v="900"/>
    <x v="4"/>
    <x v="4"/>
    <n v="1503982800"/>
    <x v="80"/>
    <n v="1504760400"/>
    <d v="2017-09-07T05:00:00"/>
    <b v="0"/>
    <b v="0"/>
    <s v="film &amp; video/television"/>
    <x v="4"/>
    <x v="19"/>
  </r>
  <r>
    <n v="916"/>
    <x v="895"/>
    <s v="Persistent bandwidth-monitored framework"/>
    <x v="41"/>
    <n v="1343"/>
    <x v="903"/>
    <x v="0"/>
    <x v="550"/>
    <x v="901"/>
    <x v="1"/>
    <x v="1"/>
    <n v="1418882400"/>
    <x v="815"/>
    <n v="1419660000"/>
    <d v="2014-12-27T06:00:00"/>
    <b v="0"/>
    <b v="0"/>
    <s v="photography/photography books"/>
    <x v="7"/>
    <x v="14"/>
  </r>
  <r>
    <n v="917"/>
    <x v="896"/>
    <s v="Polarized discrete product"/>
    <x v="136"/>
    <n v="2097"/>
    <x v="904"/>
    <x v="2"/>
    <x v="11"/>
    <x v="902"/>
    <x v="4"/>
    <x v="4"/>
    <n v="1309237200"/>
    <x v="816"/>
    <n v="1311310800"/>
    <d v="2011-07-22T05:00:00"/>
    <b v="0"/>
    <b v="1"/>
    <s v="film &amp; video/shorts"/>
    <x v="4"/>
    <x v="12"/>
  </r>
  <r>
    <n v="918"/>
    <x v="897"/>
    <s v="Seamless dynamic website"/>
    <x v="167"/>
    <n v="9021"/>
    <x v="905"/>
    <x v="1"/>
    <x v="388"/>
    <x v="903"/>
    <x v="5"/>
    <x v="5"/>
    <n v="1343365200"/>
    <x v="474"/>
    <n v="1344315600"/>
    <d v="2012-08-07T05:00:00"/>
    <b v="0"/>
    <b v="0"/>
    <s v="publishing/radio &amp; podcasts"/>
    <x v="5"/>
    <x v="15"/>
  </r>
  <r>
    <n v="919"/>
    <x v="898"/>
    <s v="Extended multimedia firmware"/>
    <x v="428"/>
    <n v="20915"/>
    <x v="906"/>
    <x v="0"/>
    <x v="537"/>
    <x v="904"/>
    <x v="2"/>
    <x v="2"/>
    <n v="1507957200"/>
    <x v="817"/>
    <n v="1510725600"/>
    <d v="2017-11-15T06:00:00"/>
    <b v="0"/>
    <b v="1"/>
    <s v="theater/plays"/>
    <x v="3"/>
    <x v="3"/>
  </r>
  <r>
    <n v="920"/>
    <x v="899"/>
    <s v="Versatile directional project"/>
    <x v="98"/>
    <n v="9676"/>
    <x v="907"/>
    <x v="1"/>
    <x v="563"/>
    <x v="905"/>
    <x v="1"/>
    <x v="1"/>
    <n v="1549519200"/>
    <x v="818"/>
    <n v="1551247200"/>
    <d v="2019-02-27T06:00:00"/>
    <b v="1"/>
    <b v="0"/>
    <s v="film &amp; video/animation"/>
    <x v="4"/>
    <x v="10"/>
  </r>
  <r>
    <n v="921"/>
    <x v="900"/>
    <s v="Profound directional knowledge user"/>
    <x v="429"/>
    <n v="1210"/>
    <x v="908"/>
    <x v="0"/>
    <x v="63"/>
    <x v="906"/>
    <x v="1"/>
    <x v="1"/>
    <n v="1329026400"/>
    <x v="819"/>
    <n v="1330236000"/>
    <d v="2012-02-26T06:00:00"/>
    <b v="0"/>
    <b v="0"/>
    <s v="technology/web"/>
    <x v="2"/>
    <x v="2"/>
  </r>
  <r>
    <n v="922"/>
    <x v="901"/>
    <s v="Ameliorated logistical capability"/>
    <x v="430"/>
    <n v="90440"/>
    <x v="909"/>
    <x v="1"/>
    <x v="564"/>
    <x v="907"/>
    <x v="1"/>
    <x v="1"/>
    <n v="1544335200"/>
    <x v="609"/>
    <n v="1545112800"/>
    <d v="2018-12-18T06:00:00"/>
    <b v="0"/>
    <b v="1"/>
    <s v="music/world music"/>
    <x v="1"/>
    <x v="21"/>
  </r>
  <r>
    <n v="923"/>
    <x v="902"/>
    <s v="Sharable discrete definition"/>
    <x v="12"/>
    <n v="4044"/>
    <x v="910"/>
    <x v="1"/>
    <x v="174"/>
    <x v="908"/>
    <x v="1"/>
    <x v="1"/>
    <n v="1279083600"/>
    <x v="547"/>
    <n v="1279170000"/>
    <d v="2010-07-15T05:00:00"/>
    <b v="0"/>
    <b v="0"/>
    <s v="theater/plays"/>
    <x v="3"/>
    <x v="3"/>
  </r>
  <r>
    <n v="924"/>
    <x v="903"/>
    <s v="User-friendly next generation core"/>
    <x v="431"/>
    <n v="192292"/>
    <x v="911"/>
    <x v="1"/>
    <x v="565"/>
    <x v="909"/>
    <x v="6"/>
    <x v="6"/>
    <n v="1572498000"/>
    <x v="820"/>
    <n v="1573452000"/>
    <d v="2019-11-11T06:00:00"/>
    <b v="0"/>
    <b v="0"/>
    <s v="theater/plays"/>
    <x v="3"/>
    <x v="3"/>
  </r>
  <r>
    <n v="925"/>
    <x v="904"/>
    <s v="Profit-focused empowering system engine"/>
    <x v="162"/>
    <n v="6722"/>
    <x v="912"/>
    <x v="1"/>
    <x v="167"/>
    <x v="910"/>
    <x v="1"/>
    <x v="1"/>
    <n v="1506056400"/>
    <x v="821"/>
    <n v="1507093200"/>
    <d v="2017-10-04T05:00:00"/>
    <b v="0"/>
    <b v="0"/>
    <s v="theater/plays"/>
    <x v="3"/>
    <x v="3"/>
  </r>
  <r>
    <n v="926"/>
    <x v="905"/>
    <s v="Synchronized cohesive encoding"/>
    <x v="251"/>
    <n v="1577"/>
    <x v="913"/>
    <x v="0"/>
    <x v="27"/>
    <x v="911"/>
    <x v="1"/>
    <x v="1"/>
    <n v="1463029200"/>
    <x v="151"/>
    <n v="1463374800"/>
    <d v="2016-05-16T05:00:00"/>
    <b v="0"/>
    <b v="0"/>
    <s v="food/food trucks"/>
    <x v="0"/>
    <x v="0"/>
  </r>
  <r>
    <n v="927"/>
    <x v="906"/>
    <s v="Synergistic dynamic utilization"/>
    <x v="44"/>
    <n v="3301"/>
    <x v="914"/>
    <x v="0"/>
    <x v="95"/>
    <x v="912"/>
    <x v="1"/>
    <x v="1"/>
    <n v="1342069200"/>
    <x v="822"/>
    <n v="1344574800"/>
    <d v="2012-08-10T05:00:00"/>
    <b v="0"/>
    <b v="0"/>
    <s v="theater/plays"/>
    <x v="3"/>
    <x v="3"/>
  </r>
  <r>
    <n v="928"/>
    <x v="907"/>
    <s v="Triple-buffered bi-directional model"/>
    <x v="225"/>
    <n v="196386"/>
    <x v="915"/>
    <x v="1"/>
    <x v="566"/>
    <x v="913"/>
    <x v="6"/>
    <x v="6"/>
    <n v="1388296800"/>
    <x v="823"/>
    <n v="1389074400"/>
    <d v="2014-01-07T06:00:00"/>
    <b v="0"/>
    <b v="0"/>
    <s v="technology/web"/>
    <x v="2"/>
    <x v="2"/>
  </r>
  <r>
    <n v="929"/>
    <x v="908"/>
    <s v="Polarized tertiary function"/>
    <x v="20"/>
    <n v="11952"/>
    <x v="916"/>
    <x v="1"/>
    <x v="229"/>
    <x v="914"/>
    <x v="4"/>
    <x v="4"/>
    <n v="1493787600"/>
    <x v="824"/>
    <n v="1494997200"/>
    <d v="2017-05-17T05:00:00"/>
    <b v="0"/>
    <b v="0"/>
    <s v="theater/plays"/>
    <x v="3"/>
    <x v="3"/>
  </r>
  <r>
    <n v="930"/>
    <x v="909"/>
    <s v="Configurable fault-tolerant structure"/>
    <x v="26"/>
    <n v="3930"/>
    <x v="917"/>
    <x v="1"/>
    <x v="72"/>
    <x v="915"/>
    <x v="1"/>
    <x v="1"/>
    <n v="1424844000"/>
    <x v="825"/>
    <n v="1425448800"/>
    <d v="2015-03-04T06:00:00"/>
    <b v="0"/>
    <b v="1"/>
    <s v="theater/plays"/>
    <x v="3"/>
    <x v="3"/>
  </r>
  <r>
    <n v="931"/>
    <x v="910"/>
    <s v="Digitized 24/7 budgetary management"/>
    <x v="58"/>
    <n v="5729"/>
    <x v="918"/>
    <x v="0"/>
    <x v="192"/>
    <x v="916"/>
    <x v="1"/>
    <x v="1"/>
    <n v="1403931600"/>
    <x v="826"/>
    <n v="1404104400"/>
    <d v="2014-06-30T05:00:00"/>
    <b v="0"/>
    <b v="1"/>
    <s v="theater/plays"/>
    <x v="3"/>
    <x v="3"/>
  </r>
  <r>
    <n v="932"/>
    <x v="911"/>
    <s v="Stand-alone zero tolerance algorithm"/>
    <x v="173"/>
    <n v="4883"/>
    <x v="919"/>
    <x v="1"/>
    <x v="358"/>
    <x v="917"/>
    <x v="1"/>
    <x v="1"/>
    <n v="1394514000"/>
    <x v="827"/>
    <n v="1394773200"/>
    <d v="2014-03-14T05:00:00"/>
    <b v="0"/>
    <b v="0"/>
    <s v="music/rock"/>
    <x v="1"/>
    <x v="1"/>
  </r>
  <r>
    <n v="933"/>
    <x v="912"/>
    <s v="Implemented tangible support"/>
    <x v="432"/>
    <n v="175015"/>
    <x v="920"/>
    <x v="1"/>
    <x v="567"/>
    <x v="918"/>
    <x v="1"/>
    <x v="1"/>
    <n v="1365397200"/>
    <x v="828"/>
    <n v="1366520400"/>
    <d v="2013-04-21T05:00:00"/>
    <b v="0"/>
    <b v="0"/>
    <s v="theater/plays"/>
    <x v="3"/>
    <x v="3"/>
  </r>
  <r>
    <n v="934"/>
    <x v="913"/>
    <s v="Reactive radical framework"/>
    <x v="8"/>
    <n v="11280"/>
    <x v="921"/>
    <x v="1"/>
    <x v="339"/>
    <x v="919"/>
    <x v="1"/>
    <x v="1"/>
    <n v="1456120800"/>
    <x v="829"/>
    <n v="1456639200"/>
    <d v="2016-02-28T06:00:00"/>
    <b v="0"/>
    <b v="0"/>
    <s v="theater/plays"/>
    <x v="3"/>
    <x v="3"/>
  </r>
  <r>
    <n v="935"/>
    <x v="914"/>
    <s v="Object-based full-range knowledge user"/>
    <x v="55"/>
    <n v="10012"/>
    <x v="922"/>
    <x v="1"/>
    <x v="227"/>
    <x v="920"/>
    <x v="1"/>
    <x v="1"/>
    <n v="1437714000"/>
    <x v="830"/>
    <n v="1438318800"/>
    <d v="2015-07-31T05:00:00"/>
    <b v="0"/>
    <b v="0"/>
    <s v="theater/plays"/>
    <x v="3"/>
    <x v="3"/>
  </r>
  <r>
    <n v="936"/>
    <x v="591"/>
    <s v="Enhanced composite contingency"/>
    <x v="100"/>
    <n v="1690"/>
    <x v="923"/>
    <x v="0"/>
    <x v="356"/>
    <x v="921"/>
    <x v="1"/>
    <x v="1"/>
    <n v="1563771600"/>
    <x v="831"/>
    <n v="1564030800"/>
    <d v="2019-07-25T05:00:00"/>
    <b v="1"/>
    <b v="0"/>
    <s v="theater/plays"/>
    <x v="3"/>
    <x v="3"/>
  </r>
  <r>
    <n v="937"/>
    <x v="915"/>
    <s v="Cloned fresh-thinking model"/>
    <x v="409"/>
    <n v="84891"/>
    <x v="924"/>
    <x v="3"/>
    <x v="568"/>
    <x v="922"/>
    <x v="1"/>
    <x v="1"/>
    <n v="1448517600"/>
    <x v="832"/>
    <n v="1449295200"/>
    <d v="2015-12-05T06:00:00"/>
    <b v="0"/>
    <b v="0"/>
    <s v="film &amp; video/documentary"/>
    <x v="4"/>
    <x v="4"/>
  </r>
  <r>
    <n v="938"/>
    <x v="916"/>
    <s v="Total dedicated benchmark"/>
    <x v="243"/>
    <n v="10093"/>
    <x v="925"/>
    <x v="1"/>
    <x v="87"/>
    <x v="923"/>
    <x v="1"/>
    <x v="1"/>
    <n v="1528779600"/>
    <x v="833"/>
    <n v="1531890000"/>
    <d v="2018-07-18T05:00:00"/>
    <b v="0"/>
    <b v="1"/>
    <s v="publishing/fiction"/>
    <x v="5"/>
    <x v="13"/>
  </r>
  <r>
    <n v="939"/>
    <x v="917"/>
    <s v="Streamlined human-resource Graphic Interface"/>
    <x v="75"/>
    <n v="3839"/>
    <x v="926"/>
    <x v="0"/>
    <x v="109"/>
    <x v="924"/>
    <x v="1"/>
    <x v="1"/>
    <n v="1304744400"/>
    <x v="834"/>
    <n v="1306213200"/>
    <d v="2011-05-24T05:00:00"/>
    <b v="0"/>
    <b v="1"/>
    <s v="games/video games"/>
    <x v="6"/>
    <x v="11"/>
  </r>
  <r>
    <n v="940"/>
    <x v="918"/>
    <s v="Upgradable analyzing core"/>
    <x v="34"/>
    <n v="6161"/>
    <x v="927"/>
    <x v="2"/>
    <x v="569"/>
    <x v="925"/>
    <x v="0"/>
    <x v="0"/>
    <n v="1354341600"/>
    <x v="835"/>
    <n v="1356242400"/>
    <d v="2012-12-23T06:00:00"/>
    <b v="0"/>
    <b v="0"/>
    <s v="technology/web"/>
    <x v="2"/>
    <x v="2"/>
  </r>
  <r>
    <n v="941"/>
    <x v="919"/>
    <s v="Profound exuding pricing structure"/>
    <x v="433"/>
    <n v="5615"/>
    <x v="928"/>
    <x v="0"/>
    <x v="373"/>
    <x v="926"/>
    <x v="1"/>
    <x v="1"/>
    <n v="1294552800"/>
    <x v="836"/>
    <n v="1297576800"/>
    <d v="2011-02-13T06:00:00"/>
    <b v="1"/>
    <b v="0"/>
    <s v="theater/plays"/>
    <x v="3"/>
    <x v="3"/>
  </r>
  <r>
    <n v="942"/>
    <x v="916"/>
    <s v="Horizontal optimizing model"/>
    <x v="103"/>
    <n v="6205"/>
    <x v="929"/>
    <x v="0"/>
    <x v="109"/>
    <x v="927"/>
    <x v="2"/>
    <x v="2"/>
    <n v="1295935200"/>
    <x v="837"/>
    <n v="1296194400"/>
    <d v="2011-01-28T06:00:00"/>
    <b v="0"/>
    <b v="0"/>
    <s v="theater/plays"/>
    <x v="3"/>
    <x v="3"/>
  </r>
  <r>
    <n v="943"/>
    <x v="920"/>
    <s v="Synchronized fault-tolerant algorithm"/>
    <x v="168"/>
    <n v="11969"/>
    <x v="930"/>
    <x v="1"/>
    <x v="493"/>
    <x v="928"/>
    <x v="1"/>
    <x v="1"/>
    <n v="1411534800"/>
    <x v="219"/>
    <n v="1414558800"/>
    <d v="2014-10-29T05:00:00"/>
    <b v="0"/>
    <b v="0"/>
    <s v="food/food trucks"/>
    <x v="0"/>
    <x v="0"/>
  </r>
  <r>
    <n v="944"/>
    <x v="921"/>
    <s v="Streamlined 5thgeneration intranet"/>
    <x v="83"/>
    <n v="8142"/>
    <x v="931"/>
    <x v="0"/>
    <x v="570"/>
    <x v="929"/>
    <x v="2"/>
    <x v="2"/>
    <n v="1486706400"/>
    <x v="365"/>
    <n v="1488348000"/>
    <d v="2017-03-01T06:00:00"/>
    <b v="0"/>
    <b v="0"/>
    <s v="photography/photography books"/>
    <x v="7"/>
    <x v="14"/>
  </r>
  <r>
    <n v="945"/>
    <x v="922"/>
    <s v="Cross-group clear-thinking task-force"/>
    <x v="434"/>
    <n v="55805"/>
    <x v="932"/>
    <x v="0"/>
    <x v="571"/>
    <x v="930"/>
    <x v="1"/>
    <x v="1"/>
    <n v="1333602000"/>
    <x v="838"/>
    <n v="1334898000"/>
    <d v="2012-04-20T05:00:00"/>
    <b v="1"/>
    <b v="0"/>
    <s v="photography/photography books"/>
    <x v="7"/>
    <x v="14"/>
  </r>
  <r>
    <n v="946"/>
    <x v="923"/>
    <s v="Public-key bandwidth-monitored intranet"/>
    <x v="184"/>
    <n v="15238"/>
    <x v="933"/>
    <x v="0"/>
    <x v="483"/>
    <x v="931"/>
    <x v="1"/>
    <x v="1"/>
    <n v="1308200400"/>
    <x v="839"/>
    <n v="1308373200"/>
    <d v="2011-06-18T05:00:00"/>
    <b v="0"/>
    <b v="0"/>
    <s v="theater/plays"/>
    <x v="3"/>
    <x v="3"/>
  </r>
  <r>
    <n v="947"/>
    <x v="924"/>
    <s v="Upgradable clear-thinking hardware"/>
    <x v="136"/>
    <n v="961"/>
    <x v="934"/>
    <x v="0"/>
    <x v="171"/>
    <x v="932"/>
    <x v="1"/>
    <x v="1"/>
    <n v="1411707600"/>
    <x v="840"/>
    <n v="1412312400"/>
    <d v="2014-10-03T05:00:00"/>
    <b v="0"/>
    <b v="0"/>
    <s v="theater/plays"/>
    <x v="3"/>
    <x v="3"/>
  </r>
  <r>
    <n v="948"/>
    <x v="925"/>
    <s v="Integrated holistic paradigm"/>
    <x v="151"/>
    <n v="5918"/>
    <x v="935"/>
    <x v="3"/>
    <x v="415"/>
    <x v="933"/>
    <x v="1"/>
    <x v="1"/>
    <n v="1418364000"/>
    <x v="841"/>
    <n v="1419228000"/>
    <d v="2014-12-22T06:00:00"/>
    <b v="1"/>
    <b v="1"/>
    <s v="film &amp; video/documentary"/>
    <x v="4"/>
    <x v="4"/>
  </r>
  <r>
    <n v="949"/>
    <x v="926"/>
    <s v="Seamless clear-thinking conglomeration"/>
    <x v="291"/>
    <n v="9520"/>
    <x v="936"/>
    <x v="1"/>
    <x v="84"/>
    <x v="934"/>
    <x v="1"/>
    <x v="1"/>
    <n v="1429333200"/>
    <x v="842"/>
    <n v="1430974800"/>
    <d v="2015-05-07T05:00:00"/>
    <b v="0"/>
    <b v="0"/>
    <s v="technology/web"/>
    <x v="2"/>
    <x v="2"/>
  </r>
  <r>
    <n v="950"/>
    <x v="927"/>
    <s v="Persistent content-based methodology"/>
    <x v="0"/>
    <n v="5"/>
    <x v="298"/>
    <x v="0"/>
    <x v="49"/>
    <x v="298"/>
    <x v="1"/>
    <x v="1"/>
    <n v="1555390800"/>
    <x v="843"/>
    <n v="1555822800"/>
    <d v="2019-04-21T05:00:00"/>
    <b v="0"/>
    <b v="1"/>
    <s v="theater/plays"/>
    <x v="3"/>
    <x v="3"/>
  </r>
  <r>
    <n v="951"/>
    <x v="928"/>
    <s v="Re-engineered 24hour matrix"/>
    <x v="435"/>
    <n v="159056"/>
    <x v="937"/>
    <x v="1"/>
    <x v="572"/>
    <x v="935"/>
    <x v="1"/>
    <x v="1"/>
    <n v="1482732000"/>
    <x v="844"/>
    <n v="1482818400"/>
    <d v="2016-12-27T06:00:00"/>
    <b v="0"/>
    <b v="1"/>
    <s v="music/rock"/>
    <x v="1"/>
    <x v="1"/>
  </r>
  <r>
    <n v="952"/>
    <x v="929"/>
    <s v="Virtual multi-tasking core"/>
    <x v="436"/>
    <n v="101987"/>
    <x v="938"/>
    <x v="3"/>
    <x v="428"/>
    <x v="936"/>
    <x v="1"/>
    <x v="1"/>
    <n v="1470718800"/>
    <x v="845"/>
    <n v="1471928400"/>
    <d v="2016-08-23T05:00:00"/>
    <b v="0"/>
    <b v="0"/>
    <s v="film &amp; video/documentary"/>
    <x v="4"/>
    <x v="4"/>
  </r>
  <r>
    <n v="953"/>
    <x v="930"/>
    <s v="Streamlined fault-tolerant conglomeration"/>
    <x v="88"/>
    <n v="1980"/>
    <x v="939"/>
    <x v="0"/>
    <x v="356"/>
    <x v="937"/>
    <x v="1"/>
    <x v="1"/>
    <n v="1450591200"/>
    <x v="846"/>
    <n v="1453701600"/>
    <d v="2016-01-25T06:00:00"/>
    <b v="0"/>
    <b v="1"/>
    <s v="film &amp; video/science fiction"/>
    <x v="4"/>
    <x v="22"/>
  </r>
  <r>
    <n v="954"/>
    <x v="931"/>
    <s v="Enterprise-wide client-driven policy"/>
    <x v="142"/>
    <n v="156384"/>
    <x v="940"/>
    <x v="1"/>
    <x v="573"/>
    <x v="938"/>
    <x v="2"/>
    <x v="2"/>
    <n v="1348290000"/>
    <x v="110"/>
    <n v="1350363600"/>
    <d v="2012-10-16T05:00:00"/>
    <b v="0"/>
    <b v="0"/>
    <s v="technology/web"/>
    <x v="2"/>
    <x v="2"/>
  </r>
  <r>
    <n v="955"/>
    <x v="932"/>
    <s v="Function-based next generation emulation"/>
    <x v="31"/>
    <n v="7763"/>
    <x v="941"/>
    <x v="1"/>
    <x v="175"/>
    <x v="939"/>
    <x v="1"/>
    <x v="1"/>
    <n v="1353823200"/>
    <x v="847"/>
    <n v="1353996000"/>
    <d v="2012-11-27T06:00:00"/>
    <b v="0"/>
    <b v="0"/>
    <s v="theater/plays"/>
    <x v="3"/>
    <x v="3"/>
  </r>
  <r>
    <n v="956"/>
    <x v="933"/>
    <s v="Re-engineered composite focus group"/>
    <x v="437"/>
    <n v="35698"/>
    <x v="942"/>
    <x v="0"/>
    <x v="268"/>
    <x v="940"/>
    <x v="1"/>
    <x v="1"/>
    <n v="1450764000"/>
    <x v="848"/>
    <n v="1451109600"/>
    <d v="2015-12-26T06:00:00"/>
    <b v="0"/>
    <b v="0"/>
    <s v="film &amp; video/science fiction"/>
    <x v="4"/>
    <x v="22"/>
  </r>
  <r>
    <n v="957"/>
    <x v="934"/>
    <s v="Profound mission-critical function"/>
    <x v="122"/>
    <n v="12434"/>
    <x v="943"/>
    <x v="1"/>
    <x v="54"/>
    <x v="941"/>
    <x v="1"/>
    <x v="1"/>
    <n v="1329372000"/>
    <x v="849"/>
    <n v="1329631200"/>
    <d v="2012-02-19T06:00:00"/>
    <b v="0"/>
    <b v="0"/>
    <s v="theater/plays"/>
    <x v="3"/>
    <x v="3"/>
  </r>
  <r>
    <n v="958"/>
    <x v="935"/>
    <s v="De-engineered zero-defect open system"/>
    <x v="65"/>
    <n v="8081"/>
    <x v="944"/>
    <x v="1"/>
    <x v="192"/>
    <x v="942"/>
    <x v="1"/>
    <x v="1"/>
    <n v="1277096400"/>
    <x v="780"/>
    <n v="1278997200"/>
    <d v="2010-07-13T05:00:00"/>
    <b v="0"/>
    <b v="0"/>
    <s v="film &amp; video/animation"/>
    <x v="4"/>
    <x v="10"/>
  </r>
  <r>
    <n v="959"/>
    <x v="936"/>
    <s v="Operative hybrid utilization"/>
    <x v="438"/>
    <n v="6631"/>
    <x v="945"/>
    <x v="0"/>
    <x v="406"/>
    <x v="943"/>
    <x v="1"/>
    <x v="1"/>
    <n v="1277701200"/>
    <x v="140"/>
    <n v="1280120400"/>
    <d v="2010-07-26T05:00:00"/>
    <b v="0"/>
    <b v="0"/>
    <s v="publishing/translations"/>
    <x v="5"/>
    <x v="18"/>
  </r>
  <r>
    <n v="960"/>
    <x v="937"/>
    <s v="Function-based interactive matrix"/>
    <x v="20"/>
    <n v="4678"/>
    <x v="946"/>
    <x v="0"/>
    <x v="12"/>
    <x v="944"/>
    <x v="1"/>
    <x v="1"/>
    <n v="1454911200"/>
    <x v="850"/>
    <n v="1458104400"/>
    <d v="2016-03-16T05:00:00"/>
    <b v="0"/>
    <b v="0"/>
    <s v="technology/web"/>
    <x v="2"/>
    <x v="2"/>
  </r>
  <r>
    <n v="961"/>
    <x v="938"/>
    <s v="Optimized content-based collaboration"/>
    <x v="57"/>
    <n v="6800"/>
    <x v="947"/>
    <x v="1"/>
    <x v="287"/>
    <x v="945"/>
    <x v="1"/>
    <x v="1"/>
    <n v="1297922400"/>
    <x v="851"/>
    <n v="1298268000"/>
    <d v="2011-02-21T06:00:00"/>
    <b v="0"/>
    <b v="0"/>
    <s v="publishing/translations"/>
    <x v="5"/>
    <x v="18"/>
  </r>
  <r>
    <n v="962"/>
    <x v="939"/>
    <s v="User-centric cohesive policy"/>
    <x v="136"/>
    <n v="10657"/>
    <x v="948"/>
    <x v="1"/>
    <x v="574"/>
    <x v="946"/>
    <x v="1"/>
    <x v="1"/>
    <n v="1384408800"/>
    <x v="852"/>
    <n v="1386223200"/>
    <d v="2013-12-05T06:00:00"/>
    <b v="0"/>
    <b v="0"/>
    <s v="food/food trucks"/>
    <x v="0"/>
    <x v="0"/>
  </r>
  <r>
    <n v="963"/>
    <x v="940"/>
    <s v="Ergonomic methodical hub"/>
    <x v="291"/>
    <n v="4997"/>
    <x v="949"/>
    <x v="0"/>
    <x v="493"/>
    <x v="947"/>
    <x v="6"/>
    <x v="6"/>
    <n v="1299304800"/>
    <x v="853"/>
    <n v="1299823200"/>
    <d v="2011-03-11T06:00:00"/>
    <b v="0"/>
    <b v="1"/>
    <s v="photography/photography books"/>
    <x v="7"/>
    <x v="14"/>
  </r>
  <r>
    <n v="964"/>
    <x v="941"/>
    <s v="Devolved disintermediate encryption"/>
    <x v="41"/>
    <n v="13164"/>
    <x v="950"/>
    <x v="1"/>
    <x v="287"/>
    <x v="948"/>
    <x v="1"/>
    <x v="1"/>
    <n v="1431320400"/>
    <x v="854"/>
    <n v="1431752400"/>
    <d v="2015-05-16T05:00:00"/>
    <b v="0"/>
    <b v="0"/>
    <s v="theater/plays"/>
    <x v="3"/>
    <x v="3"/>
  </r>
  <r>
    <n v="965"/>
    <x v="942"/>
    <s v="Phased clear-thinking policy"/>
    <x v="196"/>
    <n v="8501"/>
    <x v="951"/>
    <x v="1"/>
    <x v="512"/>
    <x v="949"/>
    <x v="4"/>
    <x v="4"/>
    <n v="1264399200"/>
    <x v="67"/>
    <n v="1267855200"/>
    <d v="2010-03-06T06:00:00"/>
    <b v="0"/>
    <b v="0"/>
    <s v="music/rock"/>
    <x v="1"/>
    <x v="1"/>
  </r>
  <r>
    <n v="966"/>
    <x v="411"/>
    <s v="Seamless solution-oriented capacity"/>
    <x v="12"/>
    <n v="13468"/>
    <x v="952"/>
    <x v="1"/>
    <x v="242"/>
    <x v="950"/>
    <x v="1"/>
    <x v="1"/>
    <n v="1497502800"/>
    <x v="855"/>
    <n v="1497675600"/>
    <d v="2017-06-17T05:00:00"/>
    <b v="0"/>
    <b v="0"/>
    <s v="theater/plays"/>
    <x v="3"/>
    <x v="3"/>
  </r>
  <r>
    <n v="967"/>
    <x v="943"/>
    <s v="Organized human-resource attitude"/>
    <x v="439"/>
    <n v="121138"/>
    <x v="953"/>
    <x v="1"/>
    <x v="575"/>
    <x v="951"/>
    <x v="1"/>
    <x v="1"/>
    <n v="1333688400"/>
    <x v="107"/>
    <n v="1336885200"/>
    <d v="2012-05-13T05:00:00"/>
    <b v="0"/>
    <b v="0"/>
    <s v="music/world music"/>
    <x v="1"/>
    <x v="21"/>
  </r>
  <r>
    <n v="968"/>
    <x v="944"/>
    <s v="Open-architected disintermediate budgetary management"/>
    <x v="166"/>
    <n v="8117"/>
    <x v="954"/>
    <x v="1"/>
    <x v="493"/>
    <x v="952"/>
    <x v="1"/>
    <x v="1"/>
    <n v="1293861600"/>
    <x v="344"/>
    <n v="1295157600"/>
    <d v="2011-01-16T06:00:00"/>
    <b v="0"/>
    <b v="0"/>
    <s v="food/food trucks"/>
    <x v="0"/>
    <x v="0"/>
  </r>
  <r>
    <n v="969"/>
    <x v="945"/>
    <s v="Multi-lateral radical solution"/>
    <x v="58"/>
    <n v="8550"/>
    <x v="955"/>
    <x v="1"/>
    <x v="576"/>
    <x v="953"/>
    <x v="1"/>
    <x v="1"/>
    <n v="1576994400"/>
    <x v="856"/>
    <n v="1577599200"/>
    <d v="2019-12-29T06:00:00"/>
    <b v="0"/>
    <b v="0"/>
    <s v="theater/plays"/>
    <x v="3"/>
    <x v="3"/>
  </r>
  <r>
    <n v="970"/>
    <x v="946"/>
    <s v="Inverse context-sensitive info-mediaries"/>
    <x v="309"/>
    <n v="57659"/>
    <x v="956"/>
    <x v="0"/>
    <x v="577"/>
    <x v="954"/>
    <x v="1"/>
    <x v="1"/>
    <n v="1304917200"/>
    <x v="857"/>
    <n v="1305003600"/>
    <d v="2011-05-10T05:00:00"/>
    <b v="0"/>
    <b v="0"/>
    <s v="theater/plays"/>
    <x v="3"/>
    <x v="3"/>
  </r>
  <r>
    <n v="971"/>
    <x v="947"/>
    <s v="Versatile neutral workforce"/>
    <x v="135"/>
    <n v="1414"/>
    <x v="957"/>
    <x v="0"/>
    <x v="3"/>
    <x v="955"/>
    <x v="1"/>
    <x v="1"/>
    <n v="1381208400"/>
    <x v="858"/>
    <n v="1381726800"/>
    <d v="2013-10-14T05:00:00"/>
    <b v="0"/>
    <b v="0"/>
    <s v="film &amp; video/television"/>
    <x v="4"/>
    <x v="19"/>
  </r>
  <r>
    <n v="972"/>
    <x v="948"/>
    <s v="Multi-tiered systematic knowledge user"/>
    <x v="440"/>
    <n v="97524"/>
    <x v="958"/>
    <x v="1"/>
    <x v="578"/>
    <x v="956"/>
    <x v="1"/>
    <x v="1"/>
    <n v="1401685200"/>
    <x v="859"/>
    <n v="1402462800"/>
    <d v="2014-06-11T05:00:00"/>
    <b v="0"/>
    <b v="1"/>
    <s v="technology/web"/>
    <x v="2"/>
    <x v="2"/>
  </r>
  <r>
    <n v="973"/>
    <x v="949"/>
    <s v="Programmable multi-state algorithm"/>
    <x v="441"/>
    <n v="26176"/>
    <x v="959"/>
    <x v="0"/>
    <x v="526"/>
    <x v="957"/>
    <x v="1"/>
    <x v="1"/>
    <n v="1291960800"/>
    <x v="860"/>
    <n v="1292133600"/>
    <d v="2010-12-12T06:00:00"/>
    <b v="0"/>
    <b v="1"/>
    <s v="theater/plays"/>
    <x v="3"/>
    <x v="3"/>
  </r>
  <r>
    <n v="974"/>
    <x v="950"/>
    <s v="Multi-channeled reciprocal interface"/>
    <x v="126"/>
    <n v="2991"/>
    <x v="960"/>
    <x v="1"/>
    <x v="235"/>
    <x v="958"/>
    <x v="1"/>
    <x v="1"/>
    <n v="1368853200"/>
    <x v="170"/>
    <n v="1368939600"/>
    <d v="2013-05-19T05:00:00"/>
    <b v="0"/>
    <b v="0"/>
    <s v="music/indie rock"/>
    <x v="1"/>
    <x v="7"/>
  </r>
  <r>
    <n v="975"/>
    <x v="951"/>
    <s v="Right-sized maximized migration"/>
    <x v="91"/>
    <n v="8366"/>
    <x v="961"/>
    <x v="1"/>
    <x v="18"/>
    <x v="959"/>
    <x v="1"/>
    <x v="1"/>
    <n v="1448776800"/>
    <x v="861"/>
    <n v="1452146400"/>
    <d v="2016-01-07T06:00:00"/>
    <b v="0"/>
    <b v="1"/>
    <s v="theater/plays"/>
    <x v="3"/>
    <x v="3"/>
  </r>
  <r>
    <n v="976"/>
    <x v="952"/>
    <s v="Self-enabling value-added artificial intelligence"/>
    <x v="220"/>
    <n v="12886"/>
    <x v="962"/>
    <x v="1"/>
    <x v="382"/>
    <x v="960"/>
    <x v="1"/>
    <x v="1"/>
    <n v="1296194400"/>
    <x v="862"/>
    <n v="1296712800"/>
    <d v="2011-02-03T06:00:00"/>
    <b v="0"/>
    <b v="1"/>
    <s v="theater/plays"/>
    <x v="3"/>
    <x v="3"/>
  </r>
  <r>
    <n v="977"/>
    <x v="597"/>
    <s v="Vision-oriented interactive solution"/>
    <x v="260"/>
    <n v="5177"/>
    <x v="963"/>
    <x v="0"/>
    <x v="109"/>
    <x v="961"/>
    <x v="1"/>
    <x v="1"/>
    <n v="1517983200"/>
    <x v="863"/>
    <n v="1520748000"/>
    <d v="2018-03-11T06:00:00"/>
    <b v="0"/>
    <b v="0"/>
    <s v="food/food trucks"/>
    <x v="0"/>
    <x v="0"/>
  </r>
  <r>
    <n v="978"/>
    <x v="953"/>
    <s v="Fundamental user-facing productivity"/>
    <x v="67"/>
    <n v="8641"/>
    <x v="964"/>
    <x v="1"/>
    <x v="45"/>
    <x v="962"/>
    <x v="1"/>
    <x v="1"/>
    <n v="1478930400"/>
    <x v="864"/>
    <n v="1480831200"/>
    <d v="2016-12-04T06:00:00"/>
    <b v="0"/>
    <b v="0"/>
    <s v="games/video games"/>
    <x v="6"/>
    <x v="11"/>
  </r>
  <r>
    <n v="979"/>
    <x v="954"/>
    <s v="Innovative well-modulated capability"/>
    <x v="138"/>
    <n v="86244"/>
    <x v="965"/>
    <x v="1"/>
    <x v="579"/>
    <x v="963"/>
    <x v="4"/>
    <x v="4"/>
    <n v="1426395600"/>
    <x v="527"/>
    <n v="1426914000"/>
    <d v="2015-03-21T05:00:00"/>
    <b v="0"/>
    <b v="0"/>
    <s v="theater/plays"/>
    <x v="3"/>
    <x v="3"/>
  </r>
  <r>
    <n v="980"/>
    <x v="955"/>
    <s v="Universal fault-tolerant orchestration"/>
    <x v="442"/>
    <n v="78630"/>
    <x v="966"/>
    <x v="0"/>
    <x v="580"/>
    <x v="964"/>
    <x v="1"/>
    <x v="1"/>
    <n v="1446181200"/>
    <x v="865"/>
    <n v="1446616800"/>
    <d v="2015-11-04T06:00:00"/>
    <b v="1"/>
    <b v="0"/>
    <s v="publishing/nonfiction"/>
    <x v="5"/>
    <x v="9"/>
  </r>
  <r>
    <n v="981"/>
    <x v="956"/>
    <s v="Grass-roots executive synergy"/>
    <x v="313"/>
    <n v="11941"/>
    <x v="967"/>
    <x v="1"/>
    <x v="581"/>
    <x v="965"/>
    <x v="1"/>
    <x v="1"/>
    <n v="1514181600"/>
    <x v="866"/>
    <n v="1517032800"/>
    <d v="2018-01-27T06:00:00"/>
    <b v="0"/>
    <b v="0"/>
    <s v="technology/web"/>
    <x v="2"/>
    <x v="2"/>
  </r>
  <r>
    <n v="982"/>
    <x v="957"/>
    <s v="Multi-layered optimal application"/>
    <x v="44"/>
    <n v="6115"/>
    <x v="968"/>
    <x v="0"/>
    <x v="51"/>
    <x v="966"/>
    <x v="1"/>
    <x v="1"/>
    <n v="1311051600"/>
    <x v="867"/>
    <n v="1311224400"/>
    <d v="2011-07-21T05:00:00"/>
    <b v="0"/>
    <b v="1"/>
    <s v="film &amp; video/documentary"/>
    <x v="4"/>
    <x v="4"/>
  </r>
  <r>
    <n v="983"/>
    <x v="958"/>
    <s v="Business-focused full-range core"/>
    <x v="443"/>
    <n v="188404"/>
    <x v="969"/>
    <x v="1"/>
    <x v="582"/>
    <x v="967"/>
    <x v="1"/>
    <x v="1"/>
    <n v="1564894800"/>
    <x v="868"/>
    <n v="1566190800"/>
    <d v="2019-08-19T05:00:00"/>
    <b v="0"/>
    <b v="0"/>
    <s v="film &amp; video/documentary"/>
    <x v="4"/>
    <x v="4"/>
  </r>
  <r>
    <n v="984"/>
    <x v="959"/>
    <s v="Exclusive system-worthy Graphic Interface"/>
    <x v="191"/>
    <n v="9910"/>
    <x v="970"/>
    <x v="1"/>
    <x v="345"/>
    <x v="968"/>
    <x v="1"/>
    <x v="1"/>
    <n v="1567918800"/>
    <x v="105"/>
    <n v="1570165200"/>
    <d v="2019-10-04T05:00:00"/>
    <b v="0"/>
    <b v="0"/>
    <s v="theater/plays"/>
    <x v="3"/>
    <x v="3"/>
  </r>
  <r>
    <n v="985"/>
    <x v="960"/>
    <s v="Enhanced optimal ability"/>
    <x v="305"/>
    <n v="114523"/>
    <x v="971"/>
    <x v="0"/>
    <x v="583"/>
    <x v="969"/>
    <x v="1"/>
    <x v="1"/>
    <n v="1386309600"/>
    <x v="481"/>
    <n v="1388556000"/>
    <d v="2014-01-01T06:00:00"/>
    <b v="0"/>
    <b v="1"/>
    <s v="music/rock"/>
    <x v="1"/>
    <x v="1"/>
  </r>
  <r>
    <n v="986"/>
    <x v="961"/>
    <s v="Optional zero administration neural-net"/>
    <x v="75"/>
    <n v="3144"/>
    <x v="972"/>
    <x v="0"/>
    <x v="45"/>
    <x v="970"/>
    <x v="1"/>
    <x v="1"/>
    <n v="1301979600"/>
    <x v="253"/>
    <n v="1303189200"/>
    <d v="2011-04-19T05:00:00"/>
    <b v="0"/>
    <b v="0"/>
    <s v="music/rock"/>
    <x v="1"/>
    <x v="1"/>
  </r>
  <r>
    <n v="987"/>
    <x v="962"/>
    <s v="Ameliorated foreground focus group"/>
    <x v="8"/>
    <n v="13441"/>
    <x v="973"/>
    <x v="1"/>
    <x v="584"/>
    <x v="971"/>
    <x v="1"/>
    <x v="1"/>
    <n v="1493269200"/>
    <x v="869"/>
    <n v="1494478800"/>
    <d v="2017-05-11T05:00:00"/>
    <b v="0"/>
    <b v="0"/>
    <s v="film &amp; video/documentary"/>
    <x v="4"/>
    <x v="4"/>
  </r>
  <r>
    <n v="988"/>
    <x v="963"/>
    <s v="Triple-buffered multi-tasking matrices"/>
    <x v="151"/>
    <n v="4899"/>
    <x v="974"/>
    <x v="0"/>
    <x v="251"/>
    <x v="972"/>
    <x v="1"/>
    <x v="1"/>
    <n v="1478930400"/>
    <x v="864"/>
    <n v="1480744800"/>
    <d v="2016-12-03T06:00:00"/>
    <b v="0"/>
    <b v="0"/>
    <s v="publishing/radio &amp; podcasts"/>
    <x v="5"/>
    <x v="15"/>
  </r>
  <r>
    <n v="989"/>
    <x v="964"/>
    <s v="Versatile dedicated migration"/>
    <x v="166"/>
    <n v="11990"/>
    <x v="975"/>
    <x v="1"/>
    <x v="31"/>
    <x v="973"/>
    <x v="1"/>
    <x v="1"/>
    <n v="1555390800"/>
    <x v="843"/>
    <n v="1555822800"/>
    <d v="2019-04-21T05:00:00"/>
    <b v="0"/>
    <b v="0"/>
    <s v="publishing/translations"/>
    <x v="5"/>
    <x v="18"/>
  </r>
  <r>
    <n v="990"/>
    <x v="965"/>
    <s v="Devolved foreground customer loyalty"/>
    <x v="75"/>
    <n v="6839"/>
    <x v="976"/>
    <x v="0"/>
    <x v="251"/>
    <x v="974"/>
    <x v="1"/>
    <x v="1"/>
    <n v="1456984800"/>
    <x v="289"/>
    <n v="1458882000"/>
    <d v="2016-03-25T05:00:00"/>
    <b v="0"/>
    <b v="1"/>
    <s v="film &amp; video/drama"/>
    <x v="4"/>
    <x v="6"/>
  </r>
  <r>
    <n v="991"/>
    <x v="509"/>
    <s v="Reduced reciprocal focus group"/>
    <x v="122"/>
    <n v="11091"/>
    <x v="977"/>
    <x v="1"/>
    <x v="585"/>
    <x v="975"/>
    <x v="1"/>
    <x v="1"/>
    <n v="1411621200"/>
    <x v="870"/>
    <n v="1411966800"/>
    <d v="2014-09-29T05:00:00"/>
    <b v="0"/>
    <b v="1"/>
    <s v="music/rock"/>
    <x v="1"/>
    <x v="1"/>
  </r>
  <r>
    <n v="992"/>
    <x v="966"/>
    <s v="Networked global migration"/>
    <x v="33"/>
    <n v="13223"/>
    <x v="978"/>
    <x v="1"/>
    <x v="227"/>
    <x v="976"/>
    <x v="1"/>
    <x v="1"/>
    <n v="1525669200"/>
    <x v="871"/>
    <n v="1526878800"/>
    <d v="2018-05-21T05:00:00"/>
    <b v="0"/>
    <b v="1"/>
    <s v="film &amp; video/drama"/>
    <x v="4"/>
    <x v="6"/>
  </r>
  <r>
    <n v="993"/>
    <x v="967"/>
    <s v="De-engineered even-keeled definition"/>
    <x v="122"/>
    <n v="7608"/>
    <x v="979"/>
    <x v="3"/>
    <x v="51"/>
    <x v="977"/>
    <x v="6"/>
    <x v="6"/>
    <n v="1450936800"/>
    <x v="872"/>
    <n v="1452405600"/>
    <d v="2016-01-10T06:00:00"/>
    <b v="0"/>
    <b v="1"/>
    <s v="photography/photography books"/>
    <x v="7"/>
    <x v="14"/>
  </r>
  <r>
    <n v="994"/>
    <x v="968"/>
    <s v="Implemented bi-directional flexibility"/>
    <x v="444"/>
    <n v="74073"/>
    <x v="980"/>
    <x v="0"/>
    <x v="586"/>
    <x v="978"/>
    <x v="1"/>
    <x v="1"/>
    <n v="1413522000"/>
    <x v="873"/>
    <n v="1414040400"/>
    <d v="2014-10-23T05:00:00"/>
    <b v="0"/>
    <b v="1"/>
    <s v="publishing/translations"/>
    <x v="5"/>
    <x v="18"/>
  </r>
  <r>
    <n v="995"/>
    <x v="969"/>
    <s v="Vision-oriented scalable definition"/>
    <x v="238"/>
    <n v="153216"/>
    <x v="981"/>
    <x v="1"/>
    <x v="587"/>
    <x v="979"/>
    <x v="1"/>
    <x v="1"/>
    <n v="1541307600"/>
    <x v="874"/>
    <n v="1543816800"/>
    <d v="2018-12-03T06:00:00"/>
    <b v="0"/>
    <b v="1"/>
    <s v="food/food trucks"/>
    <x v="0"/>
    <x v="0"/>
  </r>
  <r>
    <n v="996"/>
    <x v="970"/>
    <s v="Future-proofed upward-trending migration"/>
    <x v="47"/>
    <n v="4814"/>
    <x v="982"/>
    <x v="0"/>
    <x v="192"/>
    <x v="980"/>
    <x v="1"/>
    <x v="1"/>
    <n v="1357106400"/>
    <x v="875"/>
    <n v="1359698400"/>
    <d v="2013-02-01T06:00:00"/>
    <b v="0"/>
    <b v="0"/>
    <s v="theater/plays"/>
    <x v="3"/>
    <x v="3"/>
  </r>
  <r>
    <n v="997"/>
    <x v="971"/>
    <s v="Right-sized full-range throughput"/>
    <x v="4"/>
    <n v="4603"/>
    <x v="983"/>
    <x v="3"/>
    <x v="279"/>
    <x v="981"/>
    <x v="6"/>
    <x v="6"/>
    <n v="1390197600"/>
    <x v="876"/>
    <n v="1390629600"/>
    <d v="2014-01-25T06:00:00"/>
    <b v="0"/>
    <b v="0"/>
    <s v="theater/plays"/>
    <x v="3"/>
    <x v="3"/>
  </r>
  <r>
    <n v="998"/>
    <x v="972"/>
    <s v="Polarized composite customer loyalty"/>
    <x v="445"/>
    <n v="37823"/>
    <x v="984"/>
    <x v="0"/>
    <x v="82"/>
    <x v="982"/>
    <x v="1"/>
    <x v="1"/>
    <n v="1265868000"/>
    <x v="877"/>
    <n v="1267077600"/>
    <d v="2010-02-25T06:00:00"/>
    <b v="0"/>
    <b v="1"/>
    <s v="music/indie rock"/>
    <x v="1"/>
    <x v="7"/>
  </r>
  <r>
    <n v="999"/>
    <x v="973"/>
    <s v="Expanded eco-centric policy"/>
    <x v="446"/>
    <n v="62819"/>
    <x v="985"/>
    <x v="3"/>
    <x v="588"/>
    <x v="983"/>
    <x v="1"/>
    <x v="1"/>
    <n v="1467176400"/>
    <x v="878"/>
    <n v="1467781200"/>
    <d v="2016-07-06T05:00:00"/>
    <b v="0"/>
    <b v="0"/>
    <s v="food/food trucks"/>
    <x v="0"/>
    <x v="0"/>
  </r>
  <r>
    <m/>
    <x v="974"/>
    <m/>
    <x v="447"/>
    <m/>
    <x v="986"/>
    <x v="4"/>
    <x v="589"/>
    <x v="984"/>
    <x v="7"/>
    <x v="7"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0FEB1-A37A-4549-9BF8-B9FFC53AE41F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8" baseItem="2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24967-7426-4B08-8277-8487F77463AA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G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E8853-9DA2-4629-B9C1-47B7B64CEEF4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A958" workbookViewId="0">
      <selection activeCell="C1003" sqref="C1003"/>
    </sheetView>
  </sheetViews>
  <sheetFormatPr defaultColWidth="10.58203125" defaultRowHeight="15.5" x14ac:dyDescent="0.35"/>
  <cols>
    <col min="1" max="1" width="4.08203125" bestFit="1" customWidth="1"/>
    <col min="2" max="2" width="30.58203125" bestFit="1" customWidth="1"/>
    <col min="3" max="3" width="33.5" style="3" customWidth="1"/>
    <col min="8" max="8" width="13" bestFit="1" customWidth="1"/>
    <col min="9" max="9" width="20.5" bestFit="1" customWidth="1"/>
    <col min="12" max="12" width="11.08203125" bestFit="1" customWidth="1"/>
    <col min="13" max="13" width="26.33203125" bestFit="1" customWidth="1"/>
    <col min="14" max="14" width="11.08203125" bestFit="1" customWidth="1"/>
    <col min="15" max="15" width="25" bestFit="1" customWidth="1"/>
    <col min="18" max="18" width="28" bestFit="1" customWidth="1"/>
    <col min="19" max="19" width="14.83203125" bestFit="1" customWidth="1"/>
    <col min="20" max="20" width="12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 t="e">
        <f t="shared" ref="I2:I66" si="0">E2/H2</f>
        <v>#DIV/0!</v>
      </c>
      <c r="J2" t="s">
        <v>15</v>
      </c>
      <c r="K2" t="s">
        <v>16</v>
      </c>
      <c r="L2">
        <v>1448690400</v>
      </c>
      <c r="M2" s="8">
        <f>(((L2/60/60)/24)+DATE(1970,1,1))</f>
        <v>42336.25</v>
      </c>
      <c r="N2">
        <v>1450159200</v>
      </c>
      <c r="O2" s="8">
        <f>(((N2/60/60)/24)+DATE(1970,1,1))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E3/D3</f>
        <v>10.4</v>
      </c>
      <c r="G3" t="s">
        <v>20</v>
      </c>
      <c r="H3">
        <v>158</v>
      </c>
      <c r="I3" s="5">
        <f t="shared" si="0"/>
        <v>92.151898734177209</v>
      </c>
      <c r="J3" t="s">
        <v>21</v>
      </c>
      <c r="K3" t="s">
        <v>22</v>
      </c>
      <c r="L3">
        <v>1408424400</v>
      </c>
      <c r="M3" s="8">
        <f t="shared" ref="M3:M66" si="2">(((L3/60/60)/24)+DATE(1970,1,1))</f>
        <v>41870.208333333336</v>
      </c>
      <c r="N3">
        <v>1408597200</v>
      </c>
      <c r="O3" s="8">
        <f t="shared" ref="O3:O66" si="3">(((N3/60/60)/24)+DATE(1970,1,1))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1.3147878228782288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0.58976190476190471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0.69276315789473686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1.7361842105263159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0.20961538461538462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3.2757777777777779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0.19932788374205268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0.51741935483870971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2.6611538461538462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0.48095238095238096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0.89349206349206345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2.4511904761904764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0.66769503546099296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0.47307881773399013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6.4947058823529416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1.5939125295508274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0.66912087912087914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0.48529600000000001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1.1224279210925645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0.40992553191489361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1.2807106598984772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3.3204444444444445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1.1283225108225108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2.1643636363636363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0.4819906976744186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0.79949999999999999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1.0522553516819573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3.2889978213507627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1.606111111111111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3.1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0.86807920792079207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3.7782071713147412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1.5080645161290323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1.5030119521912351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1.572857142857143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1.3998765432098765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3.2532258064516131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0.50777777777777777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1.6906818181818182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2.1292857142857144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4.4394444444444447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1.859390243902439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6.5881249999999998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0.4768421052631579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1.1478378378378378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4.7526666666666664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3.86972972972973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1.89625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0.02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0.91867805186590767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0.34152777777777776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1.4040909090909091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0.89866666666666661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1.7796969696969698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1.436625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2.1527586206896552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2.2711111111111113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2.7507142857142859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1.4437048832271762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0.92745983935742971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7.226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0.11851063829787234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0.97642857142857142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5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8">
        <f t="shared" ref="M67:M130" si="6">(((L67/60/60)/24)+DATE(1970,1,1))</f>
        <v>40570.25</v>
      </c>
      <c r="N67">
        <v>1296712800</v>
      </c>
      <c r="O67" s="8">
        <f t="shared" ref="O67:O130" si="7">(((N67/60/60)/24)+DATE(1970,1,1))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 s="8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 s="8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 s="8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 s="8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 s="8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 s="8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 s="8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 s="8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 s="8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 s="8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 s="8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 s="8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 s="8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 s="8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 s="8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 s="8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 s="8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 s="8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 s="8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 s="8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 s="8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 s="8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 s="8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 s="8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 s="8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 s="8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 s="8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 s="8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 s="8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 s="8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 s="8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 s="8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 s="8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 s="8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 s="8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 s="8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 s="8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 s="8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 s="8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 s="8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 s="8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 s="8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 s="8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 s="8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 s="8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 s="8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 s="8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 s="8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 s="8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 s="8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 s="8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 s="8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 s="8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 s="8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 s="8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 s="8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 s="8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 s="8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 s="8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 s="8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 s="8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 s="8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 s="8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5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8">
        <f t="shared" ref="M131:M194" si="10">(((L131/60/60)/24)+DATE(1970,1,1))</f>
        <v>42038.25</v>
      </c>
      <c r="N131">
        <v>1425103200</v>
      </c>
      <c r="O131" s="8">
        <f t="shared" ref="O131:O194" si="11">(((N131/60/60)/24)+DATE(1970,1,1))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 s="8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 s="8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 s="8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 s="8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 s="8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 s="8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 s="8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 s="8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 s="8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 s="8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 s="8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 s="8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 s="8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 s="8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 s="8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 s="8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 s="8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 s="8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 s="8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 s="8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 s="8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 s="8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 s="8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 s="8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 s="8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 s="8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 s="8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 s="8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 s="8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 s="8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 s="8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 s="8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 s="8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 s="8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 s="8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 s="8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 s="8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 s="8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 s="8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 s="8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 s="8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 s="8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 s="8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 s="8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 s="8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 s="8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 s="8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 s="8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 s="8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 s="8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 s="8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 s="8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 s="8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 s="8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 s="8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 s="8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 s="8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 s="8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 s="8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 s="8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 s="8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 s="8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 s="8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8">
        <f t="shared" ref="M195:M258" si="14">(((L195/60/60)/24)+DATE(1970,1,1))</f>
        <v>43198.208333333328</v>
      </c>
      <c r="N195">
        <v>1523509200</v>
      </c>
      <c r="O195" s="8">
        <f t="shared" ref="O195:O258" si="15">(((N195/60/60)/24)+DATE(1970,1,1))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 s="8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 s="8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 s="8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 s="8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 s="8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 s="8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8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 s="8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 s="8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 s="8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 s="8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 s="8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 s="8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 s="8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 s="8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 s="8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 s="8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 s="8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 s="8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 s="8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 s="8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 s="8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 s="8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 s="8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 s="8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 s="8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 s="8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 s="8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 s="8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 s="8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 s="8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 s="8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 s="8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 s="8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 s="8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 s="8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 s="8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 s="8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 s="8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 s="8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 s="8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 s="8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 s="8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 s="8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 s="8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 s="8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 s="8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 s="8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 s="8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 s="8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 s="8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 s="8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 s="8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 s="8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 s="8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 s="8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 s="8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 s="8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 s="8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8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 s="8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 s="8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 s="8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5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8">
        <f t="shared" ref="M259:M322" si="18">(((L259/60/60)/24)+DATE(1970,1,1))</f>
        <v>41338.25</v>
      </c>
      <c r="N259">
        <v>1363669200</v>
      </c>
      <c r="O259" s="8">
        <f t="shared" ref="O259:O322" si="19">(((N259/60/60)/24)+DATE(1970,1,1))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 s="8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 s="8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 s="8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 s="8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 s="8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 s="8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 s="8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 s="8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 s="8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 s="8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 s="8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 s="8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 s="8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 s="8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 s="8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8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 s="8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 s="8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 s="8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 s="8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 s="8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 s="8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 s="8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 s="8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 s="8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 s="8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 s="8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 s="8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 s="8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 s="8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 s="8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 s="8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 s="8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 s="8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 s="8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 s="8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 s="8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 s="8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 s="8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 s="8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 s="8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 s="8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 s="8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 s="8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 s="8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 s="8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 s="8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 s="8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 s="8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 s="8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 s="8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 s="8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 s="8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 s="8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 s="8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 s="8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 s="8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 s="8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 s="8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 s="8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 s="8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 s="8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 s="8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5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8">
        <f t="shared" ref="M323:M386" si="22">(((L323/60/60)/24)+DATE(1970,1,1))</f>
        <v>40634.208333333336</v>
      </c>
      <c r="N323">
        <v>1302325200</v>
      </c>
      <c r="O323" s="8">
        <f t="shared" ref="O323:O386" si="23">(((N323/60/60)/24)+DATE(1970,1,1))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 s="8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 s="8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 s="8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 s="8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 s="8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 s="8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 s="8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 s="8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 s="8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 s="8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 s="8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 s="8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 s="8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 s="8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 s="8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 s="8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 s="8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 s="8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 s="8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 s="8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 s="8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 s="8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 s="8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 s="8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 s="8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 s="8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 s="8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 s="8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 s="8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 s="8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8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 s="8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 s="8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 s="8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 s="8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 s="8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8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 s="8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 s="8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 s="8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 s="8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 s="8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 s="8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 s="8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 s="8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 s="8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 s="8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 s="8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 s="8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 s="8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 s="8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 s="8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 s="8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 s="8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 s="8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 s="8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 s="8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 s="8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 s="8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 s="8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 s="8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 s="8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 s="8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5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8">
        <f t="shared" ref="M387:M450" si="26">(((L387/60/60)/24)+DATE(1970,1,1))</f>
        <v>43553.208333333328</v>
      </c>
      <c r="N387">
        <v>1556600400</v>
      </c>
      <c r="O387" s="8">
        <f t="shared" ref="O387:O450" si="27">(((N387/60/60)/24)+DATE(1970,1,1))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 s="8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 s="8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 s="8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 s="8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 s="8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 s="8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 s="8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 s="8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 s="8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 s="8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 s="8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 s="8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 s="8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 s="8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 s="8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 s="8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 s="8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8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 s="8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 s="8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 s="8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 s="8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8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 s="8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 s="8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 s="8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 s="8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 s="8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 s="8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 s="8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 s="8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 s="8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 s="8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 s="8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 s="8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 s="8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 s="8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 s="8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 s="8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 s="8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 s="8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 s="8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 s="8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 s="8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 s="8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 s="8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 s="8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 s="8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8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 s="8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 s="8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 s="8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 s="8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 s="8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 s="8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 s="8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 s="8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 s="8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 s="8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 s="8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 s="8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 s="8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 s="8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5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8">
        <f t="shared" ref="M451:M514" si="30">(((L451/60/60)/24)+DATE(1970,1,1))</f>
        <v>43530.25</v>
      </c>
      <c r="N451">
        <v>1553317200</v>
      </c>
      <c r="O451" s="8">
        <f t="shared" ref="O451:O514" si="31">(((N451/60/60)/24)+DATE(1970,1,1))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 s="8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 s="8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 s="8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 s="8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 s="8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 s="8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 s="8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 s="8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 s="8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 s="8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 s="8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 s="8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 s="8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 s="8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 s="8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 s="8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 s="8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8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 s="8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 s="8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 s="8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 s="8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 s="8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 s="8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 s="8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 s="8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 s="8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 s="8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 s="8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 s="8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 s="8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 s="8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 s="8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 s="8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 s="8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 s="8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 s="8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 s="8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 s="8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 s="8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 s="8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 s="8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 s="8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 s="8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 s="8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 s="8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 s="8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 s="8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 s="8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 s="8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 s="8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 s="8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 s="8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 s="8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 s="8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 s="8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 s="8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 s="8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 s="8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 s="8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 s="8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 s="8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 s="8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8">
        <f t="shared" ref="M515:M578" si="34">(((L515/60/60)/24)+DATE(1970,1,1))</f>
        <v>40430.208333333336</v>
      </c>
      <c r="N515">
        <v>1284181200</v>
      </c>
      <c r="O515" s="8">
        <f t="shared" ref="O515:O578" si="35">(((N515/60/60)/24)+DATE(1970,1,1))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 s="8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8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 s="8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 s="8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 s="8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 s="8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 s="8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 s="8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 s="8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 s="8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 s="8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 s="8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 s="8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 s="8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 s="8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 s="8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 s="8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 s="8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8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 s="8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 s="8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 s="8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 s="8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 s="8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 s="8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 s="8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 s="8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 s="8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 s="8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 s="8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 s="8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 s="8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 s="8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 s="8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 s="8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 s="8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 s="8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 s="8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 s="8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 s="8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 s="8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 s="8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 s="8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 s="8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 s="8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 s="8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 s="8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 s="8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 s="8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 s="8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 s="8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 s="8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 s="8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 s="8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 s="8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 s="8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 s="8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 s="8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 s="8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 s="8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 s="8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 s="8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 s="8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5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8">
        <f t="shared" ref="M579:M642" si="38">(((L579/60/60)/24)+DATE(1970,1,1))</f>
        <v>40613.25</v>
      </c>
      <c r="N579">
        <v>1302066000</v>
      </c>
      <c r="O579" s="8">
        <f t="shared" ref="O579:O642" si="39">(((N579/60/60)/24)+DATE(1970,1,1))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 s="8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 s="8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 s="8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 s="8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 s="8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 s="8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 s="8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 s="8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 s="8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 s="8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 s="8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 s="8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 s="8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 s="8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 s="8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 s="8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 s="8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 s="8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 s="8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 s="8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 s="8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 s="8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 s="8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 s="8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 s="8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 s="8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 s="8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 s="8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 s="8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 s="8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 s="8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 s="8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 s="8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 s="8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 s="8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8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 s="8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 s="8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 s="8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 s="8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 s="8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 s="8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 s="8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 s="8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 s="8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 s="8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 s="8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 s="8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 s="8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 s="8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 s="8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 s="8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 s="8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 s="8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 s="8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 s="8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 s="8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 s="8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 s="8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 s="8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 s="8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 s="8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 s="8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5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8">
        <f t="shared" ref="M643:M706" si="42">(((L643/60/60)/24)+DATE(1970,1,1))</f>
        <v>42786.25</v>
      </c>
      <c r="N643">
        <v>1489986000</v>
      </c>
      <c r="O643" s="8">
        <f t="shared" ref="O643:O706" si="43">(((N643/60/60)/24)+DATE(1970,1,1))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 s="8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 s="8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8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 s="8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 s="8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 s="8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 s="8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 s="8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 s="8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 s="8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 s="8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 s="8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 s="8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 s="8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 s="8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 s="8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 s="8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 s="8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 s="8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 s="8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 s="8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 s="8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 s="8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 s="8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 s="8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 s="8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 s="8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 s="8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 s="8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 s="8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 s="8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 s="8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 s="8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 s="8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 s="8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 s="8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 s="8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 s="8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 s="8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 s="8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 s="8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 s="8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8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 s="8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 s="8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 s="8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 s="8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 s="8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 s="8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 s="8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 s="8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 s="8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 s="8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 s="8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 s="8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 s="8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 s="8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 s="8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 s="8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 s="8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 s="8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 s="8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 s="8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5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8">
        <f t="shared" ref="M707:M770" si="46">(((L707/60/60)/24)+DATE(1970,1,1))</f>
        <v>41619.25</v>
      </c>
      <c r="N707">
        <v>1387087200</v>
      </c>
      <c r="O707" s="8">
        <f t="shared" ref="O707:O770" si="47">(((N707/60/60)/24)+DATE(1970,1,1))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 s="8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 s="8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 s="8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 s="8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 s="8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 s="8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 s="8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 s="8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 s="8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 s="8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 s="8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 s="8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 s="8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 s="8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 s="8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 s="8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 s="8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 s="8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 s="8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 s="8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 s="8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 s="8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 s="8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 s="8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8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 s="8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 s="8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 s="8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 s="8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 s="8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 s="8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 s="8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 s="8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 s="8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 s="8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 s="8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 s="8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 s="8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 s="8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 s="8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 s="8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 s="8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 s="8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 s="8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 s="8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 s="8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 s="8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 s="8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 s="8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 s="8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 s="8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 s="8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 s="8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 s="8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 s="8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 s="8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 s="8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 s="8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 s="8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 s="8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 s="8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 s="8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 s="8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5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8">
        <f t="shared" ref="M771:M834" si="50">(((L771/60/60)/24)+DATE(1970,1,1))</f>
        <v>41501.208333333336</v>
      </c>
      <c r="N771">
        <v>1378789200</v>
      </c>
      <c r="O771" s="8">
        <f t="shared" ref="O771:O834" si="51">(((N771/60/60)/24)+DATE(1970,1,1))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 s="8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 s="8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 s="8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 s="8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 s="8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 s="8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 s="8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 s="8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 s="8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 s="8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 s="8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 s="8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 s="8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 s="8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 s="8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 s="8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 s="8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 s="8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 s="8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 s="8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 s="8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 s="8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 s="8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 s="8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 s="8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 s="8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 s="8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 s="8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 s="8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 s="8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 s="8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 s="8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 s="8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 s="8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 s="8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 s="8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 s="8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 s="8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 s="8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 s="8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 s="8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 s="8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8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 s="8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 s="8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 s="8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 s="8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 s="8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 s="8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 s="8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 s="8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 s="8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 s="8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 s="8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 s="8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 s="8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 s="8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 s="8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 s="8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 s="8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 s="8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 s="8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 s="8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8">
        <f t="shared" ref="M835:M898" si="54">(((L835/60/60)/24)+DATE(1970,1,1))</f>
        <v>40588.25</v>
      </c>
      <c r="N835">
        <v>1298613600</v>
      </c>
      <c r="O835" s="8">
        <f t="shared" ref="O835:O898" si="55">(((N835/60/60)/24)+DATE(1970,1,1))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 s="8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 s="8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 s="8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 s="8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 s="8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 s="8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 s="8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 s="8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 s="8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 s="8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 s="8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 s="8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 s="8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 s="8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 s="8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 s="8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 s="8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 s="8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 s="8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8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8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 s="8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 s="8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 s="8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 s="8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 s="8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 s="8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 s="8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 s="8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 s="8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 s="8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 s="8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 s="8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 s="8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 s="8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 s="8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 s="8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 s="8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 s="8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 s="8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 s="8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 s="8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8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 s="8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 s="8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 s="8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 s="8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 s="8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 s="8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 s="8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 s="8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 s="8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 s="8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 s="8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 s="8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 s="8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 s="8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 s="8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 s="8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 s="8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 s="8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 s="8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 s="8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5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8">
        <f t="shared" ref="M899:M962" si="58">(((L899/60/60)/24)+DATE(1970,1,1))</f>
        <v>43583.208333333328</v>
      </c>
      <c r="N899">
        <v>1556600400</v>
      </c>
      <c r="O899" s="8">
        <f t="shared" ref="O899:O962" si="59">(((N899/60/60)/24)+DATE(1970,1,1))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 s="8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 s="8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 s="8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 s="8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 s="8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 s="8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 s="8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 s="8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 s="8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 s="8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 s="8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8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 s="8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 s="8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 s="8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 s="8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 s="8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 s="8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 s="8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 s="8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 s="8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 s="8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 s="8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 s="8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 s="8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 s="8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 s="8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 s="8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 s="8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 s="8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 s="8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 s="8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 s="8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 s="8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 s="8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 s="8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 s="8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 s="8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 s="8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 s="8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 s="8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 s="8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8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 s="8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 s="8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 s="8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 s="8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 s="8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 s="8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 s="8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 s="8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 s="8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 s="8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 s="8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 s="8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 s="8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 s="8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 s="8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 s="8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 s="8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 s="8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 s="8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 s="8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5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8">
        <f t="shared" ref="M963:M1001" si="62">(((L963/60/60)/24)+DATE(1970,1,1))</f>
        <v>40591.25</v>
      </c>
      <c r="N963">
        <v>1298268000</v>
      </c>
      <c r="O963" s="8">
        <f t="shared" ref="O963:O1001" si="63">(((N963/60/60)/24)+DATE(1970,1,1))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 s="8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 s="8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 s="8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 s="8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 s="8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 s="8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 s="8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 s="8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 s="8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 s="8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 s="8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 s="8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 s="8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 s="8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 s="8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 s="8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 s="8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 s="8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 s="8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 s="8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 s="8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 s="8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 s="8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 s="8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 s="8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 s="8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 s="8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 s="8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 s="8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 s="8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 s="8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 s="8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 s="8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 s="8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 s="8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 s="8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 s="8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 s="8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ellIs" dxfId="11" priority="5" operator="equal">
      <formula>"live"</formula>
    </cfRule>
    <cfRule type="cellIs" dxfId="10" priority="6" operator="equal">
      <formula>"canceled"</formula>
    </cfRule>
    <cfRule type="cellIs" dxfId="9" priority="7" operator="equal">
      <formula>"successful"</formula>
    </cfRule>
    <cfRule type="cellIs" dxfId="8" priority="8" operator="equal">
      <formula>"failed"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C00000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2F18F-7C87-4950-91B4-C0F675DD2BDD}">
  <sheetPr codeName="Sheet2"/>
  <dimension ref="A1:F14"/>
  <sheetViews>
    <sheetView workbookViewId="0">
      <selection activeCell="E28" sqref="E28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6" t="s">
        <v>6</v>
      </c>
      <c r="B1" t="s">
        <v>2071</v>
      </c>
    </row>
    <row r="3" spans="1:6" x14ac:dyDescent="0.35">
      <c r="A3" s="6" t="s">
        <v>2066</v>
      </c>
      <c r="B3" s="6" t="s">
        <v>2070</v>
      </c>
    </row>
    <row r="4" spans="1:6" x14ac:dyDescent="0.35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3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2064</v>
      </c>
      <c r="E8">
        <v>4</v>
      </c>
      <c r="F8">
        <v>4</v>
      </c>
    </row>
    <row r="9" spans="1:6" x14ac:dyDescent="0.3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B1D64-AAB7-44B0-9832-98E9304907C5}">
  <sheetPr codeName="Sheet3"/>
  <dimension ref="A1:G31"/>
  <sheetViews>
    <sheetView workbookViewId="0">
      <selection activeCell="A49" sqref="A49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6.83203125" bestFit="1" customWidth="1"/>
    <col min="7" max="7" width="11" bestFit="1" customWidth="1"/>
  </cols>
  <sheetData>
    <row r="1" spans="1:7" x14ac:dyDescent="0.35">
      <c r="A1" s="6" t="s">
        <v>6</v>
      </c>
      <c r="B1" t="s">
        <v>2071</v>
      </c>
    </row>
    <row r="2" spans="1:7" x14ac:dyDescent="0.35">
      <c r="A2" s="6" t="s">
        <v>2031</v>
      </c>
      <c r="B2" t="s">
        <v>2071</v>
      </c>
    </row>
    <row r="4" spans="1:7" x14ac:dyDescent="0.35">
      <c r="A4" s="6" t="s">
        <v>2066</v>
      </c>
      <c r="B4" s="6" t="s">
        <v>2070</v>
      </c>
    </row>
    <row r="5" spans="1:7" x14ac:dyDescent="0.35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  <c r="G5" t="s">
        <v>2069</v>
      </c>
    </row>
    <row r="6" spans="1:7" x14ac:dyDescent="0.35">
      <c r="A6" s="7" t="s">
        <v>2049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35">
      <c r="A7" s="7" t="s">
        <v>2065</v>
      </c>
      <c r="E7">
        <v>4</v>
      </c>
      <c r="G7">
        <v>4</v>
      </c>
    </row>
    <row r="8" spans="1:7" x14ac:dyDescent="0.35">
      <c r="A8" s="7" t="s">
        <v>2042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35">
      <c r="A9" s="7" t="s">
        <v>2044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35">
      <c r="A10" s="7" t="s">
        <v>2043</v>
      </c>
      <c r="C10">
        <v>8</v>
      </c>
      <c r="E10">
        <v>10</v>
      </c>
      <c r="G10">
        <v>18</v>
      </c>
    </row>
    <row r="11" spans="1:7" x14ac:dyDescent="0.35">
      <c r="A11" s="7" t="s">
        <v>2053</v>
      </c>
      <c r="B11">
        <v>1</v>
      </c>
      <c r="C11">
        <v>7</v>
      </c>
      <c r="E11">
        <v>9</v>
      </c>
      <c r="G11">
        <v>17</v>
      </c>
    </row>
    <row r="12" spans="1:7" x14ac:dyDescent="0.35">
      <c r="A12" s="7" t="s">
        <v>2034</v>
      </c>
      <c r="B12">
        <v>4</v>
      </c>
      <c r="C12">
        <v>20</v>
      </c>
      <c r="E12">
        <v>22</v>
      </c>
      <c r="G12">
        <v>46</v>
      </c>
    </row>
    <row r="13" spans="1:7" x14ac:dyDescent="0.35">
      <c r="A13" s="7" t="s">
        <v>2045</v>
      </c>
      <c r="B13">
        <v>3</v>
      </c>
      <c r="C13">
        <v>19</v>
      </c>
      <c r="E13">
        <v>23</v>
      </c>
      <c r="G13">
        <v>45</v>
      </c>
    </row>
    <row r="14" spans="1:7" x14ac:dyDescent="0.35">
      <c r="A14" s="7" t="s">
        <v>2058</v>
      </c>
      <c r="B14">
        <v>1</v>
      </c>
      <c r="C14">
        <v>6</v>
      </c>
      <c r="E14">
        <v>10</v>
      </c>
      <c r="G14">
        <v>17</v>
      </c>
    </row>
    <row r="15" spans="1:7" x14ac:dyDescent="0.35">
      <c r="A15" s="7" t="s">
        <v>2057</v>
      </c>
      <c r="C15">
        <v>3</v>
      </c>
      <c r="E15">
        <v>4</v>
      </c>
      <c r="G15">
        <v>7</v>
      </c>
    </row>
    <row r="16" spans="1:7" x14ac:dyDescent="0.35">
      <c r="A16" s="7" t="s">
        <v>2061</v>
      </c>
      <c r="C16">
        <v>8</v>
      </c>
      <c r="D16">
        <v>1</v>
      </c>
      <c r="E16">
        <v>4</v>
      </c>
      <c r="G16">
        <v>13</v>
      </c>
    </row>
    <row r="17" spans="1:7" x14ac:dyDescent="0.35">
      <c r="A17" s="7" t="s">
        <v>2048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35">
      <c r="A18" s="7" t="s">
        <v>2055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35">
      <c r="A19" s="7" t="s">
        <v>2040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35">
      <c r="A20" s="7" t="s">
        <v>2056</v>
      </c>
      <c r="C20">
        <v>4</v>
      </c>
      <c r="E20">
        <v>4</v>
      </c>
      <c r="G20">
        <v>8</v>
      </c>
    </row>
    <row r="21" spans="1:7" x14ac:dyDescent="0.35">
      <c r="A21" s="7" t="s">
        <v>2036</v>
      </c>
      <c r="B21">
        <v>6</v>
      </c>
      <c r="C21">
        <v>30</v>
      </c>
      <c r="E21">
        <v>49</v>
      </c>
      <c r="G21">
        <v>85</v>
      </c>
    </row>
    <row r="22" spans="1:7" x14ac:dyDescent="0.35">
      <c r="A22" s="7" t="s">
        <v>2063</v>
      </c>
      <c r="C22">
        <v>9</v>
      </c>
      <c r="E22">
        <v>5</v>
      </c>
      <c r="G22">
        <v>14</v>
      </c>
    </row>
    <row r="23" spans="1:7" x14ac:dyDescent="0.35">
      <c r="A23" s="7" t="s">
        <v>2052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35">
      <c r="A24" s="7" t="s">
        <v>2060</v>
      </c>
      <c r="B24">
        <v>3</v>
      </c>
      <c r="C24">
        <v>3</v>
      </c>
      <c r="E24">
        <v>11</v>
      </c>
      <c r="G24">
        <v>17</v>
      </c>
    </row>
    <row r="25" spans="1:7" x14ac:dyDescent="0.35">
      <c r="A25" s="7" t="s">
        <v>2059</v>
      </c>
      <c r="C25">
        <v>7</v>
      </c>
      <c r="E25">
        <v>14</v>
      </c>
      <c r="G25">
        <v>21</v>
      </c>
    </row>
    <row r="26" spans="1:7" x14ac:dyDescent="0.35">
      <c r="A26" s="7" t="s">
        <v>2051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35">
      <c r="A27" s="7" t="s">
        <v>2046</v>
      </c>
      <c r="C27">
        <v>16</v>
      </c>
      <c r="D27">
        <v>1</v>
      </c>
      <c r="E27">
        <v>28</v>
      </c>
      <c r="G27">
        <v>45</v>
      </c>
    </row>
    <row r="28" spans="1:7" x14ac:dyDescent="0.35">
      <c r="A28" s="7" t="s">
        <v>2038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35">
      <c r="A29" s="7" t="s">
        <v>2062</v>
      </c>
      <c r="E29">
        <v>3</v>
      </c>
      <c r="G29">
        <v>3</v>
      </c>
    </row>
    <row r="30" spans="1:7" x14ac:dyDescent="0.35">
      <c r="A30" s="7" t="s">
        <v>2068</v>
      </c>
    </row>
    <row r="31" spans="1:7" x14ac:dyDescent="0.35">
      <c r="A31" s="7" t="s">
        <v>2069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425F-E748-4ED9-A0AC-D3333734086A}">
  <sheetPr codeName="Sheet4"/>
  <dimension ref="A1:E18"/>
  <sheetViews>
    <sheetView workbookViewId="0">
      <selection activeCell="G38" sqref="G38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9.25" bestFit="1" customWidth="1"/>
    <col min="5" max="7" width="11" bestFit="1" customWidth="1"/>
  </cols>
  <sheetData>
    <row r="1" spans="1:5" x14ac:dyDescent="0.35">
      <c r="A1" s="6" t="s">
        <v>2031</v>
      </c>
      <c r="B1" t="s">
        <v>2071</v>
      </c>
    </row>
    <row r="2" spans="1:5" x14ac:dyDescent="0.35">
      <c r="A2" s="6" t="s">
        <v>2086</v>
      </c>
      <c r="B2" t="s">
        <v>2071</v>
      </c>
    </row>
    <row r="4" spans="1:5" x14ac:dyDescent="0.35">
      <c r="A4" s="6" t="s">
        <v>2066</v>
      </c>
      <c r="B4" s="6" t="s">
        <v>2070</v>
      </c>
    </row>
    <row r="5" spans="1:5" x14ac:dyDescent="0.35">
      <c r="A5" s="6" t="s">
        <v>2067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35">
      <c r="A6" s="7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7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7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7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7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7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7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7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7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7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7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7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7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6558-5D2D-4C69-9667-10C872155457}">
  <sheetPr codeName="Sheet5"/>
  <dimension ref="A1:H13"/>
  <sheetViews>
    <sheetView workbookViewId="0">
      <selection activeCell="B12" sqref="B12"/>
    </sheetView>
  </sheetViews>
  <sheetFormatPr defaultRowHeight="15.5" x14ac:dyDescent="0.35"/>
  <cols>
    <col min="1" max="1" width="26.33203125" bestFit="1" customWidth="1"/>
    <col min="2" max="2" width="16.33203125" bestFit="1" customWidth="1"/>
    <col min="3" max="3" width="12.58203125" bestFit="1" customWidth="1"/>
    <col min="4" max="4" width="15.83203125" bestFit="1" customWidth="1"/>
    <col min="5" max="5" width="12" bestFit="1" customWidth="1"/>
    <col min="6" max="6" width="19.25" bestFit="1" customWidth="1"/>
    <col min="7" max="7" width="16" bestFit="1" customWidth="1"/>
    <col min="8" max="8" width="18.75" bestFit="1" customWidth="1"/>
  </cols>
  <sheetData>
    <row r="1" spans="1:8" x14ac:dyDescent="0.35">
      <c r="A1" t="s">
        <v>2087</v>
      </c>
      <c r="B1" t="s">
        <v>2088</v>
      </c>
      <c r="C1" t="s">
        <v>2089</v>
      </c>
      <c r="D1" t="s">
        <v>2105</v>
      </c>
      <c r="E1" t="s">
        <v>2090</v>
      </c>
      <c r="F1" t="s">
        <v>2091</v>
      </c>
      <c r="G1" t="s">
        <v>2092</v>
      </c>
      <c r="H1" t="s">
        <v>2106</v>
      </c>
    </row>
    <row r="2" spans="1:8" x14ac:dyDescent="0.35">
      <c r="A2" t="s">
        <v>2093</v>
      </c>
      <c r="B2">
        <f>COUNTIFS(Outcome,"successful",Goal,"&lt;1000")</f>
        <v>30</v>
      </c>
      <c r="C2">
        <f>COUNTIFS(Outcome,"failed",Goal,"&lt;1000")</f>
        <v>20</v>
      </c>
      <c r="D2">
        <f>COUNTIFS(Outcome,"canceled",Goal,"&lt;1000")</f>
        <v>1</v>
      </c>
      <c r="E2">
        <f>SUM(B2:D2)</f>
        <v>51</v>
      </c>
      <c r="F2" s="4">
        <f>(B2/E2)</f>
        <v>0.58823529411764708</v>
      </c>
      <c r="G2" s="4">
        <f>(C2/E2)</f>
        <v>0.39215686274509803</v>
      </c>
      <c r="H2" s="4">
        <f>(D2/E2)</f>
        <v>1.9607843137254902E-2</v>
      </c>
    </row>
    <row r="3" spans="1:8" x14ac:dyDescent="0.35">
      <c r="A3" t="s">
        <v>2094</v>
      </c>
      <c r="B3">
        <f>COUNTIFS(Outcome,"successful",Goal,"&gt;=1000",Goal,"&lt;4999")</f>
        <v>191</v>
      </c>
      <c r="C3">
        <f>COUNTIFS(Outcome,"failed",Goal,"&gt;=1000",Goal,"&lt;4999")</f>
        <v>38</v>
      </c>
      <c r="D3">
        <f>COUNTIFS(Outcome,"canceled",Goal,"&gt;=1000",Goal,"&lt;4999")</f>
        <v>2</v>
      </c>
      <c r="E3">
        <f t="shared" ref="E3:E13" si="0">SUM(B3:D3)</f>
        <v>231</v>
      </c>
      <c r="F3" s="4">
        <f t="shared" ref="F3:F13" si="1">(B3/E3)</f>
        <v>0.82683982683982682</v>
      </c>
      <c r="G3" s="4">
        <f t="shared" ref="G3:G13" si="2">(C3/E3)</f>
        <v>0.16450216450216451</v>
      </c>
      <c r="H3" s="4">
        <f t="shared" ref="H3:H13" si="3">(D3/E3)</f>
        <v>8.658008658008658E-3</v>
      </c>
    </row>
    <row r="4" spans="1:8" x14ac:dyDescent="0.35">
      <c r="A4" t="s">
        <v>2095</v>
      </c>
      <c r="B4">
        <f>COUNTIFS(Outcome,"successful",Goal,"&gt;=5000",Goal,"&lt;9999")</f>
        <v>164</v>
      </c>
      <c r="C4">
        <f>COUNTIFS(Outcome,"failed",Goal,"&gt;=5000",Goal,"&lt;9999")</f>
        <v>126</v>
      </c>
      <c r="D4">
        <f>COUNTIFS(Outcome,"canceled",Goal,"&gt;=5000",Goal,"&lt;9999")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t="s">
        <v>2096</v>
      </c>
      <c r="B5">
        <f>COUNTIFS(Outcome,"successful",Goal,"&gt;=10000",Goal,"&lt;14999")</f>
        <v>4</v>
      </c>
      <c r="C5">
        <f>COUNTIFS(Outcome,"failed",Goal,"&gt;=10000",Goal,"&lt;14999")</f>
        <v>5</v>
      </c>
      <c r="D5">
        <f>COUNTIFS(Outcome,"canceled",Goal,"&gt;=10000",Goal,"&lt;14999")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t="s">
        <v>2097</v>
      </c>
      <c r="B6">
        <f>COUNTIFS(Outcome,"successful",Goal,"&gt;=15000",Goal,"&lt;19999")</f>
        <v>10</v>
      </c>
      <c r="C6">
        <f>COUNTIFS(Outcome,"failed",Goal,"&gt;=15000",Goal,"&lt;19999")</f>
        <v>0</v>
      </c>
      <c r="D6">
        <f>COUNTIFS(Outcome,"canceled",Goal,"&gt;=15000",Goal,"&lt;19999")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t="s">
        <v>2098</v>
      </c>
      <c r="B7">
        <f>COUNTIFS(Outcome,"successful",Goal,"&gt;=20000",Goal,"&lt;24999")</f>
        <v>7</v>
      </c>
      <c r="C7">
        <f>COUNTIFS(Outcome,"failed",Goal,"&gt;=20000",Goal,"&lt;24999")</f>
        <v>0</v>
      </c>
      <c r="D7">
        <f>COUNTIFS(Outcome,"canceled",Goal,"&gt;=20000",Goal,"&lt;24999")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t="s">
        <v>2099</v>
      </c>
      <c r="B8">
        <f>COUNTIFS(Outcome,"successful",Goal,"&gt;=25000",Goal,"&lt;29999")</f>
        <v>11</v>
      </c>
      <c r="C8">
        <f>COUNTIFS(Outcome,"failed",Goal,"&gt;=25000",Goal,"&lt;29999")</f>
        <v>3</v>
      </c>
      <c r="D8">
        <f>COUNTIFS(Outcome,"canceled",Goal,"&gt;=25000",Goal,"&lt;29999")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t="s">
        <v>2100</v>
      </c>
      <c r="B9">
        <f>COUNTIFS(Outcome,"successful",Goal,"&gt;=30000",Goal,"&lt;34999")</f>
        <v>7</v>
      </c>
      <c r="C9">
        <f>COUNTIFS(Outcome,"failed",Goal,"&gt;=30000",Goal,"&lt;34999")</f>
        <v>0</v>
      </c>
      <c r="D9">
        <f>COUNTIFS(Outcome,"canceled",Goal,"&gt;=30000",Goal,"&lt;34999")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t="s">
        <v>2101</v>
      </c>
      <c r="B10">
        <f>COUNTIFS(Outcome,"successful",Goal,"&gt;=35000",Goal,"&lt;39999")</f>
        <v>8</v>
      </c>
      <c r="C10">
        <f>COUNTIFS(Outcome,"failed",Goal,"&gt;=35000",Goal,"&lt;39999")</f>
        <v>3</v>
      </c>
      <c r="D10">
        <f>COUNTIFS(Outcome,"canceled",Goal,"&gt;=35000",Goal,"&lt;39999")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t="s">
        <v>2102</v>
      </c>
      <c r="B11">
        <f>COUNTIFS(Outcome,"successful",Goal,"&gt;=40000",Goal,"&lt;44999")</f>
        <v>11</v>
      </c>
      <c r="C11">
        <f>COUNTIFS(Outcome,"failed",Goal,"&gt;=45000",Goal,"&lt;49999")</f>
        <v>3</v>
      </c>
      <c r="D11">
        <f>COUNTIFS(Outcome,"canceled",Goal,"&gt;=45000",Goal,"&lt;49999")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t="s">
        <v>2103</v>
      </c>
      <c r="B12">
        <f>COUNTIFS(Outcome,"successful",Goal,"&gt;=45000",Goal,"&lt;49999")</f>
        <v>8</v>
      </c>
      <c r="C12">
        <f>COUNTIFS(Outcome,"failed",Goal,"&gt;=45000",Goal,"&lt;49999")</f>
        <v>3</v>
      </c>
      <c r="D12">
        <f>COUNTIFS(Outcome,"canceled",Goal,"&gt;=45000",Goal,"&lt;49999")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t="s">
        <v>2104</v>
      </c>
      <c r="B13">
        <f>COUNTIFS(Outcome,"successful",Goal,"&gt;=50000")</f>
        <v>114</v>
      </c>
      <c r="C13">
        <f>COUNTIFS(Outcome,"failed",Goal,"&gt;=50000")</f>
        <v>163</v>
      </c>
      <c r="D13">
        <f>COUNTIFS(Outcome,"canceled",Goal,"&gt;=50000")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C68B-80F9-436F-AFCF-6980E00426F4}">
  <sheetPr codeName="Sheet6"/>
  <dimension ref="A1:G566"/>
  <sheetViews>
    <sheetView tabSelected="1" workbookViewId="0">
      <selection activeCell="F5" sqref="F5"/>
    </sheetView>
  </sheetViews>
  <sheetFormatPr defaultRowHeight="15.5" x14ac:dyDescent="0.35"/>
  <cols>
    <col min="1" max="1" width="20.08203125" bestFit="1" customWidth="1"/>
    <col min="2" max="2" width="12.58203125" bestFit="1" customWidth="1"/>
    <col min="3" max="3" width="7.83203125" bestFit="1" customWidth="1"/>
    <col min="4" max="4" width="12.58203125" bestFit="1" customWidth="1"/>
    <col min="5" max="5" width="16.33203125" bestFit="1" customWidth="1"/>
    <col min="6" max="6" width="21.25" bestFit="1" customWidth="1"/>
    <col min="7" max="7" width="18" bestFit="1" customWidth="1"/>
    <col min="8" max="8" width="20.08203125" bestFit="1" customWidth="1"/>
    <col min="9" max="9" width="16.33203125" bestFit="1" customWidth="1"/>
    <col min="10" max="590" width="15.25" bestFit="1" customWidth="1"/>
    <col min="591" max="591" width="11" bestFit="1" customWidth="1"/>
    <col min="592" max="595" width="11.83203125" bestFit="1" customWidth="1"/>
    <col min="596" max="596" width="10.83203125" bestFit="1" customWidth="1"/>
    <col min="597" max="598" width="11.83203125" bestFit="1" customWidth="1"/>
    <col min="599" max="599" width="10.83203125" bestFit="1" customWidth="1"/>
    <col min="600" max="600" width="11.83203125" bestFit="1" customWidth="1"/>
    <col min="601" max="601" width="6.83203125" bestFit="1" customWidth="1"/>
    <col min="602" max="604" width="11.83203125" bestFit="1" customWidth="1"/>
    <col min="605" max="605" width="10.83203125" bestFit="1" customWidth="1"/>
    <col min="606" max="606" width="11.83203125" bestFit="1" customWidth="1"/>
    <col min="607" max="607" width="8.83203125" bestFit="1" customWidth="1"/>
    <col min="608" max="608" width="11.83203125" bestFit="1" customWidth="1"/>
    <col min="609" max="609" width="8.83203125" bestFit="1" customWidth="1"/>
    <col min="610" max="613" width="11.83203125" bestFit="1" customWidth="1"/>
    <col min="614" max="614" width="10.83203125" bestFit="1" customWidth="1"/>
    <col min="615" max="615" width="11.83203125" bestFit="1" customWidth="1"/>
    <col min="616" max="616" width="4.83203125" bestFit="1" customWidth="1"/>
    <col min="617" max="617" width="10.83203125" bestFit="1" customWidth="1"/>
    <col min="618" max="626" width="11.83203125" bestFit="1" customWidth="1"/>
    <col min="627" max="627" width="5.83203125" bestFit="1" customWidth="1"/>
    <col min="628" max="629" width="11.83203125" bestFit="1" customWidth="1"/>
    <col min="630" max="630" width="7.83203125" bestFit="1" customWidth="1"/>
    <col min="631" max="635" width="11.83203125" bestFit="1" customWidth="1"/>
    <col min="636" max="636" width="4.83203125" bestFit="1" customWidth="1"/>
    <col min="637" max="641" width="11.83203125" bestFit="1" customWidth="1"/>
    <col min="642" max="642" width="10.83203125" bestFit="1" customWidth="1"/>
    <col min="643" max="643" width="6.83203125" bestFit="1" customWidth="1"/>
    <col min="644" max="672" width="11.83203125" bestFit="1" customWidth="1"/>
    <col min="673" max="673" width="10.83203125" bestFit="1" customWidth="1"/>
    <col min="674" max="674" width="7.83203125" bestFit="1" customWidth="1"/>
    <col min="675" max="678" width="11.83203125" bestFit="1" customWidth="1"/>
    <col min="679" max="679" width="5.83203125" bestFit="1" customWidth="1"/>
    <col min="680" max="681" width="11.83203125" bestFit="1" customWidth="1"/>
    <col min="682" max="682" width="10.83203125" bestFit="1" customWidth="1"/>
    <col min="683" max="683" width="7.83203125" bestFit="1" customWidth="1"/>
    <col min="684" max="692" width="11.83203125" bestFit="1" customWidth="1"/>
    <col min="693" max="693" width="10.83203125" bestFit="1" customWidth="1"/>
    <col min="694" max="696" width="11.83203125" bestFit="1" customWidth="1"/>
    <col min="697" max="697" width="10.83203125" bestFit="1" customWidth="1"/>
    <col min="698" max="698" width="11.83203125" bestFit="1" customWidth="1"/>
    <col min="699" max="699" width="5.83203125" bestFit="1" customWidth="1"/>
    <col min="700" max="707" width="11.83203125" bestFit="1" customWidth="1"/>
    <col min="708" max="708" width="6.83203125" bestFit="1" customWidth="1"/>
    <col min="709" max="719" width="11.83203125" bestFit="1" customWidth="1"/>
    <col min="720" max="720" width="10.83203125" bestFit="1" customWidth="1"/>
    <col min="721" max="735" width="11.83203125" bestFit="1" customWidth="1"/>
    <col min="736" max="736" width="6.83203125" bestFit="1" customWidth="1"/>
    <col min="737" max="737" width="11.83203125" bestFit="1" customWidth="1"/>
    <col min="738" max="738" width="4.83203125" bestFit="1" customWidth="1"/>
    <col min="739" max="740" width="11.83203125" bestFit="1" customWidth="1"/>
    <col min="741" max="741" width="10.83203125" bestFit="1" customWidth="1"/>
    <col min="742" max="742" width="11.83203125" bestFit="1" customWidth="1"/>
    <col min="743" max="743" width="7.83203125" bestFit="1" customWidth="1"/>
    <col min="744" max="748" width="11.83203125" bestFit="1" customWidth="1"/>
    <col min="749" max="749" width="9.83203125" bestFit="1" customWidth="1"/>
    <col min="750" max="751" width="11.83203125" bestFit="1" customWidth="1"/>
    <col min="752" max="752" width="6.83203125" bestFit="1" customWidth="1"/>
    <col min="753" max="756" width="11.83203125" bestFit="1" customWidth="1"/>
    <col min="757" max="757" width="6.83203125" bestFit="1" customWidth="1"/>
    <col min="758" max="763" width="11.83203125" bestFit="1" customWidth="1"/>
    <col min="764" max="764" width="5.83203125" bestFit="1" customWidth="1"/>
    <col min="765" max="765" width="7.83203125" bestFit="1" customWidth="1"/>
    <col min="766" max="767" width="11.83203125" bestFit="1" customWidth="1"/>
    <col min="768" max="768" width="6.83203125" bestFit="1" customWidth="1"/>
    <col min="769" max="769" width="11.83203125" bestFit="1" customWidth="1"/>
    <col min="770" max="770" width="4.83203125" bestFit="1" customWidth="1"/>
    <col min="771" max="774" width="11.83203125" bestFit="1" customWidth="1"/>
    <col min="775" max="775" width="6.83203125" bestFit="1" customWidth="1"/>
    <col min="776" max="778" width="11.83203125" bestFit="1" customWidth="1"/>
    <col min="779" max="780" width="10.83203125" bestFit="1" customWidth="1"/>
    <col min="781" max="784" width="11.83203125" bestFit="1" customWidth="1"/>
    <col min="785" max="785" width="5.83203125" bestFit="1" customWidth="1"/>
    <col min="786" max="788" width="11.83203125" bestFit="1" customWidth="1"/>
    <col min="789" max="789" width="10.83203125" bestFit="1" customWidth="1"/>
    <col min="790" max="798" width="11.83203125" bestFit="1" customWidth="1"/>
    <col min="799" max="800" width="5.83203125" bestFit="1" customWidth="1"/>
    <col min="801" max="802" width="11.83203125" bestFit="1" customWidth="1"/>
    <col min="803" max="803" width="10.83203125" bestFit="1" customWidth="1"/>
    <col min="804" max="805" width="11.83203125" bestFit="1" customWidth="1"/>
    <col min="806" max="806" width="3.83203125" bestFit="1" customWidth="1"/>
    <col min="807" max="809" width="11.83203125" bestFit="1" customWidth="1"/>
    <col min="810" max="810" width="10.83203125" bestFit="1" customWidth="1"/>
    <col min="811" max="813" width="11.83203125" bestFit="1" customWidth="1"/>
    <col min="814" max="814" width="4.83203125" bestFit="1" customWidth="1"/>
    <col min="815" max="816" width="11.83203125" bestFit="1" customWidth="1"/>
    <col min="817" max="817" width="6.83203125" bestFit="1" customWidth="1"/>
    <col min="818" max="823" width="11.83203125" bestFit="1" customWidth="1"/>
    <col min="824" max="824" width="4.83203125" bestFit="1" customWidth="1"/>
    <col min="825" max="827" width="11.83203125" bestFit="1" customWidth="1"/>
    <col min="828" max="828" width="9.83203125" bestFit="1" customWidth="1"/>
    <col min="829" max="841" width="11.83203125" bestFit="1" customWidth="1"/>
    <col min="842" max="842" width="10.83203125" bestFit="1" customWidth="1"/>
    <col min="843" max="846" width="11.83203125" bestFit="1" customWidth="1"/>
    <col min="847" max="847" width="6.83203125" bestFit="1" customWidth="1"/>
    <col min="848" max="852" width="11.83203125" bestFit="1" customWidth="1"/>
    <col min="853" max="853" width="5.83203125" bestFit="1" customWidth="1"/>
    <col min="854" max="854" width="3.83203125" bestFit="1" customWidth="1"/>
    <col min="855" max="856" width="11.83203125" bestFit="1" customWidth="1"/>
    <col min="857" max="857" width="7.83203125" bestFit="1" customWidth="1"/>
    <col min="858" max="861" width="11.83203125" bestFit="1" customWidth="1"/>
    <col min="862" max="862" width="10.83203125" bestFit="1" customWidth="1"/>
    <col min="863" max="863" width="5.83203125" bestFit="1" customWidth="1"/>
    <col min="864" max="869" width="11.83203125" bestFit="1" customWidth="1"/>
    <col min="870" max="870" width="5.83203125" bestFit="1" customWidth="1"/>
    <col min="871" max="878" width="11.83203125" bestFit="1" customWidth="1"/>
    <col min="879" max="879" width="5.83203125" bestFit="1" customWidth="1"/>
    <col min="880" max="880" width="6.83203125" bestFit="1" customWidth="1"/>
    <col min="881" max="890" width="11.83203125" bestFit="1" customWidth="1"/>
    <col min="891" max="891" width="7.83203125" bestFit="1" customWidth="1"/>
    <col min="892" max="897" width="11.83203125" bestFit="1" customWidth="1"/>
    <col min="898" max="898" width="7.83203125" bestFit="1" customWidth="1"/>
    <col min="899" max="899" width="11.83203125" bestFit="1" customWidth="1"/>
    <col min="900" max="900" width="5.83203125" bestFit="1" customWidth="1"/>
    <col min="901" max="903" width="11.83203125" bestFit="1" customWidth="1"/>
    <col min="904" max="904" width="6.83203125" bestFit="1" customWidth="1"/>
    <col min="905" max="907" width="11.83203125" bestFit="1" customWidth="1"/>
    <col min="908" max="908" width="5.83203125" bestFit="1" customWidth="1"/>
    <col min="909" max="909" width="11.83203125" bestFit="1" customWidth="1"/>
    <col min="910" max="910" width="6.83203125" bestFit="1" customWidth="1"/>
    <col min="911" max="915" width="11.83203125" bestFit="1" customWidth="1"/>
    <col min="916" max="916" width="6.83203125" bestFit="1" customWidth="1"/>
    <col min="917" max="918" width="11.83203125" bestFit="1" customWidth="1"/>
    <col min="919" max="919" width="5.83203125" bestFit="1" customWidth="1"/>
    <col min="920" max="921" width="11.83203125" bestFit="1" customWidth="1"/>
    <col min="922" max="922" width="5.83203125" bestFit="1" customWidth="1"/>
    <col min="923" max="926" width="11.83203125" bestFit="1" customWidth="1"/>
    <col min="927" max="927" width="8.83203125" bestFit="1" customWidth="1"/>
    <col min="928" max="931" width="11.83203125" bestFit="1" customWidth="1"/>
    <col min="932" max="932" width="6.83203125" bestFit="1" customWidth="1"/>
    <col min="933" max="935" width="11.83203125" bestFit="1" customWidth="1"/>
    <col min="936" max="936" width="4.83203125" bestFit="1" customWidth="1"/>
    <col min="937" max="938" width="11.83203125" bestFit="1" customWidth="1"/>
    <col min="939" max="939" width="5.83203125" bestFit="1" customWidth="1"/>
    <col min="940" max="944" width="11.83203125" bestFit="1" customWidth="1"/>
    <col min="945" max="945" width="8.83203125" bestFit="1" customWidth="1"/>
    <col min="946" max="950" width="11.83203125" bestFit="1" customWidth="1"/>
    <col min="951" max="951" width="6.83203125" bestFit="1" customWidth="1"/>
    <col min="952" max="952" width="4.83203125" bestFit="1" customWidth="1"/>
    <col min="953" max="953" width="5.83203125" bestFit="1" customWidth="1"/>
    <col min="954" max="954" width="11.83203125" bestFit="1" customWidth="1"/>
    <col min="955" max="955" width="5.83203125" bestFit="1" customWidth="1"/>
    <col min="956" max="958" width="11.83203125" bestFit="1" customWidth="1"/>
    <col min="959" max="959" width="4.83203125" bestFit="1" customWidth="1"/>
    <col min="960" max="961" width="11.83203125" bestFit="1" customWidth="1"/>
    <col min="962" max="963" width="4.83203125" bestFit="1" customWidth="1"/>
    <col min="964" max="965" width="11.83203125" bestFit="1" customWidth="1"/>
    <col min="966" max="966" width="6.83203125" bestFit="1" customWidth="1"/>
    <col min="967" max="967" width="11.83203125" bestFit="1" customWidth="1"/>
    <col min="968" max="968" width="4.83203125" bestFit="1" customWidth="1"/>
    <col min="969" max="972" width="11.83203125" bestFit="1" customWidth="1"/>
    <col min="973" max="973" width="5.83203125" bestFit="1" customWidth="1"/>
    <col min="974" max="980" width="11.83203125" bestFit="1" customWidth="1"/>
    <col min="981" max="981" width="6.83203125" bestFit="1" customWidth="1"/>
    <col min="982" max="984" width="11.83203125" bestFit="1" customWidth="1"/>
    <col min="985" max="985" width="7.83203125" bestFit="1" customWidth="1"/>
    <col min="986" max="986" width="8.83203125" bestFit="1" customWidth="1"/>
    <col min="987" max="987" width="11.83203125" bestFit="1" customWidth="1"/>
    <col min="988" max="988" width="6.83203125" bestFit="1" customWidth="1"/>
    <col min="989" max="989" width="11" bestFit="1" customWidth="1"/>
  </cols>
  <sheetData>
    <row r="1" spans="1:7" x14ac:dyDescent="0.35">
      <c r="A1" t="s">
        <v>4</v>
      </c>
      <c r="B1" t="s">
        <v>5</v>
      </c>
      <c r="C1" t="s">
        <v>4</v>
      </c>
      <c r="D1" t="s">
        <v>5</v>
      </c>
      <c r="F1" t="s">
        <v>2107</v>
      </c>
      <c r="G1" t="s">
        <v>2108</v>
      </c>
    </row>
    <row r="2" spans="1:7" x14ac:dyDescent="0.35">
      <c r="A2" t="s">
        <v>20</v>
      </c>
      <c r="B2">
        <v>158</v>
      </c>
      <c r="C2" t="s">
        <v>14</v>
      </c>
      <c r="D2">
        <v>0</v>
      </c>
      <c r="E2" t="s">
        <v>2109</v>
      </c>
      <c r="F2">
        <f>AVERAGE(BS)</f>
        <v>851.14690265486729</v>
      </c>
      <c r="G2">
        <f>AVERAGE(BF)</f>
        <v>585.61538461538464</v>
      </c>
    </row>
    <row r="3" spans="1:7" x14ac:dyDescent="0.35">
      <c r="A3" t="s">
        <v>20</v>
      </c>
      <c r="B3">
        <v>1425</v>
      </c>
      <c r="C3" t="s">
        <v>14</v>
      </c>
      <c r="D3">
        <v>24</v>
      </c>
      <c r="E3" t="s">
        <v>2110</v>
      </c>
      <c r="F3">
        <f>MEDIAN(BS)</f>
        <v>201</v>
      </c>
      <c r="G3">
        <f>MEDIAN(BF)</f>
        <v>114.5</v>
      </c>
    </row>
    <row r="4" spans="1:7" x14ac:dyDescent="0.35">
      <c r="A4" t="s">
        <v>20</v>
      </c>
      <c r="B4">
        <v>174</v>
      </c>
      <c r="C4" t="s">
        <v>14</v>
      </c>
      <c r="D4">
        <v>53</v>
      </c>
      <c r="E4" t="s">
        <v>2111</v>
      </c>
      <c r="F4">
        <f>MIN(BS)</f>
        <v>16</v>
      </c>
      <c r="G4">
        <f>MIN(BF)</f>
        <v>0</v>
      </c>
    </row>
    <row r="5" spans="1:7" x14ac:dyDescent="0.35">
      <c r="A5" t="s">
        <v>20</v>
      </c>
      <c r="B5">
        <v>227</v>
      </c>
      <c r="C5" t="s">
        <v>14</v>
      </c>
      <c r="D5">
        <v>18</v>
      </c>
      <c r="E5" t="s">
        <v>2112</v>
      </c>
      <c r="F5">
        <f>MAX(BS)</f>
        <v>7295</v>
      </c>
      <c r="G5">
        <f>MAX(BF)</f>
        <v>6080</v>
      </c>
    </row>
    <row r="6" spans="1:7" x14ac:dyDescent="0.35">
      <c r="A6" t="s">
        <v>20</v>
      </c>
      <c r="B6">
        <v>220</v>
      </c>
      <c r="C6" t="s">
        <v>14</v>
      </c>
      <c r="D6">
        <v>44</v>
      </c>
      <c r="E6" t="s">
        <v>2113</v>
      </c>
      <c r="F6">
        <f>_xlfn.VAR.P(BS)</f>
        <v>1603373.7324019109</v>
      </c>
      <c r="G6">
        <f>_xlfn.VAR.P(BF)</f>
        <v>921574.68174133555</v>
      </c>
    </row>
    <row r="7" spans="1:7" x14ac:dyDescent="0.35">
      <c r="A7" t="s">
        <v>20</v>
      </c>
      <c r="B7">
        <v>98</v>
      </c>
      <c r="C7" t="s">
        <v>14</v>
      </c>
      <c r="D7">
        <v>27</v>
      </c>
      <c r="E7" t="s">
        <v>2114</v>
      </c>
      <c r="F7">
        <f>_xlfn.STDEV.P(BS)</f>
        <v>1266.2439466397898</v>
      </c>
      <c r="G7">
        <f>_xlfn.STDEV.P(BF)</f>
        <v>959.98681331637863</v>
      </c>
    </row>
    <row r="8" spans="1:7" x14ac:dyDescent="0.35">
      <c r="A8" t="s">
        <v>20</v>
      </c>
      <c r="B8">
        <v>100</v>
      </c>
      <c r="C8" t="s">
        <v>14</v>
      </c>
      <c r="D8">
        <v>55</v>
      </c>
    </row>
    <row r="9" spans="1:7" x14ac:dyDescent="0.35">
      <c r="A9" t="s">
        <v>20</v>
      </c>
      <c r="B9">
        <v>1249</v>
      </c>
      <c r="C9" t="s">
        <v>14</v>
      </c>
      <c r="D9">
        <v>200</v>
      </c>
    </row>
    <row r="10" spans="1:7" x14ac:dyDescent="0.35">
      <c r="A10" t="s">
        <v>20</v>
      </c>
      <c r="B10">
        <v>1396</v>
      </c>
      <c r="C10" t="s">
        <v>14</v>
      </c>
      <c r="D10">
        <v>452</v>
      </c>
    </row>
    <row r="11" spans="1:7" x14ac:dyDescent="0.35">
      <c r="A11" t="s">
        <v>20</v>
      </c>
      <c r="B11">
        <v>890</v>
      </c>
      <c r="C11" t="s">
        <v>14</v>
      </c>
      <c r="D11">
        <v>674</v>
      </c>
    </row>
    <row r="12" spans="1:7" x14ac:dyDescent="0.35">
      <c r="A12" t="s">
        <v>20</v>
      </c>
      <c r="B12">
        <v>142</v>
      </c>
      <c r="C12" t="s">
        <v>14</v>
      </c>
      <c r="D12">
        <v>558</v>
      </c>
    </row>
    <row r="13" spans="1:7" x14ac:dyDescent="0.35">
      <c r="A13" t="s">
        <v>20</v>
      </c>
      <c r="B13">
        <v>2673</v>
      </c>
      <c r="C13" t="s">
        <v>14</v>
      </c>
      <c r="D13">
        <v>15</v>
      </c>
    </row>
    <row r="14" spans="1:7" x14ac:dyDescent="0.35">
      <c r="A14" t="s">
        <v>20</v>
      </c>
      <c r="B14">
        <v>163</v>
      </c>
      <c r="C14" t="s">
        <v>14</v>
      </c>
      <c r="D14">
        <v>2307</v>
      </c>
    </row>
    <row r="15" spans="1:7" x14ac:dyDescent="0.35">
      <c r="A15" t="s">
        <v>20</v>
      </c>
      <c r="B15">
        <v>2220</v>
      </c>
      <c r="C15" t="s">
        <v>14</v>
      </c>
      <c r="D15">
        <v>88</v>
      </c>
    </row>
    <row r="16" spans="1:7" x14ac:dyDescent="0.35">
      <c r="A16" t="s">
        <v>20</v>
      </c>
      <c r="B16">
        <v>1606</v>
      </c>
      <c r="C16" t="s">
        <v>14</v>
      </c>
      <c r="D16">
        <v>48</v>
      </c>
    </row>
    <row r="17" spans="1:4" x14ac:dyDescent="0.35">
      <c r="A17" t="s">
        <v>20</v>
      </c>
      <c r="B17">
        <v>129</v>
      </c>
      <c r="C17" t="s">
        <v>14</v>
      </c>
      <c r="D17">
        <v>1</v>
      </c>
    </row>
    <row r="18" spans="1:4" x14ac:dyDescent="0.35">
      <c r="A18" t="s">
        <v>20</v>
      </c>
      <c r="B18">
        <v>226</v>
      </c>
      <c r="C18" t="s">
        <v>14</v>
      </c>
      <c r="D18">
        <v>1467</v>
      </c>
    </row>
    <row r="19" spans="1:4" x14ac:dyDescent="0.35">
      <c r="A19" t="s">
        <v>20</v>
      </c>
      <c r="B19">
        <v>5419</v>
      </c>
      <c r="C19" t="s">
        <v>14</v>
      </c>
      <c r="D19">
        <v>75</v>
      </c>
    </row>
    <row r="20" spans="1:4" x14ac:dyDescent="0.35">
      <c r="A20" t="s">
        <v>20</v>
      </c>
      <c r="B20">
        <v>165</v>
      </c>
      <c r="C20" t="s">
        <v>14</v>
      </c>
      <c r="D20">
        <v>120</v>
      </c>
    </row>
    <row r="21" spans="1:4" x14ac:dyDescent="0.35">
      <c r="A21" t="s">
        <v>20</v>
      </c>
      <c r="B21">
        <v>1965</v>
      </c>
      <c r="C21" t="s">
        <v>14</v>
      </c>
      <c r="D21">
        <v>2253</v>
      </c>
    </row>
    <row r="22" spans="1:4" x14ac:dyDescent="0.35">
      <c r="A22" t="s">
        <v>20</v>
      </c>
      <c r="B22">
        <v>16</v>
      </c>
      <c r="C22" t="s">
        <v>14</v>
      </c>
      <c r="D22">
        <v>5</v>
      </c>
    </row>
    <row r="23" spans="1:4" x14ac:dyDescent="0.35">
      <c r="A23" t="s">
        <v>20</v>
      </c>
      <c r="B23">
        <v>107</v>
      </c>
      <c r="C23" t="s">
        <v>14</v>
      </c>
      <c r="D23">
        <v>38</v>
      </c>
    </row>
    <row r="24" spans="1:4" x14ac:dyDescent="0.35">
      <c r="A24" t="s">
        <v>20</v>
      </c>
      <c r="B24">
        <v>134</v>
      </c>
      <c r="C24" t="s">
        <v>14</v>
      </c>
      <c r="D24">
        <v>12</v>
      </c>
    </row>
    <row r="25" spans="1:4" x14ac:dyDescent="0.35">
      <c r="A25" t="s">
        <v>20</v>
      </c>
      <c r="B25">
        <v>198</v>
      </c>
      <c r="C25" t="s">
        <v>14</v>
      </c>
      <c r="D25">
        <v>1684</v>
      </c>
    </row>
    <row r="26" spans="1:4" x14ac:dyDescent="0.35">
      <c r="A26" t="s">
        <v>20</v>
      </c>
      <c r="B26">
        <v>111</v>
      </c>
      <c r="C26" t="s">
        <v>14</v>
      </c>
      <c r="D26">
        <v>56</v>
      </c>
    </row>
    <row r="27" spans="1:4" x14ac:dyDescent="0.35">
      <c r="A27" t="s">
        <v>20</v>
      </c>
      <c r="B27">
        <v>222</v>
      </c>
      <c r="C27" t="s">
        <v>14</v>
      </c>
      <c r="D27">
        <v>838</v>
      </c>
    </row>
    <row r="28" spans="1:4" x14ac:dyDescent="0.35">
      <c r="A28" t="s">
        <v>20</v>
      </c>
      <c r="B28">
        <v>6212</v>
      </c>
      <c r="C28" t="s">
        <v>14</v>
      </c>
      <c r="D28">
        <v>1000</v>
      </c>
    </row>
    <row r="29" spans="1:4" x14ac:dyDescent="0.35">
      <c r="A29" t="s">
        <v>20</v>
      </c>
      <c r="B29">
        <v>98</v>
      </c>
      <c r="C29" t="s">
        <v>14</v>
      </c>
      <c r="D29">
        <v>1482</v>
      </c>
    </row>
    <row r="30" spans="1:4" x14ac:dyDescent="0.35">
      <c r="A30" t="s">
        <v>20</v>
      </c>
      <c r="B30">
        <v>92</v>
      </c>
      <c r="C30" t="s">
        <v>14</v>
      </c>
      <c r="D30">
        <v>106</v>
      </c>
    </row>
    <row r="31" spans="1:4" x14ac:dyDescent="0.35">
      <c r="A31" t="s">
        <v>20</v>
      </c>
      <c r="B31">
        <v>149</v>
      </c>
      <c r="C31" t="s">
        <v>14</v>
      </c>
      <c r="D31">
        <v>679</v>
      </c>
    </row>
    <row r="32" spans="1:4" x14ac:dyDescent="0.35">
      <c r="A32" t="s">
        <v>20</v>
      </c>
      <c r="B32">
        <v>2431</v>
      </c>
      <c r="C32" t="s">
        <v>14</v>
      </c>
      <c r="D32">
        <v>1220</v>
      </c>
    </row>
    <row r="33" spans="1:4" x14ac:dyDescent="0.35">
      <c r="A33" t="s">
        <v>20</v>
      </c>
      <c r="B33">
        <v>303</v>
      </c>
      <c r="C33" t="s">
        <v>14</v>
      </c>
      <c r="D33">
        <v>1</v>
      </c>
    </row>
    <row r="34" spans="1:4" x14ac:dyDescent="0.35">
      <c r="A34" t="s">
        <v>20</v>
      </c>
      <c r="B34">
        <v>209</v>
      </c>
      <c r="C34" t="s">
        <v>14</v>
      </c>
      <c r="D34">
        <v>37</v>
      </c>
    </row>
    <row r="35" spans="1:4" x14ac:dyDescent="0.35">
      <c r="A35" t="s">
        <v>20</v>
      </c>
      <c r="B35">
        <v>131</v>
      </c>
      <c r="C35" t="s">
        <v>14</v>
      </c>
      <c r="D35">
        <v>60</v>
      </c>
    </row>
    <row r="36" spans="1:4" x14ac:dyDescent="0.35">
      <c r="A36" t="s">
        <v>20</v>
      </c>
      <c r="B36">
        <v>164</v>
      </c>
      <c r="C36" t="s">
        <v>14</v>
      </c>
      <c r="D36">
        <v>296</v>
      </c>
    </row>
    <row r="37" spans="1:4" x14ac:dyDescent="0.35">
      <c r="A37" t="s">
        <v>20</v>
      </c>
      <c r="B37">
        <v>201</v>
      </c>
      <c r="C37" t="s">
        <v>14</v>
      </c>
      <c r="D37">
        <v>3304</v>
      </c>
    </row>
    <row r="38" spans="1:4" x14ac:dyDescent="0.35">
      <c r="A38" t="s">
        <v>20</v>
      </c>
      <c r="B38">
        <v>211</v>
      </c>
      <c r="C38" t="s">
        <v>14</v>
      </c>
      <c r="D38">
        <v>73</v>
      </c>
    </row>
    <row r="39" spans="1:4" x14ac:dyDescent="0.35">
      <c r="A39" t="s">
        <v>20</v>
      </c>
      <c r="B39">
        <v>128</v>
      </c>
      <c r="C39" t="s">
        <v>14</v>
      </c>
      <c r="D39">
        <v>3387</v>
      </c>
    </row>
    <row r="40" spans="1:4" x14ac:dyDescent="0.35">
      <c r="A40" t="s">
        <v>20</v>
      </c>
      <c r="B40">
        <v>1600</v>
      </c>
      <c r="C40" t="s">
        <v>14</v>
      </c>
      <c r="D40">
        <v>662</v>
      </c>
    </row>
    <row r="41" spans="1:4" x14ac:dyDescent="0.35">
      <c r="A41" t="s">
        <v>20</v>
      </c>
      <c r="B41">
        <v>249</v>
      </c>
      <c r="C41" t="s">
        <v>14</v>
      </c>
      <c r="D41">
        <v>774</v>
      </c>
    </row>
    <row r="42" spans="1:4" x14ac:dyDescent="0.35">
      <c r="A42" t="s">
        <v>20</v>
      </c>
      <c r="B42">
        <v>236</v>
      </c>
      <c r="C42" t="s">
        <v>14</v>
      </c>
      <c r="D42">
        <v>672</v>
      </c>
    </row>
    <row r="43" spans="1:4" x14ac:dyDescent="0.35">
      <c r="A43" t="s">
        <v>20</v>
      </c>
      <c r="B43">
        <v>4065</v>
      </c>
      <c r="C43" t="s">
        <v>14</v>
      </c>
      <c r="D43">
        <v>940</v>
      </c>
    </row>
    <row r="44" spans="1:4" x14ac:dyDescent="0.35">
      <c r="A44" t="s">
        <v>20</v>
      </c>
      <c r="B44">
        <v>246</v>
      </c>
      <c r="C44" t="s">
        <v>14</v>
      </c>
      <c r="D44">
        <v>117</v>
      </c>
    </row>
    <row r="45" spans="1:4" x14ac:dyDescent="0.35">
      <c r="A45" t="s">
        <v>20</v>
      </c>
      <c r="B45">
        <v>2475</v>
      </c>
      <c r="C45" t="s">
        <v>14</v>
      </c>
      <c r="D45">
        <v>115</v>
      </c>
    </row>
    <row r="46" spans="1:4" x14ac:dyDescent="0.35">
      <c r="A46" t="s">
        <v>20</v>
      </c>
      <c r="B46">
        <v>76</v>
      </c>
      <c r="C46" t="s">
        <v>14</v>
      </c>
      <c r="D46">
        <v>326</v>
      </c>
    </row>
    <row r="47" spans="1:4" x14ac:dyDescent="0.35">
      <c r="A47" t="s">
        <v>20</v>
      </c>
      <c r="B47">
        <v>54</v>
      </c>
      <c r="C47" t="s">
        <v>14</v>
      </c>
      <c r="D47">
        <v>1</v>
      </c>
    </row>
    <row r="48" spans="1:4" x14ac:dyDescent="0.35">
      <c r="A48" t="s">
        <v>20</v>
      </c>
      <c r="B48">
        <v>88</v>
      </c>
      <c r="C48" t="s">
        <v>14</v>
      </c>
      <c r="D48">
        <v>1467</v>
      </c>
    </row>
    <row r="49" spans="1:4" x14ac:dyDescent="0.35">
      <c r="A49" t="s">
        <v>20</v>
      </c>
      <c r="B49">
        <v>85</v>
      </c>
      <c r="C49" t="s">
        <v>14</v>
      </c>
      <c r="D49">
        <v>5681</v>
      </c>
    </row>
    <row r="50" spans="1:4" x14ac:dyDescent="0.35">
      <c r="A50" t="s">
        <v>20</v>
      </c>
      <c r="B50">
        <v>170</v>
      </c>
      <c r="C50" t="s">
        <v>14</v>
      </c>
      <c r="D50">
        <v>1059</v>
      </c>
    </row>
    <row r="51" spans="1:4" x14ac:dyDescent="0.35">
      <c r="A51" t="s">
        <v>20</v>
      </c>
      <c r="B51">
        <v>330</v>
      </c>
      <c r="C51" t="s">
        <v>14</v>
      </c>
      <c r="D51">
        <v>1194</v>
      </c>
    </row>
    <row r="52" spans="1:4" x14ac:dyDescent="0.35">
      <c r="A52" t="s">
        <v>20</v>
      </c>
      <c r="B52">
        <v>127</v>
      </c>
      <c r="C52" t="s">
        <v>14</v>
      </c>
      <c r="D52">
        <v>30</v>
      </c>
    </row>
    <row r="53" spans="1:4" x14ac:dyDescent="0.35">
      <c r="A53" t="s">
        <v>20</v>
      </c>
      <c r="B53">
        <v>411</v>
      </c>
      <c r="C53" t="s">
        <v>14</v>
      </c>
      <c r="D53">
        <v>75</v>
      </c>
    </row>
    <row r="54" spans="1:4" x14ac:dyDescent="0.35">
      <c r="A54" t="s">
        <v>20</v>
      </c>
      <c r="B54">
        <v>180</v>
      </c>
      <c r="C54" t="s">
        <v>14</v>
      </c>
      <c r="D54">
        <v>955</v>
      </c>
    </row>
    <row r="55" spans="1:4" x14ac:dyDescent="0.35">
      <c r="A55" t="s">
        <v>20</v>
      </c>
      <c r="B55">
        <v>374</v>
      </c>
      <c r="C55" t="s">
        <v>14</v>
      </c>
      <c r="D55">
        <v>67</v>
      </c>
    </row>
    <row r="56" spans="1:4" x14ac:dyDescent="0.35">
      <c r="A56" t="s">
        <v>20</v>
      </c>
      <c r="B56">
        <v>71</v>
      </c>
      <c r="C56" t="s">
        <v>14</v>
      </c>
      <c r="D56">
        <v>5</v>
      </c>
    </row>
    <row r="57" spans="1:4" x14ac:dyDescent="0.35">
      <c r="A57" t="s">
        <v>20</v>
      </c>
      <c r="B57">
        <v>203</v>
      </c>
      <c r="C57" t="s">
        <v>14</v>
      </c>
      <c r="D57">
        <v>26</v>
      </c>
    </row>
    <row r="58" spans="1:4" x14ac:dyDescent="0.35">
      <c r="A58" t="s">
        <v>20</v>
      </c>
      <c r="B58">
        <v>113</v>
      </c>
      <c r="C58" t="s">
        <v>14</v>
      </c>
      <c r="D58">
        <v>1130</v>
      </c>
    </row>
    <row r="59" spans="1:4" x14ac:dyDescent="0.35">
      <c r="A59" t="s">
        <v>20</v>
      </c>
      <c r="B59">
        <v>96</v>
      </c>
      <c r="C59" t="s">
        <v>14</v>
      </c>
      <c r="D59">
        <v>782</v>
      </c>
    </row>
    <row r="60" spans="1:4" x14ac:dyDescent="0.35">
      <c r="A60" t="s">
        <v>20</v>
      </c>
      <c r="B60">
        <v>498</v>
      </c>
      <c r="C60" t="s">
        <v>14</v>
      </c>
      <c r="D60">
        <v>210</v>
      </c>
    </row>
    <row r="61" spans="1:4" x14ac:dyDescent="0.35">
      <c r="A61" t="s">
        <v>20</v>
      </c>
      <c r="B61">
        <v>180</v>
      </c>
      <c r="C61" t="s">
        <v>14</v>
      </c>
      <c r="D61">
        <v>136</v>
      </c>
    </row>
    <row r="62" spans="1:4" x14ac:dyDescent="0.35">
      <c r="A62" t="s">
        <v>20</v>
      </c>
      <c r="B62">
        <v>27</v>
      </c>
      <c r="C62" t="s">
        <v>14</v>
      </c>
      <c r="D62">
        <v>86</v>
      </c>
    </row>
    <row r="63" spans="1:4" x14ac:dyDescent="0.35">
      <c r="A63" t="s">
        <v>20</v>
      </c>
      <c r="B63">
        <v>2331</v>
      </c>
      <c r="C63" t="s">
        <v>14</v>
      </c>
      <c r="D63">
        <v>19</v>
      </c>
    </row>
    <row r="64" spans="1:4" x14ac:dyDescent="0.35">
      <c r="A64" t="s">
        <v>20</v>
      </c>
      <c r="B64">
        <v>113</v>
      </c>
      <c r="C64" t="s">
        <v>14</v>
      </c>
      <c r="D64">
        <v>886</v>
      </c>
    </row>
    <row r="65" spans="1:4" x14ac:dyDescent="0.35">
      <c r="A65" t="s">
        <v>20</v>
      </c>
      <c r="B65">
        <v>164</v>
      </c>
      <c r="C65" t="s">
        <v>14</v>
      </c>
      <c r="D65">
        <v>35</v>
      </c>
    </row>
    <row r="66" spans="1:4" x14ac:dyDescent="0.35">
      <c r="A66" t="s">
        <v>20</v>
      </c>
      <c r="B66">
        <v>164</v>
      </c>
      <c r="C66" t="s">
        <v>14</v>
      </c>
      <c r="D66">
        <v>24</v>
      </c>
    </row>
    <row r="67" spans="1:4" x14ac:dyDescent="0.35">
      <c r="A67" t="s">
        <v>20</v>
      </c>
      <c r="B67">
        <v>336</v>
      </c>
      <c r="C67" t="s">
        <v>14</v>
      </c>
      <c r="D67">
        <v>86</v>
      </c>
    </row>
    <row r="68" spans="1:4" x14ac:dyDescent="0.35">
      <c r="A68" t="s">
        <v>20</v>
      </c>
      <c r="B68">
        <v>1917</v>
      </c>
      <c r="C68" t="s">
        <v>14</v>
      </c>
      <c r="D68">
        <v>243</v>
      </c>
    </row>
    <row r="69" spans="1:4" x14ac:dyDescent="0.35">
      <c r="A69" t="s">
        <v>20</v>
      </c>
      <c r="B69">
        <v>95</v>
      </c>
      <c r="C69" t="s">
        <v>14</v>
      </c>
      <c r="D69">
        <v>65</v>
      </c>
    </row>
    <row r="70" spans="1:4" x14ac:dyDescent="0.35">
      <c r="A70" t="s">
        <v>20</v>
      </c>
      <c r="B70">
        <v>147</v>
      </c>
      <c r="C70" t="s">
        <v>14</v>
      </c>
      <c r="D70">
        <v>100</v>
      </c>
    </row>
    <row r="71" spans="1:4" x14ac:dyDescent="0.35">
      <c r="A71" t="s">
        <v>20</v>
      </c>
      <c r="B71">
        <v>86</v>
      </c>
      <c r="C71" t="s">
        <v>14</v>
      </c>
      <c r="D71">
        <v>168</v>
      </c>
    </row>
    <row r="72" spans="1:4" x14ac:dyDescent="0.35">
      <c r="A72" t="s">
        <v>20</v>
      </c>
      <c r="B72">
        <v>83</v>
      </c>
      <c r="C72" t="s">
        <v>14</v>
      </c>
      <c r="D72">
        <v>13</v>
      </c>
    </row>
    <row r="73" spans="1:4" x14ac:dyDescent="0.35">
      <c r="A73" t="s">
        <v>20</v>
      </c>
      <c r="B73">
        <v>676</v>
      </c>
      <c r="C73" t="s">
        <v>14</v>
      </c>
      <c r="D73">
        <v>1</v>
      </c>
    </row>
    <row r="74" spans="1:4" x14ac:dyDescent="0.35">
      <c r="A74" t="s">
        <v>20</v>
      </c>
      <c r="B74">
        <v>361</v>
      </c>
      <c r="C74" t="s">
        <v>14</v>
      </c>
      <c r="D74">
        <v>40</v>
      </c>
    </row>
    <row r="75" spans="1:4" x14ac:dyDescent="0.35">
      <c r="A75" t="s">
        <v>20</v>
      </c>
      <c r="B75">
        <v>131</v>
      </c>
      <c r="C75" t="s">
        <v>14</v>
      </c>
      <c r="D75">
        <v>226</v>
      </c>
    </row>
    <row r="76" spans="1:4" x14ac:dyDescent="0.35">
      <c r="A76" t="s">
        <v>20</v>
      </c>
      <c r="B76">
        <v>126</v>
      </c>
      <c r="C76" t="s">
        <v>14</v>
      </c>
      <c r="D76">
        <v>1625</v>
      </c>
    </row>
    <row r="77" spans="1:4" x14ac:dyDescent="0.35">
      <c r="A77" t="s">
        <v>20</v>
      </c>
      <c r="B77">
        <v>275</v>
      </c>
      <c r="C77" t="s">
        <v>14</v>
      </c>
      <c r="D77">
        <v>143</v>
      </c>
    </row>
    <row r="78" spans="1:4" x14ac:dyDescent="0.35">
      <c r="A78" t="s">
        <v>20</v>
      </c>
      <c r="B78">
        <v>67</v>
      </c>
      <c r="C78" t="s">
        <v>14</v>
      </c>
      <c r="D78">
        <v>934</v>
      </c>
    </row>
    <row r="79" spans="1:4" x14ac:dyDescent="0.35">
      <c r="A79" t="s">
        <v>20</v>
      </c>
      <c r="B79">
        <v>154</v>
      </c>
      <c r="C79" t="s">
        <v>14</v>
      </c>
      <c r="D79">
        <v>17</v>
      </c>
    </row>
    <row r="80" spans="1:4" x14ac:dyDescent="0.35">
      <c r="A80" t="s">
        <v>20</v>
      </c>
      <c r="B80">
        <v>1782</v>
      </c>
      <c r="C80" t="s">
        <v>14</v>
      </c>
      <c r="D80">
        <v>2179</v>
      </c>
    </row>
    <row r="81" spans="1:4" x14ac:dyDescent="0.35">
      <c r="A81" t="s">
        <v>20</v>
      </c>
      <c r="B81">
        <v>903</v>
      </c>
      <c r="C81" t="s">
        <v>14</v>
      </c>
      <c r="D81">
        <v>931</v>
      </c>
    </row>
    <row r="82" spans="1:4" x14ac:dyDescent="0.35">
      <c r="A82" t="s">
        <v>20</v>
      </c>
      <c r="B82">
        <v>94</v>
      </c>
      <c r="C82" t="s">
        <v>14</v>
      </c>
      <c r="D82">
        <v>92</v>
      </c>
    </row>
    <row r="83" spans="1:4" x14ac:dyDescent="0.35">
      <c r="A83" t="s">
        <v>20</v>
      </c>
      <c r="B83">
        <v>180</v>
      </c>
      <c r="C83" t="s">
        <v>14</v>
      </c>
      <c r="D83">
        <v>57</v>
      </c>
    </row>
    <row r="84" spans="1:4" x14ac:dyDescent="0.35">
      <c r="A84" t="s">
        <v>20</v>
      </c>
      <c r="B84">
        <v>533</v>
      </c>
      <c r="C84" t="s">
        <v>14</v>
      </c>
      <c r="D84">
        <v>41</v>
      </c>
    </row>
    <row r="85" spans="1:4" x14ac:dyDescent="0.35">
      <c r="A85" t="s">
        <v>20</v>
      </c>
      <c r="B85">
        <v>2443</v>
      </c>
      <c r="C85" t="s">
        <v>14</v>
      </c>
      <c r="D85">
        <v>1</v>
      </c>
    </row>
    <row r="86" spans="1:4" x14ac:dyDescent="0.35">
      <c r="A86" t="s">
        <v>20</v>
      </c>
      <c r="B86">
        <v>89</v>
      </c>
      <c r="C86" t="s">
        <v>14</v>
      </c>
      <c r="D86">
        <v>101</v>
      </c>
    </row>
    <row r="87" spans="1:4" x14ac:dyDescent="0.35">
      <c r="A87" t="s">
        <v>20</v>
      </c>
      <c r="B87">
        <v>159</v>
      </c>
      <c r="C87" t="s">
        <v>14</v>
      </c>
      <c r="D87">
        <v>1335</v>
      </c>
    </row>
    <row r="88" spans="1:4" x14ac:dyDescent="0.35">
      <c r="A88" t="s">
        <v>20</v>
      </c>
      <c r="B88">
        <v>50</v>
      </c>
      <c r="C88" t="s">
        <v>14</v>
      </c>
      <c r="D88">
        <v>15</v>
      </c>
    </row>
    <row r="89" spans="1:4" x14ac:dyDescent="0.35">
      <c r="A89" t="s">
        <v>20</v>
      </c>
      <c r="B89">
        <v>186</v>
      </c>
      <c r="C89" t="s">
        <v>14</v>
      </c>
      <c r="D89">
        <v>454</v>
      </c>
    </row>
    <row r="90" spans="1:4" x14ac:dyDescent="0.35">
      <c r="A90" t="s">
        <v>20</v>
      </c>
      <c r="B90">
        <v>1071</v>
      </c>
      <c r="C90" t="s">
        <v>14</v>
      </c>
      <c r="D90">
        <v>3182</v>
      </c>
    </row>
    <row r="91" spans="1:4" x14ac:dyDescent="0.35">
      <c r="A91" t="s">
        <v>20</v>
      </c>
      <c r="B91">
        <v>117</v>
      </c>
      <c r="C91" t="s">
        <v>14</v>
      </c>
      <c r="D91">
        <v>15</v>
      </c>
    </row>
    <row r="92" spans="1:4" x14ac:dyDescent="0.35">
      <c r="A92" t="s">
        <v>20</v>
      </c>
      <c r="B92">
        <v>70</v>
      </c>
      <c r="C92" t="s">
        <v>14</v>
      </c>
      <c r="D92">
        <v>133</v>
      </c>
    </row>
    <row r="93" spans="1:4" x14ac:dyDescent="0.35">
      <c r="A93" t="s">
        <v>20</v>
      </c>
      <c r="B93">
        <v>135</v>
      </c>
      <c r="C93" t="s">
        <v>14</v>
      </c>
      <c r="D93">
        <v>2062</v>
      </c>
    </row>
    <row r="94" spans="1:4" x14ac:dyDescent="0.35">
      <c r="A94" t="s">
        <v>20</v>
      </c>
      <c r="B94">
        <v>768</v>
      </c>
      <c r="C94" t="s">
        <v>14</v>
      </c>
      <c r="D94">
        <v>29</v>
      </c>
    </row>
    <row r="95" spans="1:4" x14ac:dyDescent="0.35">
      <c r="A95" t="s">
        <v>20</v>
      </c>
      <c r="B95">
        <v>199</v>
      </c>
      <c r="C95" t="s">
        <v>14</v>
      </c>
      <c r="D95">
        <v>132</v>
      </c>
    </row>
    <row r="96" spans="1:4" x14ac:dyDescent="0.35">
      <c r="A96" t="s">
        <v>20</v>
      </c>
      <c r="B96">
        <v>107</v>
      </c>
      <c r="C96" t="s">
        <v>14</v>
      </c>
      <c r="D96">
        <v>137</v>
      </c>
    </row>
    <row r="97" spans="1:4" x14ac:dyDescent="0.35">
      <c r="A97" t="s">
        <v>20</v>
      </c>
      <c r="B97">
        <v>195</v>
      </c>
      <c r="C97" t="s">
        <v>14</v>
      </c>
      <c r="D97">
        <v>908</v>
      </c>
    </row>
    <row r="98" spans="1:4" x14ac:dyDescent="0.35">
      <c r="A98" t="s">
        <v>20</v>
      </c>
      <c r="B98">
        <v>3376</v>
      </c>
      <c r="C98" t="s">
        <v>14</v>
      </c>
      <c r="D98">
        <v>10</v>
      </c>
    </row>
    <row r="99" spans="1:4" x14ac:dyDescent="0.35">
      <c r="A99" t="s">
        <v>20</v>
      </c>
      <c r="B99">
        <v>41</v>
      </c>
      <c r="C99" t="s">
        <v>14</v>
      </c>
      <c r="D99">
        <v>1910</v>
      </c>
    </row>
    <row r="100" spans="1:4" x14ac:dyDescent="0.35">
      <c r="A100" t="s">
        <v>20</v>
      </c>
      <c r="B100">
        <v>1821</v>
      </c>
      <c r="C100" t="s">
        <v>14</v>
      </c>
      <c r="D100">
        <v>38</v>
      </c>
    </row>
    <row r="101" spans="1:4" x14ac:dyDescent="0.35">
      <c r="A101" t="s">
        <v>20</v>
      </c>
      <c r="B101">
        <v>164</v>
      </c>
      <c r="C101" t="s">
        <v>14</v>
      </c>
      <c r="D101">
        <v>104</v>
      </c>
    </row>
    <row r="102" spans="1:4" x14ac:dyDescent="0.35">
      <c r="A102" t="s">
        <v>20</v>
      </c>
      <c r="B102">
        <v>157</v>
      </c>
      <c r="C102" t="s">
        <v>14</v>
      </c>
      <c r="D102">
        <v>49</v>
      </c>
    </row>
    <row r="103" spans="1:4" x14ac:dyDescent="0.35">
      <c r="A103" t="s">
        <v>20</v>
      </c>
      <c r="B103">
        <v>246</v>
      </c>
      <c r="C103" t="s">
        <v>14</v>
      </c>
      <c r="D103">
        <v>1</v>
      </c>
    </row>
    <row r="104" spans="1:4" x14ac:dyDescent="0.35">
      <c r="A104" t="s">
        <v>20</v>
      </c>
      <c r="B104">
        <v>1396</v>
      </c>
      <c r="C104" t="s">
        <v>14</v>
      </c>
      <c r="D104">
        <v>245</v>
      </c>
    </row>
    <row r="105" spans="1:4" x14ac:dyDescent="0.35">
      <c r="A105" t="s">
        <v>20</v>
      </c>
      <c r="B105">
        <v>2506</v>
      </c>
      <c r="C105" t="s">
        <v>14</v>
      </c>
      <c r="D105">
        <v>32</v>
      </c>
    </row>
    <row r="106" spans="1:4" x14ac:dyDescent="0.35">
      <c r="A106" t="s">
        <v>20</v>
      </c>
      <c r="B106">
        <v>244</v>
      </c>
      <c r="C106" t="s">
        <v>14</v>
      </c>
      <c r="D106">
        <v>7</v>
      </c>
    </row>
    <row r="107" spans="1:4" x14ac:dyDescent="0.35">
      <c r="A107" t="s">
        <v>20</v>
      </c>
      <c r="B107">
        <v>146</v>
      </c>
      <c r="C107" t="s">
        <v>14</v>
      </c>
      <c r="D107">
        <v>803</v>
      </c>
    </row>
    <row r="108" spans="1:4" x14ac:dyDescent="0.35">
      <c r="A108" t="s">
        <v>20</v>
      </c>
      <c r="B108">
        <v>1267</v>
      </c>
      <c r="C108" t="s">
        <v>14</v>
      </c>
      <c r="D108">
        <v>16</v>
      </c>
    </row>
    <row r="109" spans="1:4" x14ac:dyDescent="0.35">
      <c r="A109" t="s">
        <v>20</v>
      </c>
      <c r="B109">
        <v>1561</v>
      </c>
      <c r="C109" t="s">
        <v>14</v>
      </c>
      <c r="D109">
        <v>31</v>
      </c>
    </row>
    <row r="110" spans="1:4" x14ac:dyDescent="0.35">
      <c r="A110" t="s">
        <v>20</v>
      </c>
      <c r="B110">
        <v>48</v>
      </c>
      <c r="C110" t="s">
        <v>14</v>
      </c>
      <c r="D110">
        <v>108</v>
      </c>
    </row>
    <row r="111" spans="1:4" x14ac:dyDescent="0.35">
      <c r="A111" t="s">
        <v>20</v>
      </c>
      <c r="B111">
        <v>2739</v>
      </c>
      <c r="C111" t="s">
        <v>14</v>
      </c>
      <c r="D111">
        <v>30</v>
      </c>
    </row>
    <row r="112" spans="1:4" x14ac:dyDescent="0.35">
      <c r="A112" t="s">
        <v>20</v>
      </c>
      <c r="B112">
        <v>3537</v>
      </c>
      <c r="C112" t="s">
        <v>14</v>
      </c>
      <c r="D112">
        <v>17</v>
      </c>
    </row>
    <row r="113" spans="1:4" x14ac:dyDescent="0.35">
      <c r="A113" t="s">
        <v>20</v>
      </c>
      <c r="B113">
        <v>2107</v>
      </c>
      <c r="C113" t="s">
        <v>14</v>
      </c>
      <c r="D113">
        <v>80</v>
      </c>
    </row>
    <row r="114" spans="1:4" x14ac:dyDescent="0.35">
      <c r="A114" t="s">
        <v>20</v>
      </c>
      <c r="B114">
        <v>3318</v>
      </c>
      <c r="C114" t="s">
        <v>14</v>
      </c>
      <c r="D114">
        <v>2468</v>
      </c>
    </row>
    <row r="115" spans="1:4" x14ac:dyDescent="0.35">
      <c r="A115" t="s">
        <v>20</v>
      </c>
      <c r="B115">
        <v>340</v>
      </c>
      <c r="C115" t="s">
        <v>14</v>
      </c>
      <c r="D115">
        <v>26</v>
      </c>
    </row>
    <row r="116" spans="1:4" x14ac:dyDescent="0.35">
      <c r="A116" t="s">
        <v>20</v>
      </c>
      <c r="B116">
        <v>1442</v>
      </c>
      <c r="C116" t="s">
        <v>14</v>
      </c>
      <c r="D116">
        <v>73</v>
      </c>
    </row>
    <row r="117" spans="1:4" x14ac:dyDescent="0.35">
      <c r="A117" t="s">
        <v>20</v>
      </c>
      <c r="B117">
        <v>126</v>
      </c>
      <c r="C117" t="s">
        <v>14</v>
      </c>
      <c r="D117">
        <v>128</v>
      </c>
    </row>
    <row r="118" spans="1:4" x14ac:dyDescent="0.35">
      <c r="A118" t="s">
        <v>20</v>
      </c>
      <c r="B118">
        <v>524</v>
      </c>
      <c r="C118" t="s">
        <v>14</v>
      </c>
      <c r="D118">
        <v>33</v>
      </c>
    </row>
    <row r="119" spans="1:4" x14ac:dyDescent="0.35">
      <c r="A119" t="s">
        <v>20</v>
      </c>
      <c r="B119">
        <v>1989</v>
      </c>
      <c r="C119" t="s">
        <v>14</v>
      </c>
      <c r="D119">
        <v>1072</v>
      </c>
    </row>
    <row r="120" spans="1:4" x14ac:dyDescent="0.35">
      <c r="A120" t="s">
        <v>20</v>
      </c>
      <c r="B120">
        <v>157</v>
      </c>
      <c r="C120" t="s">
        <v>14</v>
      </c>
      <c r="D120">
        <v>393</v>
      </c>
    </row>
    <row r="121" spans="1:4" x14ac:dyDescent="0.35">
      <c r="A121" t="s">
        <v>20</v>
      </c>
      <c r="B121">
        <v>4498</v>
      </c>
      <c r="C121" t="s">
        <v>14</v>
      </c>
      <c r="D121">
        <v>1257</v>
      </c>
    </row>
    <row r="122" spans="1:4" x14ac:dyDescent="0.35">
      <c r="A122" t="s">
        <v>20</v>
      </c>
      <c r="B122">
        <v>80</v>
      </c>
      <c r="C122" t="s">
        <v>14</v>
      </c>
      <c r="D122">
        <v>328</v>
      </c>
    </row>
    <row r="123" spans="1:4" x14ac:dyDescent="0.35">
      <c r="A123" t="s">
        <v>20</v>
      </c>
      <c r="B123">
        <v>43</v>
      </c>
      <c r="C123" t="s">
        <v>14</v>
      </c>
      <c r="D123">
        <v>147</v>
      </c>
    </row>
    <row r="124" spans="1:4" x14ac:dyDescent="0.35">
      <c r="A124" t="s">
        <v>20</v>
      </c>
      <c r="B124">
        <v>2053</v>
      </c>
      <c r="C124" t="s">
        <v>14</v>
      </c>
      <c r="D124">
        <v>830</v>
      </c>
    </row>
    <row r="125" spans="1:4" x14ac:dyDescent="0.35">
      <c r="A125" t="s">
        <v>20</v>
      </c>
      <c r="B125">
        <v>168</v>
      </c>
      <c r="C125" t="s">
        <v>14</v>
      </c>
      <c r="D125">
        <v>331</v>
      </c>
    </row>
    <row r="126" spans="1:4" x14ac:dyDescent="0.35">
      <c r="A126" t="s">
        <v>20</v>
      </c>
      <c r="B126">
        <v>4289</v>
      </c>
      <c r="C126" t="s">
        <v>14</v>
      </c>
      <c r="D126">
        <v>25</v>
      </c>
    </row>
    <row r="127" spans="1:4" x14ac:dyDescent="0.35">
      <c r="A127" t="s">
        <v>20</v>
      </c>
      <c r="B127">
        <v>165</v>
      </c>
      <c r="C127" t="s">
        <v>14</v>
      </c>
      <c r="D127">
        <v>3483</v>
      </c>
    </row>
    <row r="128" spans="1:4" x14ac:dyDescent="0.35">
      <c r="A128" t="s">
        <v>20</v>
      </c>
      <c r="B128">
        <v>1815</v>
      </c>
      <c r="C128" t="s">
        <v>14</v>
      </c>
      <c r="D128">
        <v>923</v>
      </c>
    </row>
    <row r="129" spans="1:4" x14ac:dyDescent="0.35">
      <c r="A129" t="s">
        <v>20</v>
      </c>
      <c r="B129">
        <v>397</v>
      </c>
      <c r="C129" t="s">
        <v>14</v>
      </c>
      <c r="D129">
        <v>1</v>
      </c>
    </row>
    <row r="130" spans="1:4" x14ac:dyDescent="0.35">
      <c r="A130" t="s">
        <v>20</v>
      </c>
      <c r="B130">
        <v>1539</v>
      </c>
      <c r="C130" t="s">
        <v>14</v>
      </c>
      <c r="D130">
        <v>33</v>
      </c>
    </row>
    <row r="131" spans="1:4" x14ac:dyDescent="0.35">
      <c r="A131" t="s">
        <v>20</v>
      </c>
      <c r="B131">
        <v>138</v>
      </c>
      <c r="C131" t="s">
        <v>14</v>
      </c>
      <c r="D131">
        <v>40</v>
      </c>
    </row>
    <row r="132" spans="1:4" x14ac:dyDescent="0.35">
      <c r="A132" t="s">
        <v>20</v>
      </c>
      <c r="B132">
        <v>3594</v>
      </c>
      <c r="C132" t="s">
        <v>14</v>
      </c>
      <c r="D132">
        <v>23</v>
      </c>
    </row>
    <row r="133" spans="1:4" x14ac:dyDescent="0.35">
      <c r="A133" t="s">
        <v>20</v>
      </c>
      <c r="B133">
        <v>5880</v>
      </c>
      <c r="C133" t="s">
        <v>14</v>
      </c>
      <c r="D133">
        <v>75</v>
      </c>
    </row>
    <row r="134" spans="1:4" x14ac:dyDescent="0.35">
      <c r="A134" t="s">
        <v>20</v>
      </c>
      <c r="B134">
        <v>112</v>
      </c>
      <c r="C134" t="s">
        <v>14</v>
      </c>
      <c r="D134">
        <v>2176</v>
      </c>
    </row>
    <row r="135" spans="1:4" x14ac:dyDescent="0.35">
      <c r="A135" t="s">
        <v>20</v>
      </c>
      <c r="B135">
        <v>943</v>
      </c>
      <c r="C135" t="s">
        <v>14</v>
      </c>
      <c r="D135">
        <v>441</v>
      </c>
    </row>
    <row r="136" spans="1:4" x14ac:dyDescent="0.35">
      <c r="A136" t="s">
        <v>20</v>
      </c>
      <c r="B136">
        <v>2468</v>
      </c>
      <c r="C136" t="s">
        <v>14</v>
      </c>
      <c r="D136">
        <v>25</v>
      </c>
    </row>
    <row r="137" spans="1:4" x14ac:dyDescent="0.35">
      <c r="A137" t="s">
        <v>20</v>
      </c>
      <c r="B137">
        <v>2551</v>
      </c>
      <c r="C137" t="s">
        <v>14</v>
      </c>
      <c r="D137">
        <v>127</v>
      </c>
    </row>
    <row r="138" spans="1:4" x14ac:dyDescent="0.35">
      <c r="A138" t="s">
        <v>20</v>
      </c>
      <c r="B138">
        <v>101</v>
      </c>
      <c r="C138" t="s">
        <v>14</v>
      </c>
      <c r="D138">
        <v>355</v>
      </c>
    </row>
    <row r="139" spans="1:4" x14ac:dyDescent="0.35">
      <c r="A139" t="s">
        <v>20</v>
      </c>
      <c r="B139">
        <v>92</v>
      </c>
      <c r="C139" t="s">
        <v>14</v>
      </c>
      <c r="D139">
        <v>44</v>
      </c>
    </row>
    <row r="140" spans="1:4" x14ac:dyDescent="0.35">
      <c r="A140" t="s">
        <v>20</v>
      </c>
      <c r="B140">
        <v>62</v>
      </c>
      <c r="C140" t="s">
        <v>14</v>
      </c>
      <c r="D140">
        <v>67</v>
      </c>
    </row>
    <row r="141" spans="1:4" x14ac:dyDescent="0.35">
      <c r="A141" t="s">
        <v>20</v>
      </c>
      <c r="B141">
        <v>149</v>
      </c>
      <c r="C141" t="s">
        <v>14</v>
      </c>
      <c r="D141">
        <v>1068</v>
      </c>
    </row>
    <row r="142" spans="1:4" x14ac:dyDescent="0.35">
      <c r="A142" t="s">
        <v>20</v>
      </c>
      <c r="B142">
        <v>329</v>
      </c>
      <c r="C142" t="s">
        <v>14</v>
      </c>
      <c r="D142">
        <v>424</v>
      </c>
    </row>
    <row r="143" spans="1:4" x14ac:dyDescent="0.35">
      <c r="A143" t="s">
        <v>20</v>
      </c>
      <c r="B143">
        <v>97</v>
      </c>
      <c r="C143" t="s">
        <v>14</v>
      </c>
      <c r="D143">
        <v>151</v>
      </c>
    </row>
    <row r="144" spans="1:4" x14ac:dyDescent="0.35">
      <c r="A144" t="s">
        <v>20</v>
      </c>
      <c r="B144">
        <v>1784</v>
      </c>
      <c r="C144" t="s">
        <v>14</v>
      </c>
      <c r="D144">
        <v>1608</v>
      </c>
    </row>
    <row r="145" spans="1:4" x14ac:dyDescent="0.35">
      <c r="A145" t="s">
        <v>20</v>
      </c>
      <c r="B145">
        <v>1684</v>
      </c>
      <c r="C145" t="s">
        <v>14</v>
      </c>
      <c r="D145">
        <v>941</v>
      </c>
    </row>
    <row r="146" spans="1:4" x14ac:dyDescent="0.35">
      <c r="A146" t="s">
        <v>20</v>
      </c>
      <c r="B146">
        <v>250</v>
      </c>
      <c r="C146" t="s">
        <v>14</v>
      </c>
      <c r="D146">
        <v>1</v>
      </c>
    </row>
    <row r="147" spans="1:4" x14ac:dyDescent="0.35">
      <c r="A147" t="s">
        <v>20</v>
      </c>
      <c r="B147">
        <v>238</v>
      </c>
      <c r="C147" t="s">
        <v>14</v>
      </c>
      <c r="D147">
        <v>40</v>
      </c>
    </row>
    <row r="148" spans="1:4" x14ac:dyDescent="0.35">
      <c r="A148" t="s">
        <v>20</v>
      </c>
      <c r="B148">
        <v>53</v>
      </c>
      <c r="C148" t="s">
        <v>14</v>
      </c>
      <c r="D148">
        <v>3015</v>
      </c>
    </row>
    <row r="149" spans="1:4" x14ac:dyDescent="0.35">
      <c r="A149" t="s">
        <v>20</v>
      </c>
      <c r="B149">
        <v>214</v>
      </c>
      <c r="C149" t="s">
        <v>14</v>
      </c>
      <c r="D149">
        <v>435</v>
      </c>
    </row>
    <row r="150" spans="1:4" x14ac:dyDescent="0.35">
      <c r="A150" t="s">
        <v>20</v>
      </c>
      <c r="B150">
        <v>222</v>
      </c>
      <c r="C150" t="s">
        <v>14</v>
      </c>
      <c r="D150">
        <v>714</v>
      </c>
    </row>
    <row r="151" spans="1:4" x14ac:dyDescent="0.35">
      <c r="A151" t="s">
        <v>20</v>
      </c>
      <c r="B151">
        <v>1884</v>
      </c>
      <c r="C151" t="s">
        <v>14</v>
      </c>
      <c r="D151">
        <v>5497</v>
      </c>
    </row>
    <row r="152" spans="1:4" x14ac:dyDescent="0.35">
      <c r="A152" t="s">
        <v>20</v>
      </c>
      <c r="B152">
        <v>218</v>
      </c>
      <c r="C152" t="s">
        <v>14</v>
      </c>
      <c r="D152">
        <v>418</v>
      </c>
    </row>
    <row r="153" spans="1:4" x14ac:dyDescent="0.35">
      <c r="A153" t="s">
        <v>20</v>
      </c>
      <c r="B153">
        <v>6465</v>
      </c>
      <c r="C153" t="s">
        <v>14</v>
      </c>
      <c r="D153">
        <v>1439</v>
      </c>
    </row>
    <row r="154" spans="1:4" x14ac:dyDescent="0.35">
      <c r="A154" t="s">
        <v>20</v>
      </c>
      <c r="B154">
        <v>59</v>
      </c>
      <c r="C154" t="s">
        <v>14</v>
      </c>
      <c r="D154">
        <v>15</v>
      </c>
    </row>
    <row r="155" spans="1:4" x14ac:dyDescent="0.35">
      <c r="A155" t="s">
        <v>20</v>
      </c>
      <c r="B155">
        <v>88</v>
      </c>
      <c r="C155" t="s">
        <v>14</v>
      </c>
      <c r="D155">
        <v>1999</v>
      </c>
    </row>
    <row r="156" spans="1:4" x14ac:dyDescent="0.35">
      <c r="A156" t="s">
        <v>20</v>
      </c>
      <c r="B156">
        <v>1697</v>
      </c>
      <c r="C156" t="s">
        <v>14</v>
      </c>
      <c r="D156">
        <v>118</v>
      </c>
    </row>
    <row r="157" spans="1:4" x14ac:dyDescent="0.35">
      <c r="A157" t="s">
        <v>20</v>
      </c>
      <c r="B157">
        <v>92</v>
      </c>
      <c r="C157" t="s">
        <v>14</v>
      </c>
      <c r="D157">
        <v>162</v>
      </c>
    </row>
    <row r="158" spans="1:4" x14ac:dyDescent="0.35">
      <c r="A158" t="s">
        <v>20</v>
      </c>
      <c r="B158">
        <v>186</v>
      </c>
      <c r="C158" t="s">
        <v>14</v>
      </c>
      <c r="D158">
        <v>83</v>
      </c>
    </row>
    <row r="159" spans="1:4" x14ac:dyDescent="0.35">
      <c r="A159" t="s">
        <v>20</v>
      </c>
      <c r="B159">
        <v>138</v>
      </c>
      <c r="C159" t="s">
        <v>14</v>
      </c>
      <c r="D159">
        <v>747</v>
      </c>
    </row>
    <row r="160" spans="1:4" x14ac:dyDescent="0.35">
      <c r="A160" t="s">
        <v>20</v>
      </c>
      <c r="B160">
        <v>261</v>
      </c>
      <c r="C160" t="s">
        <v>14</v>
      </c>
      <c r="D160">
        <v>84</v>
      </c>
    </row>
    <row r="161" spans="1:4" x14ac:dyDescent="0.35">
      <c r="A161" t="s">
        <v>20</v>
      </c>
      <c r="B161">
        <v>107</v>
      </c>
      <c r="C161" t="s">
        <v>14</v>
      </c>
      <c r="D161">
        <v>91</v>
      </c>
    </row>
    <row r="162" spans="1:4" x14ac:dyDescent="0.35">
      <c r="A162" t="s">
        <v>20</v>
      </c>
      <c r="B162">
        <v>199</v>
      </c>
      <c r="C162" t="s">
        <v>14</v>
      </c>
      <c r="D162">
        <v>792</v>
      </c>
    </row>
    <row r="163" spans="1:4" x14ac:dyDescent="0.35">
      <c r="A163" t="s">
        <v>20</v>
      </c>
      <c r="B163">
        <v>5512</v>
      </c>
      <c r="C163" t="s">
        <v>14</v>
      </c>
      <c r="D163">
        <v>32</v>
      </c>
    </row>
    <row r="164" spans="1:4" x14ac:dyDescent="0.35">
      <c r="A164" t="s">
        <v>20</v>
      </c>
      <c r="B164">
        <v>86</v>
      </c>
      <c r="C164" t="s">
        <v>14</v>
      </c>
      <c r="D164">
        <v>186</v>
      </c>
    </row>
    <row r="165" spans="1:4" x14ac:dyDescent="0.35">
      <c r="A165" t="s">
        <v>20</v>
      </c>
      <c r="B165">
        <v>2768</v>
      </c>
      <c r="C165" t="s">
        <v>14</v>
      </c>
      <c r="D165">
        <v>605</v>
      </c>
    </row>
    <row r="166" spans="1:4" x14ac:dyDescent="0.35">
      <c r="A166" t="s">
        <v>20</v>
      </c>
      <c r="B166">
        <v>48</v>
      </c>
      <c r="C166" t="s">
        <v>14</v>
      </c>
      <c r="D166">
        <v>1</v>
      </c>
    </row>
    <row r="167" spans="1:4" x14ac:dyDescent="0.35">
      <c r="A167" t="s">
        <v>20</v>
      </c>
      <c r="B167">
        <v>87</v>
      </c>
      <c r="C167" t="s">
        <v>14</v>
      </c>
      <c r="D167">
        <v>31</v>
      </c>
    </row>
    <row r="168" spans="1:4" x14ac:dyDescent="0.35">
      <c r="A168" t="s">
        <v>20</v>
      </c>
      <c r="B168">
        <v>1894</v>
      </c>
      <c r="C168" t="s">
        <v>14</v>
      </c>
      <c r="D168">
        <v>1181</v>
      </c>
    </row>
    <row r="169" spans="1:4" x14ac:dyDescent="0.35">
      <c r="A169" t="s">
        <v>20</v>
      </c>
      <c r="B169">
        <v>282</v>
      </c>
      <c r="C169" t="s">
        <v>14</v>
      </c>
      <c r="D169">
        <v>39</v>
      </c>
    </row>
    <row r="170" spans="1:4" x14ac:dyDescent="0.35">
      <c r="A170" t="s">
        <v>20</v>
      </c>
      <c r="B170">
        <v>116</v>
      </c>
      <c r="C170" t="s">
        <v>14</v>
      </c>
      <c r="D170">
        <v>46</v>
      </c>
    </row>
    <row r="171" spans="1:4" x14ac:dyDescent="0.35">
      <c r="A171" t="s">
        <v>20</v>
      </c>
      <c r="B171">
        <v>83</v>
      </c>
      <c r="C171" t="s">
        <v>14</v>
      </c>
      <c r="D171">
        <v>105</v>
      </c>
    </row>
    <row r="172" spans="1:4" x14ac:dyDescent="0.35">
      <c r="A172" t="s">
        <v>20</v>
      </c>
      <c r="B172">
        <v>91</v>
      </c>
      <c r="C172" t="s">
        <v>14</v>
      </c>
      <c r="D172">
        <v>535</v>
      </c>
    </row>
    <row r="173" spans="1:4" x14ac:dyDescent="0.35">
      <c r="A173" t="s">
        <v>20</v>
      </c>
      <c r="B173">
        <v>546</v>
      </c>
      <c r="C173" t="s">
        <v>14</v>
      </c>
      <c r="D173">
        <v>16</v>
      </c>
    </row>
    <row r="174" spans="1:4" x14ac:dyDescent="0.35">
      <c r="A174" t="s">
        <v>20</v>
      </c>
      <c r="B174">
        <v>393</v>
      </c>
      <c r="C174" t="s">
        <v>14</v>
      </c>
      <c r="D174">
        <v>575</v>
      </c>
    </row>
    <row r="175" spans="1:4" x14ac:dyDescent="0.35">
      <c r="A175" t="s">
        <v>20</v>
      </c>
      <c r="B175">
        <v>133</v>
      </c>
      <c r="C175" t="s">
        <v>14</v>
      </c>
      <c r="D175">
        <v>1120</v>
      </c>
    </row>
    <row r="176" spans="1:4" x14ac:dyDescent="0.35">
      <c r="A176" t="s">
        <v>20</v>
      </c>
      <c r="B176">
        <v>254</v>
      </c>
      <c r="C176" t="s">
        <v>14</v>
      </c>
      <c r="D176">
        <v>113</v>
      </c>
    </row>
    <row r="177" spans="1:4" x14ac:dyDescent="0.35">
      <c r="A177" t="s">
        <v>20</v>
      </c>
      <c r="B177">
        <v>176</v>
      </c>
      <c r="C177" t="s">
        <v>14</v>
      </c>
      <c r="D177">
        <v>1538</v>
      </c>
    </row>
    <row r="178" spans="1:4" x14ac:dyDescent="0.35">
      <c r="A178" t="s">
        <v>20</v>
      </c>
      <c r="B178">
        <v>337</v>
      </c>
      <c r="C178" t="s">
        <v>14</v>
      </c>
      <c r="D178">
        <v>9</v>
      </c>
    </row>
    <row r="179" spans="1:4" x14ac:dyDescent="0.35">
      <c r="A179" t="s">
        <v>20</v>
      </c>
      <c r="B179">
        <v>107</v>
      </c>
      <c r="C179" t="s">
        <v>14</v>
      </c>
      <c r="D179">
        <v>554</v>
      </c>
    </row>
    <row r="180" spans="1:4" x14ac:dyDescent="0.35">
      <c r="A180" t="s">
        <v>20</v>
      </c>
      <c r="B180">
        <v>183</v>
      </c>
      <c r="C180" t="s">
        <v>14</v>
      </c>
      <c r="D180">
        <v>648</v>
      </c>
    </row>
    <row r="181" spans="1:4" x14ac:dyDescent="0.35">
      <c r="A181" t="s">
        <v>20</v>
      </c>
      <c r="B181">
        <v>72</v>
      </c>
      <c r="C181" t="s">
        <v>14</v>
      </c>
      <c r="D181">
        <v>21</v>
      </c>
    </row>
    <row r="182" spans="1:4" x14ac:dyDescent="0.35">
      <c r="A182" t="s">
        <v>20</v>
      </c>
      <c r="B182">
        <v>295</v>
      </c>
      <c r="C182" t="s">
        <v>14</v>
      </c>
      <c r="D182">
        <v>54</v>
      </c>
    </row>
    <row r="183" spans="1:4" x14ac:dyDescent="0.35">
      <c r="A183" t="s">
        <v>20</v>
      </c>
      <c r="B183">
        <v>142</v>
      </c>
      <c r="C183" t="s">
        <v>14</v>
      </c>
      <c r="D183">
        <v>120</v>
      </c>
    </row>
    <row r="184" spans="1:4" x14ac:dyDescent="0.35">
      <c r="A184" t="s">
        <v>20</v>
      </c>
      <c r="B184">
        <v>85</v>
      </c>
      <c r="C184" t="s">
        <v>14</v>
      </c>
      <c r="D184">
        <v>579</v>
      </c>
    </row>
    <row r="185" spans="1:4" x14ac:dyDescent="0.35">
      <c r="A185" t="s">
        <v>20</v>
      </c>
      <c r="B185">
        <v>659</v>
      </c>
      <c r="C185" t="s">
        <v>14</v>
      </c>
      <c r="D185">
        <v>2072</v>
      </c>
    </row>
    <row r="186" spans="1:4" x14ac:dyDescent="0.35">
      <c r="A186" t="s">
        <v>20</v>
      </c>
      <c r="B186">
        <v>121</v>
      </c>
      <c r="C186" t="s">
        <v>14</v>
      </c>
      <c r="D186">
        <v>0</v>
      </c>
    </row>
    <row r="187" spans="1:4" x14ac:dyDescent="0.35">
      <c r="A187" t="s">
        <v>20</v>
      </c>
      <c r="B187">
        <v>3742</v>
      </c>
      <c r="C187" t="s">
        <v>14</v>
      </c>
      <c r="D187">
        <v>1796</v>
      </c>
    </row>
    <row r="188" spans="1:4" x14ac:dyDescent="0.35">
      <c r="A188" t="s">
        <v>20</v>
      </c>
      <c r="B188">
        <v>223</v>
      </c>
      <c r="C188" t="s">
        <v>14</v>
      </c>
      <c r="D188">
        <v>62</v>
      </c>
    </row>
    <row r="189" spans="1:4" x14ac:dyDescent="0.35">
      <c r="A189" t="s">
        <v>20</v>
      </c>
      <c r="B189">
        <v>133</v>
      </c>
      <c r="C189" t="s">
        <v>14</v>
      </c>
      <c r="D189">
        <v>347</v>
      </c>
    </row>
    <row r="190" spans="1:4" x14ac:dyDescent="0.35">
      <c r="A190" t="s">
        <v>20</v>
      </c>
      <c r="B190">
        <v>5168</v>
      </c>
      <c r="C190" t="s">
        <v>14</v>
      </c>
      <c r="D190">
        <v>19</v>
      </c>
    </row>
    <row r="191" spans="1:4" x14ac:dyDescent="0.35">
      <c r="A191" t="s">
        <v>20</v>
      </c>
      <c r="B191">
        <v>307</v>
      </c>
      <c r="C191" t="s">
        <v>14</v>
      </c>
      <c r="D191">
        <v>1258</v>
      </c>
    </row>
    <row r="192" spans="1:4" x14ac:dyDescent="0.35">
      <c r="A192" t="s">
        <v>20</v>
      </c>
      <c r="B192">
        <v>2441</v>
      </c>
      <c r="C192" t="s">
        <v>14</v>
      </c>
      <c r="D192">
        <v>362</v>
      </c>
    </row>
    <row r="193" spans="1:4" x14ac:dyDescent="0.35">
      <c r="A193" t="s">
        <v>20</v>
      </c>
      <c r="B193">
        <v>1385</v>
      </c>
      <c r="C193" t="s">
        <v>14</v>
      </c>
      <c r="D193">
        <v>133</v>
      </c>
    </row>
    <row r="194" spans="1:4" x14ac:dyDescent="0.35">
      <c r="A194" t="s">
        <v>20</v>
      </c>
      <c r="B194">
        <v>190</v>
      </c>
      <c r="C194" t="s">
        <v>14</v>
      </c>
      <c r="D194">
        <v>846</v>
      </c>
    </row>
    <row r="195" spans="1:4" x14ac:dyDescent="0.35">
      <c r="A195" t="s">
        <v>20</v>
      </c>
      <c r="B195">
        <v>470</v>
      </c>
      <c r="C195" t="s">
        <v>14</v>
      </c>
      <c r="D195">
        <v>10</v>
      </c>
    </row>
    <row r="196" spans="1:4" x14ac:dyDescent="0.35">
      <c r="A196" t="s">
        <v>20</v>
      </c>
      <c r="B196">
        <v>253</v>
      </c>
      <c r="C196" t="s">
        <v>14</v>
      </c>
      <c r="D196">
        <v>191</v>
      </c>
    </row>
    <row r="197" spans="1:4" x14ac:dyDescent="0.35">
      <c r="A197" t="s">
        <v>20</v>
      </c>
      <c r="B197">
        <v>1113</v>
      </c>
      <c r="C197" t="s">
        <v>14</v>
      </c>
      <c r="D197">
        <v>1979</v>
      </c>
    </row>
    <row r="198" spans="1:4" x14ac:dyDescent="0.35">
      <c r="A198" t="s">
        <v>20</v>
      </c>
      <c r="B198">
        <v>2283</v>
      </c>
      <c r="C198" t="s">
        <v>14</v>
      </c>
      <c r="D198">
        <v>63</v>
      </c>
    </row>
    <row r="199" spans="1:4" x14ac:dyDescent="0.35">
      <c r="A199" t="s">
        <v>20</v>
      </c>
      <c r="B199">
        <v>1095</v>
      </c>
      <c r="C199" t="s">
        <v>14</v>
      </c>
      <c r="D199">
        <v>6080</v>
      </c>
    </row>
    <row r="200" spans="1:4" x14ac:dyDescent="0.35">
      <c r="A200" t="s">
        <v>20</v>
      </c>
      <c r="B200">
        <v>1690</v>
      </c>
      <c r="C200" t="s">
        <v>14</v>
      </c>
      <c r="D200">
        <v>80</v>
      </c>
    </row>
    <row r="201" spans="1:4" x14ac:dyDescent="0.35">
      <c r="A201" t="s">
        <v>20</v>
      </c>
      <c r="B201">
        <v>191</v>
      </c>
      <c r="C201" t="s">
        <v>14</v>
      </c>
      <c r="D201">
        <v>9</v>
      </c>
    </row>
    <row r="202" spans="1:4" x14ac:dyDescent="0.35">
      <c r="A202" t="s">
        <v>20</v>
      </c>
      <c r="B202">
        <v>2013</v>
      </c>
      <c r="C202" t="s">
        <v>14</v>
      </c>
      <c r="D202">
        <v>1784</v>
      </c>
    </row>
    <row r="203" spans="1:4" x14ac:dyDescent="0.35">
      <c r="A203" t="s">
        <v>20</v>
      </c>
      <c r="B203">
        <v>1703</v>
      </c>
      <c r="C203" t="s">
        <v>14</v>
      </c>
      <c r="D203">
        <v>243</v>
      </c>
    </row>
    <row r="204" spans="1:4" x14ac:dyDescent="0.35">
      <c r="A204" t="s">
        <v>20</v>
      </c>
      <c r="B204">
        <v>80</v>
      </c>
      <c r="C204" t="s">
        <v>14</v>
      </c>
      <c r="D204">
        <v>1296</v>
      </c>
    </row>
    <row r="205" spans="1:4" x14ac:dyDescent="0.35">
      <c r="A205" t="s">
        <v>20</v>
      </c>
      <c r="B205">
        <v>41</v>
      </c>
      <c r="C205" t="s">
        <v>14</v>
      </c>
      <c r="D205">
        <v>77</v>
      </c>
    </row>
    <row r="206" spans="1:4" x14ac:dyDescent="0.35">
      <c r="A206" t="s">
        <v>20</v>
      </c>
      <c r="B206">
        <v>187</v>
      </c>
      <c r="C206" t="s">
        <v>14</v>
      </c>
      <c r="D206">
        <v>395</v>
      </c>
    </row>
    <row r="207" spans="1:4" x14ac:dyDescent="0.35">
      <c r="A207" t="s">
        <v>20</v>
      </c>
      <c r="B207">
        <v>2875</v>
      </c>
      <c r="C207" t="s">
        <v>14</v>
      </c>
      <c r="D207">
        <v>49</v>
      </c>
    </row>
    <row r="208" spans="1:4" x14ac:dyDescent="0.35">
      <c r="A208" t="s">
        <v>20</v>
      </c>
      <c r="B208">
        <v>88</v>
      </c>
      <c r="C208" t="s">
        <v>14</v>
      </c>
      <c r="D208">
        <v>180</v>
      </c>
    </row>
    <row r="209" spans="1:4" x14ac:dyDescent="0.35">
      <c r="A209" t="s">
        <v>20</v>
      </c>
      <c r="B209">
        <v>191</v>
      </c>
      <c r="C209" t="s">
        <v>14</v>
      </c>
      <c r="D209">
        <v>2690</v>
      </c>
    </row>
    <row r="210" spans="1:4" x14ac:dyDescent="0.35">
      <c r="A210" t="s">
        <v>20</v>
      </c>
      <c r="B210">
        <v>139</v>
      </c>
      <c r="C210" t="s">
        <v>14</v>
      </c>
      <c r="D210">
        <v>2779</v>
      </c>
    </row>
    <row r="211" spans="1:4" x14ac:dyDescent="0.35">
      <c r="A211" t="s">
        <v>20</v>
      </c>
      <c r="B211">
        <v>186</v>
      </c>
      <c r="C211" t="s">
        <v>14</v>
      </c>
      <c r="D211">
        <v>92</v>
      </c>
    </row>
    <row r="212" spans="1:4" x14ac:dyDescent="0.35">
      <c r="A212" t="s">
        <v>20</v>
      </c>
      <c r="B212">
        <v>112</v>
      </c>
      <c r="C212" t="s">
        <v>14</v>
      </c>
      <c r="D212">
        <v>1028</v>
      </c>
    </row>
    <row r="213" spans="1:4" x14ac:dyDescent="0.35">
      <c r="A213" t="s">
        <v>20</v>
      </c>
      <c r="B213">
        <v>101</v>
      </c>
      <c r="C213" t="s">
        <v>14</v>
      </c>
      <c r="D213">
        <v>26</v>
      </c>
    </row>
    <row r="214" spans="1:4" x14ac:dyDescent="0.35">
      <c r="A214" t="s">
        <v>20</v>
      </c>
      <c r="B214">
        <v>206</v>
      </c>
      <c r="C214" t="s">
        <v>14</v>
      </c>
      <c r="D214">
        <v>1790</v>
      </c>
    </row>
    <row r="215" spans="1:4" x14ac:dyDescent="0.35">
      <c r="A215" t="s">
        <v>20</v>
      </c>
      <c r="B215">
        <v>154</v>
      </c>
      <c r="C215" t="s">
        <v>14</v>
      </c>
      <c r="D215">
        <v>37</v>
      </c>
    </row>
    <row r="216" spans="1:4" x14ac:dyDescent="0.35">
      <c r="A216" t="s">
        <v>20</v>
      </c>
      <c r="B216">
        <v>5966</v>
      </c>
      <c r="C216" t="s">
        <v>14</v>
      </c>
      <c r="D216">
        <v>35</v>
      </c>
    </row>
    <row r="217" spans="1:4" x14ac:dyDescent="0.35">
      <c r="A217" t="s">
        <v>20</v>
      </c>
      <c r="B217">
        <v>169</v>
      </c>
      <c r="C217" t="s">
        <v>14</v>
      </c>
      <c r="D217">
        <v>558</v>
      </c>
    </row>
    <row r="218" spans="1:4" x14ac:dyDescent="0.35">
      <c r="A218" t="s">
        <v>20</v>
      </c>
      <c r="B218">
        <v>2106</v>
      </c>
      <c r="C218" t="s">
        <v>14</v>
      </c>
      <c r="D218">
        <v>64</v>
      </c>
    </row>
    <row r="219" spans="1:4" x14ac:dyDescent="0.35">
      <c r="A219" t="s">
        <v>20</v>
      </c>
      <c r="B219">
        <v>131</v>
      </c>
      <c r="C219" t="s">
        <v>14</v>
      </c>
      <c r="D219">
        <v>245</v>
      </c>
    </row>
    <row r="220" spans="1:4" x14ac:dyDescent="0.35">
      <c r="A220" t="s">
        <v>20</v>
      </c>
      <c r="B220">
        <v>84</v>
      </c>
      <c r="C220" t="s">
        <v>14</v>
      </c>
      <c r="D220">
        <v>71</v>
      </c>
    </row>
    <row r="221" spans="1:4" x14ac:dyDescent="0.35">
      <c r="A221" t="s">
        <v>20</v>
      </c>
      <c r="B221">
        <v>155</v>
      </c>
      <c r="C221" t="s">
        <v>14</v>
      </c>
      <c r="D221">
        <v>42</v>
      </c>
    </row>
    <row r="222" spans="1:4" x14ac:dyDescent="0.35">
      <c r="A222" t="s">
        <v>20</v>
      </c>
      <c r="B222">
        <v>189</v>
      </c>
      <c r="C222" t="s">
        <v>14</v>
      </c>
      <c r="D222">
        <v>156</v>
      </c>
    </row>
    <row r="223" spans="1:4" x14ac:dyDescent="0.35">
      <c r="A223" t="s">
        <v>20</v>
      </c>
      <c r="B223">
        <v>4799</v>
      </c>
      <c r="C223" t="s">
        <v>14</v>
      </c>
      <c r="D223">
        <v>1368</v>
      </c>
    </row>
    <row r="224" spans="1:4" x14ac:dyDescent="0.35">
      <c r="A224" t="s">
        <v>20</v>
      </c>
      <c r="B224">
        <v>1137</v>
      </c>
      <c r="C224" t="s">
        <v>14</v>
      </c>
      <c r="D224">
        <v>102</v>
      </c>
    </row>
    <row r="225" spans="1:4" x14ac:dyDescent="0.35">
      <c r="A225" t="s">
        <v>20</v>
      </c>
      <c r="B225">
        <v>1152</v>
      </c>
      <c r="C225" t="s">
        <v>14</v>
      </c>
      <c r="D225">
        <v>86</v>
      </c>
    </row>
    <row r="226" spans="1:4" x14ac:dyDescent="0.35">
      <c r="A226" t="s">
        <v>20</v>
      </c>
      <c r="B226">
        <v>50</v>
      </c>
      <c r="C226" t="s">
        <v>14</v>
      </c>
      <c r="D226">
        <v>253</v>
      </c>
    </row>
    <row r="227" spans="1:4" x14ac:dyDescent="0.35">
      <c r="A227" t="s">
        <v>20</v>
      </c>
      <c r="B227">
        <v>3059</v>
      </c>
      <c r="C227" t="s">
        <v>14</v>
      </c>
      <c r="D227">
        <v>157</v>
      </c>
    </row>
    <row r="228" spans="1:4" x14ac:dyDescent="0.35">
      <c r="A228" t="s">
        <v>20</v>
      </c>
      <c r="B228">
        <v>34</v>
      </c>
      <c r="C228" t="s">
        <v>14</v>
      </c>
      <c r="D228">
        <v>183</v>
      </c>
    </row>
    <row r="229" spans="1:4" x14ac:dyDescent="0.35">
      <c r="A229" t="s">
        <v>20</v>
      </c>
      <c r="B229">
        <v>220</v>
      </c>
      <c r="C229" t="s">
        <v>14</v>
      </c>
      <c r="D229">
        <v>82</v>
      </c>
    </row>
    <row r="230" spans="1:4" x14ac:dyDescent="0.35">
      <c r="A230" t="s">
        <v>20</v>
      </c>
      <c r="B230">
        <v>1604</v>
      </c>
      <c r="C230" t="s">
        <v>14</v>
      </c>
      <c r="D230">
        <v>1</v>
      </c>
    </row>
    <row r="231" spans="1:4" x14ac:dyDescent="0.35">
      <c r="A231" t="s">
        <v>20</v>
      </c>
      <c r="B231">
        <v>454</v>
      </c>
      <c r="C231" t="s">
        <v>14</v>
      </c>
      <c r="D231">
        <v>1198</v>
      </c>
    </row>
    <row r="232" spans="1:4" x14ac:dyDescent="0.35">
      <c r="A232" t="s">
        <v>20</v>
      </c>
      <c r="B232">
        <v>123</v>
      </c>
      <c r="C232" t="s">
        <v>14</v>
      </c>
      <c r="D232">
        <v>648</v>
      </c>
    </row>
    <row r="233" spans="1:4" x14ac:dyDescent="0.35">
      <c r="A233" t="s">
        <v>20</v>
      </c>
      <c r="B233">
        <v>299</v>
      </c>
      <c r="C233" t="s">
        <v>14</v>
      </c>
      <c r="D233">
        <v>64</v>
      </c>
    </row>
    <row r="234" spans="1:4" x14ac:dyDescent="0.35">
      <c r="A234" t="s">
        <v>20</v>
      </c>
      <c r="B234">
        <v>2237</v>
      </c>
      <c r="C234" t="s">
        <v>14</v>
      </c>
      <c r="D234">
        <v>62</v>
      </c>
    </row>
    <row r="235" spans="1:4" x14ac:dyDescent="0.35">
      <c r="A235" t="s">
        <v>20</v>
      </c>
      <c r="B235">
        <v>645</v>
      </c>
      <c r="C235" t="s">
        <v>14</v>
      </c>
      <c r="D235">
        <v>750</v>
      </c>
    </row>
    <row r="236" spans="1:4" x14ac:dyDescent="0.35">
      <c r="A236" t="s">
        <v>20</v>
      </c>
      <c r="B236">
        <v>484</v>
      </c>
      <c r="C236" t="s">
        <v>14</v>
      </c>
      <c r="D236">
        <v>105</v>
      </c>
    </row>
    <row r="237" spans="1:4" x14ac:dyDescent="0.35">
      <c r="A237" t="s">
        <v>20</v>
      </c>
      <c r="B237">
        <v>154</v>
      </c>
      <c r="C237" t="s">
        <v>14</v>
      </c>
      <c r="D237">
        <v>2604</v>
      </c>
    </row>
    <row r="238" spans="1:4" x14ac:dyDescent="0.35">
      <c r="A238" t="s">
        <v>20</v>
      </c>
      <c r="B238">
        <v>82</v>
      </c>
      <c r="C238" t="s">
        <v>14</v>
      </c>
      <c r="D238">
        <v>65</v>
      </c>
    </row>
    <row r="239" spans="1:4" x14ac:dyDescent="0.35">
      <c r="A239" t="s">
        <v>20</v>
      </c>
      <c r="B239">
        <v>134</v>
      </c>
      <c r="C239" t="s">
        <v>14</v>
      </c>
      <c r="D239">
        <v>94</v>
      </c>
    </row>
    <row r="240" spans="1:4" x14ac:dyDescent="0.35">
      <c r="A240" t="s">
        <v>20</v>
      </c>
      <c r="B240">
        <v>5203</v>
      </c>
      <c r="C240" t="s">
        <v>14</v>
      </c>
      <c r="D240">
        <v>257</v>
      </c>
    </row>
    <row r="241" spans="1:4" x14ac:dyDescent="0.35">
      <c r="A241" t="s">
        <v>20</v>
      </c>
      <c r="B241">
        <v>94</v>
      </c>
      <c r="C241" t="s">
        <v>14</v>
      </c>
      <c r="D241">
        <v>2928</v>
      </c>
    </row>
    <row r="242" spans="1:4" x14ac:dyDescent="0.35">
      <c r="A242" t="s">
        <v>20</v>
      </c>
      <c r="B242">
        <v>205</v>
      </c>
      <c r="C242" t="s">
        <v>14</v>
      </c>
      <c r="D242">
        <v>4697</v>
      </c>
    </row>
    <row r="243" spans="1:4" x14ac:dyDescent="0.35">
      <c r="A243" t="s">
        <v>20</v>
      </c>
      <c r="B243">
        <v>92</v>
      </c>
      <c r="C243" t="s">
        <v>14</v>
      </c>
      <c r="D243">
        <v>2915</v>
      </c>
    </row>
    <row r="244" spans="1:4" x14ac:dyDescent="0.35">
      <c r="A244" t="s">
        <v>20</v>
      </c>
      <c r="B244">
        <v>219</v>
      </c>
      <c r="C244" t="s">
        <v>14</v>
      </c>
      <c r="D244">
        <v>18</v>
      </c>
    </row>
    <row r="245" spans="1:4" x14ac:dyDescent="0.35">
      <c r="A245" t="s">
        <v>20</v>
      </c>
      <c r="B245">
        <v>2526</v>
      </c>
      <c r="C245" t="s">
        <v>14</v>
      </c>
      <c r="D245">
        <v>602</v>
      </c>
    </row>
    <row r="246" spans="1:4" x14ac:dyDescent="0.35">
      <c r="A246" t="s">
        <v>20</v>
      </c>
      <c r="B246">
        <v>94</v>
      </c>
      <c r="C246" t="s">
        <v>14</v>
      </c>
      <c r="D246">
        <v>1</v>
      </c>
    </row>
    <row r="247" spans="1:4" x14ac:dyDescent="0.35">
      <c r="A247" t="s">
        <v>20</v>
      </c>
      <c r="B247">
        <v>1713</v>
      </c>
      <c r="C247" t="s">
        <v>14</v>
      </c>
      <c r="D247">
        <v>3868</v>
      </c>
    </row>
    <row r="248" spans="1:4" x14ac:dyDescent="0.35">
      <c r="A248" t="s">
        <v>20</v>
      </c>
      <c r="B248">
        <v>249</v>
      </c>
      <c r="C248" t="s">
        <v>14</v>
      </c>
      <c r="D248">
        <v>504</v>
      </c>
    </row>
    <row r="249" spans="1:4" x14ac:dyDescent="0.35">
      <c r="A249" t="s">
        <v>20</v>
      </c>
      <c r="B249">
        <v>192</v>
      </c>
      <c r="C249" t="s">
        <v>14</v>
      </c>
      <c r="D249">
        <v>14</v>
      </c>
    </row>
    <row r="250" spans="1:4" x14ac:dyDescent="0.35">
      <c r="A250" t="s">
        <v>20</v>
      </c>
      <c r="B250">
        <v>247</v>
      </c>
      <c r="C250" t="s">
        <v>14</v>
      </c>
      <c r="D250">
        <v>750</v>
      </c>
    </row>
    <row r="251" spans="1:4" x14ac:dyDescent="0.35">
      <c r="A251" t="s">
        <v>20</v>
      </c>
      <c r="B251">
        <v>2293</v>
      </c>
      <c r="C251" t="s">
        <v>14</v>
      </c>
      <c r="D251">
        <v>77</v>
      </c>
    </row>
    <row r="252" spans="1:4" x14ac:dyDescent="0.35">
      <c r="A252" t="s">
        <v>20</v>
      </c>
      <c r="B252">
        <v>3131</v>
      </c>
      <c r="C252" t="s">
        <v>14</v>
      </c>
      <c r="D252">
        <v>752</v>
      </c>
    </row>
    <row r="253" spans="1:4" x14ac:dyDescent="0.35">
      <c r="A253" t="s">
        <v>20</v>
      </c>
      <c r="B253">
        <v>143</v>
      </c>
      <c r="C253" t="s">
        <v>14</v>
      </c>
      <c r="D253">
        <v>131</v>
      </c>
    </row>
    <row r="254" spans="1:4" x14ac:dyDescent="0.35">
      <c r="A254" t="s">
        <v>20</v>
      </c>
      <c r="B254">
        <v>296</v>
      </c>
      <c r="C254" t="s">
        <v>14</v>
      </c>
      <c r="D254">
        <v>87</v>
      </c>
    </row>
    <row r="255" spans="1:4" x14ac:dyDescent="0.35">
      <c r="A255" t="s">
        <v>20</v>
      </c>
      <c r="B255">
        <v>170</v>
      </c>
      <c r="C255" t="s">
        <v>14</v>
      </c>
      <c r="D255">
        <v>1063</v>
      </c>
    </row>
    <row r="256" spans="1:4" x14ac:dyDescent="0.35">
      <c r="A256" t="s">
        <v>20</v>
      </c>
      <c r="B256">
        <v>86</v>
      </c>
      <c r="C256" t="s">
        <v>14</v>
      </c>
      <c r="D256">
        <v>76</v>
      </c>
    </row>
    <row r="257" spans="1:4" x14ac:dyDescent="0.35">
      <c r="A257" t="s">
        <v>20</v>
      </c>
      <c r="B257">
        <v>6286</v>
      </c>
      <c r="C257" t="s">
        <v>14</v>
      </c>
      <c r="D257">
        <v>4428</v>
      </c>
    </row>
    <row r="258" spans="1:4" x14ac:dyDescent="0.35">
      <c r="A258" t="s">
        <v>20</v>
      </c>
      <c r="B258">
        <v>3727</v>
      </c>
      <c r="C258" t="s">
        <v>14</v>
      </c>
      <c r="D258">
        <v>58</v>
      </c>
    </row>
    <row r="259" spans="1:4" x14ac:dyDescent="0.35">
      <c r="A259" t="s">
        <v>20</v>
      </c>
      <c r="B259">
        <v>1605</v>
      </c>
      <c r="C259" t="s">
        <v>14</v>
      </c>
      <c r="D259">
        <v>111</v>
      </c>
    </row>
    <row r="260" spans="1:4" x14ac:dyDescent="0.35">
      <c r="A260" t="s">
        <v>20</v>
      </c>
      <c r="B260">
        <v>2120</v>
      </c>
      <c r="C260" t="s">
        <v>14</v>
      </c>
      <c r="D260">
        <v>2955</v>
      </c>
    </row>
    <row r="261" spans="1:4" x14ac:dyDescent="0.35">
      <c r="A261" t="s">
        <v>20</v>
      </c>
      <c r="B261">
        <v>50</v>
      </c>
      <c r="C261" t="s">
        <v>14</v>
      </c>
      <c r="D261">
        <v>1657</v>
      </c>
    </row>
    <row r="262" spans="1:4" x14ac:dyDescent="0.35">
      <c r="A262" t="s">
        <v>20</v>
      </c>
      <c r="B262">
        <v>2080</v>
      </c>
      <c r="C262" t="s">
        <v>14</v>
      </c>
      <c r="D262">
        <v>926</v>
      </c>
    </row>
    <row r="263" spans="1:4" x14ac:dyDescent="0.35">
      <c r="A263" t="s">
        <v>20</v>
      </c>
      <c r="B263">
        <v>2105</v>
      </c>
      <c r="C263" t="s">
        <v>14</v>
      </c>
      <c r="D263">
        <v>77</v>
      </c>
    </row>
    <row r="264" spans="1:4" x14ac:dyDescent="0.35">
      <c r="A264" t="s">
        <v>20</v>
      </c>
      <c r="B264">
        <v>2436</v>
      </c>
      <c r="C264" t="s">
        <v>14</v>
      </c>
      <c r="D264">
        <v>1748</v>
      </c>
    </row>
    <row r="265" spans="1:4" x14ac:dyDescent="0.35">
      <c r="A265" t="s">
        <v>20</v>
      </c>
      <c r="B265">
        <v>80</v>
      </c>
      <c r="C265" t="s">
        <v>14</v>
      </c>
      <c r="D265">
        <v>79</v>
      </c>
    </row>
    <row r="266" spans="1:4" x14ac:dyDescent="0.35">
      <c r="A266" t="s">
        <v>20</v>
      </c>
      <c r="B266">
        <v>42</v>
      </c>
      <c r="C266" t="s">
        <v>14</v>
      </c>
      <c r="D266">
        <v>889</v>
      </c>
    </row>
    <row r="267" spans="1:4" x14ac:dyDescent="0.35">
      <c r="A267" t="s">
        <v>20</v>
      </c>
      <c r="B267">
        <v>139</v>
      </c>
      <c r="C267" t="s">
        <v>14</v>
      </c>
      <c r="D267">
        <v>56</v>
      </c>
    </row>
    <row r="268" spans="1:4" x14ac:dyDescent="0.35">
      <c r="A268" t="s">
        <v>20</v>
      </c>
      <c r="B268">
        <v>159</v>
      </c>
      <c r="C268" t="s">
        <v>14</v>
      </c>
      <c r="D268">
        <v>1</v>
      </c>
    </row>
    <row r="269" spans="1:4" x14ac:dyDescent="0.35">
      <c r="A269" t="s">
        <v>20</v>
      </c>
      <c r="B269">
        <v>381</v>
      </c>
      <c r="C269" t="s">
        <v>14</v>
      </c>
      <c r="D269">
        <v>83</v>
      </c>
    </row>
    <row r="270" spans="1:4" x14ac:dyDescent="0.35">
      <c r="A270" t="s">
        <v>20</v>
      </c>
      <c r="B270">
        <v>194</v>
      </c>
      <c r="C270" t="s">
        <v>14</v>
      </c>
      <c r="D270">
        <v>2025</v>
      </c>
    </row>
    <row r="271" spans="1:4" x14ac:dyDescent="0.35">
      <c r="A271" t="s">
        <v>20</v>
      </c>
      <c r="B271">
        <v>106</v>
      </c>
      <c r="C271" t="s">
        <v>14</v>
      </c>
      <c r="D271">
        <v>14</v>
      </c>
    </row>
    <row r="272" spans="1:4" x14ac:dyDescent="0.35">
      <c r="A272" t="s">
        <v>20</v>
      </c>
      <c r="B272">
        <v>142</v>
      </c>
      <c r="C272" t="s">
        <v>14</v>
      </c>
      <c r="D272">
        <v>656</v>
      </c>
    </row>
    <row r="273" spans="1:4" x14ac:dyDescent="0.35">
      <c r="A273" t="s">
        <v>20</v>
      </c>
      <c r="B273">
        <v>211</v>
      </c>
      <c r="C273" t="s">
        <v>14</v>
      </c>
      <c r="D273">
        <v>1596</v>
      </c>
    </row>
    <row r="274" spans="1:4" x14ac:dyDescent="0.35">
      <c r="A274" t="s">
        <v>20</v>
      </c>
      <c r="B274">
        <v>2756</v>
      </c>
      <c r="C274" t="s">
        <v>14</v>
      </c>
      <c r="D274">
        <v>10</v>
      </c>
    </row>
    <row r="275" spans="1:4" x14ac:dyDescent="0.35">
      <c r="A275" t="s">
        <v>20</v>
      </c>
      <c r="B275">
        <v>173</v>
      </c>
      <c r="C275" t="s">
        <v>14</v>
      </c>
      <c r="D275">
        <v>1121</v>
      </c>
    </row>
    <row r="276" spans="1:4" x14ac:dyDescent="0.35">
      <c r="A276" t="s">
        <v>20</v>
      </c>
      <c r="B276">
        <v>87</v>
      </c>
      <c r="C276" t="s">
        <v>14</v>
      </c>
      <c r="D276">
        <v>15</v>
      </c>
    </row>
    <row r="277" spans="1:4" x14ac:dyDescent="0.35">
      <c r="A277" t="s">
        <v>20</v>
      </c>
      <c r="B277">
        <v>1572</v>
      </c>
      <c r="C277" t="s">
        <v>14</v>
      </c>
      <c r="D277">
        <v>191</v>
      </c>
    </row>
    <row r="278" spans="1:4" x14ac:dyDescent="0.35">
      <c r="A278" t="s">
        <v>20</v>
      </c>
      <c r="B278">
        <v>2346</v>
      </c>
      <c r="C278" t="s">
        <v>14</v>
      </c>
      <c r="D278">
        <v>16</v>
      </c>
    </row>
    <row r="279" spans="1:4" x14ac:dyDescent="0.35">
      <c r="A279" t="s">
        <v>20</v>
      </c>
      <c r="B279">
        <v>115</v>
      </c>
      <c r="C279" t="s">
        <v>14</v>
      </c>
      <c r="D279">
        <v>17</v>
      </c>
    </row>
    <row r="280" spans="1:4" x14ac:dyDescent="0.35">
      <c r="A280" t="s">
        <v>20</v>
      </c>
      <c r="B280">
        <v>85</v>
      </c>
      <c r="C280" t="s">
        <v>14</v>
      </c>
      <c r="D280">
        <v>34</v>
      </c>
    </row>
    <row r="281" spans="1:4" x14ac:dyDescent="0.35">
      <c r="A281" t="s">
        <v>20</v>
      </c>
      <c r="B281">
        <v>144</v>
      </c>
      <c r="C281" t="s">
        <v>14</v>
      </c>
      <c r="D281">
        <v>1</v>
      </c>
    </row>
    <row r="282" spans="1:4" x14ac:dyDescent="0.35">
      <c r="A282" t="s">
        <v>20</v>
      </c>
      <c r="B282">
        <v>2443</v>
      </c>
      <c r="C282" t="s">
        <v>14</v>
      </c>
      <c r="D282">
        <v>1274</v>
      </c>
    </row>
    <row r="283" spans="1:4" x14ac:dyDescent="0.35">
      <c r="A283" t="s">
        <v>20</v>
      </c>
      <c r="B283">
        <v>64</v>
      </c>
      <c r="C283" t="s">
        <v>14</v>
      </c>
      <c r="D283">
        <v>210</v>
      </c>
    </row>
    <row r="284" spans="1:4" x14ac:dyDescent="0.35">
      <c r="A284" t="s">
        <v>20</v>
      </c>
      <c r="B284">
        <v>268</v>
      </c>
      <c r="C284" t="s">
        <v>14</v>
      </c>
      <c r="D284">
        <v>248</v>
      </c>
    </row>
    <row r="285" spans="1:4" x14ac:dyDescent="0.35">
      <c r="A285" t="s">
        <v>20</v>
      </c>
      <c r="B285">
        <v>195</v>
      </c>
      <c r="C285" t="s">
        <v>14</v>
      </c>
      <c r="D285">
        <v>513</v>
      </c>
    </row>
    <row r="286" spans="1:4" x14ac:dyDescent="0.35">
      <c r="A286" t="s">
        <v>20</v>
      </c>
      <c r="B286">
        <v>186</v>
      </c>
      <c r="C286" t="s">
        <v>14</v>
      </c>
      <c r="D286">
        <v>3410</v>
      </c>
    </row>
    <row r="287" spans="1:4" x14ac:dyDescent="0.35">
      <c r="A287" t="s">
        <v>20</v>
      </c>
      <c r="B287">
        <v>460</v>
      </c>
      <c r="C287" t="s">
        <v>14</v>
      </c>
      <c r="D287">
        <v>10</v>
      </c>
    </row>
    <row r="288" spans="1:4" x14ac:dyDescent="0.35">
      <c r="A288" t="s">
        <v>20</v>
      </c>
      <c r="B288">
        <v>2528</v>
      </c>
      <c r="C288" t="s">
        <v>14</v>
      </c>
      <c r="D288">
        <v>2201</v>
      </c>
    </row>
    <row r="289" spans="1:4" x14ac:dyDescent="0.35">
      <c r="A289" t="s">
        <v>20</v>
      </c>
      <c r="B289">
        <v>3657</v>
      </c>
      <c r="C289" t="s">
        <v>14</v>
      </c>
      <c r="D289">
        <v>676</v>
      </c>
    </row>
    <row r="290" spans="1:4" x14ac:dyDescent="0.35">
      <c r="A290" t="s">
        <v>20</v>
      </c>
      <c r="B290">
        <v>131</v>
      </c>
      <c r="C290" t="s">
        <v>14</v>
      </c>
      <c r="D290">
        <v>831</v>
      </c>
    </row>
    <row r="291" spans="1:4" x14ac:dyDescent="0.35">
      <c r="A291" t="s">
        <v>20</v>
      </c>
      <c r="B291">
        <v>239</v>
      </c>
      <c r="C291" t="s">
        <v>14</v>
      </c>
      <c r="D291">
        <v>859</v>
      </c>
    </row>
    <row r="292" spans="1:4" x14ac:dyDescent="0.35">
      <c r="A292" t="s">
        <v>20</v>
      </c>
      <c r="B292">
        <v>78</v>
      </c>
      <c r="C292" t="s">
        <v>14</v>
      </c>
      <c r="D292">
        <v>45</v>
      </c>
    </row>
    <row r="293" spans="1:4" x14ac:dyDescent="0.35">
      <c r="A293" t="s">
        <v>20</v>
      </c>
      <c r="B293">
        <v>1773</v>
      </c>
      <c r="C293" t="s">
        <v>14</v>
      </c>
      <c r="D293">
        <v>6</v>
      </c>
    </row>
    <row r="294" spans="1:4" x14ac:dyDescent="0.35">
      <c r="A294" t="s">
        <v>20</v>
      </c>
      <c r="B294">
        <v>32</v>
      </c>
      <c r="C294" t="s">
        <v>14</v>
      </c>
      <c r="D294">
        <v>7</v>
      </c>
    </row>
    <row r="295" spans="1:4" x14ac:dyDescent="0.35">
      <c r="A295" t="s">
        <v>20</v>
      </c>
      <c r="B295">
        <v>369</v>
      </c>
      <c r="C295" t="s">
        <v>14</v>
      </c>
      <c r="D295">
        <v>31</v>
      </c>
    </row>
    <row r="296" spans="1:4" x14ac:dyDescent="0.35">
      <c r="A296" t="s">
        <v>20</v>
      </c>
      <c r="B296">
        <v>89</v>
      </c>
      <c r="C296" t="s">
        <v>14</v>
      </c>
      <c r="D296">
        <v>78</v>
      </c>
    </row>
    <row r="297" spans="1:4" x14ac:dyDescent="0.35">
      <c r="A297" t="s">
        <v>20</v>
      </c>
      <c r="B297">
        <v>147</v>
      </c>
      <c r="C297" t="s">
        <v>14</v>
      </c>
      <c r="D297">
        <v>1225</v>
      </c>
    </row>
    <row r="298" spans="1:4" x14ac:dyDescent="0.35">
      <c r="A298" t="s">
        <v>20</v>
      </c>
      <c r="B298">
        <v>126</v>
      </c>
      <c r="C298" t="s">
        <v>14</v>
      </c>
      <c r="D298">
        <v>1</v>
      </c>
    </row>
    <row r="299" spans="1:4" x14ac:dyDescent="0.35">
      <c r="A299" t="s">
        <v>20</v>
      </c>
      <c r="B299">
        <v>2218</v>
      </c>
      <c r="C299" t="s">
        <v>14</v>
      </c>
      <c r="D299">
        <v>67</v>
      </c>
    </row>
    <row r="300" spans="1:4" x14ac:dyDescent="0.35">
      <c r="A300" t="s">
        <v>20</v>
      </c>
      <c r="B300">
        <v>202</v>
      </c>
      <c r="C300" t="s">
        <v>14</v>
      </c>
      <c r="D300">
        <v>19</v>
      </c>
    </row>
    <row r="301" spans="1:4" x14ac:dyDescent="0.35">
      <c r="A301" t="s">
        <v>20</v>
      </c>
      <c r="B301">
        <v>140</v>
      </c>
      <c r="C301" t="s">
        <v>14</v>
      </c>
      <c r="D301">
        <v>2108</v>
      </c>
    </row>
    <row r="302" spans="1:4" x14ac:dyDescent="0.35">
      <c r="A302" t="s">
        <v>20</v>
      </c>
      <c r="B302">
        <v>1052</v>
      </c>
      <c r="C302" t="s">
        <v>14</v>
      </c>
      <c r="D302">
        <v>679</v>
      </c>
    </row>
    <row r="303" spans="1:4" x14ac:dyDescent="0.35">
      <c r="A303" t="s">
        <v>20</v>
      </c>
      <c r="B303">
        <v>247</v>
      </c>
      <c r="C303" t="s">
        <v>14</v>
      </c>
      <c r="D303">
        <v>36</v>
      </c>
    </row>
    <row r="304" spans="1:4" x14ac:dyDescent="0.35">
      <c r="A304" t="s">
        <v>20</v>
      </c>
      <c r="B304">
        <v>84</v>
      </c>
      <c r="C304" t="s">
        <v>14</v>
      </c>
      <c r="D304">
        <v>47</v>
      </c>
    </row>
    <row r="305" spans="1:4" x14ac:dyDescent="0.35">
      <c r="A305" t="s">
        <v>20</v>
      </c>
      <c r="B305">
        <v>88</v>
      </c>
      <c r="C305" t="s">
        <v>14</v>
      </c>
      <c r="D305">
        <v>70</v>
      </c>
    </row>
    <row r="306" spans="1:4" x14ac:dyDescent="0.35">
      <c r="A306" t="s">
        <v>20</v>
      </c>
      <c r="B306">
        <v>156</v>
      </c>
      <c r="C306" t="s">
        <v>14</v>
      </c>
      <c r="D306">
        <v>154</v>
      </c>
    </row>
    <row r="307" spans="1:4" x14ac:dyDescent="0.35">
      <c r="A307" t="s">
        <v>20</v>
      </c>
      <c r="B307">
        <v>2985</v>
      </c>
      <c r="C307" t="s">
        <v>14</v>
      </c>
      <c r="D307">
        <v>22</v>
      </c>
    </row>
    <row r="308" spans="1:4" x14ac:dyDescent="0.35">
      <c r="A308" t="s">
        <v>20</v>
      </c>
      <c r="B308">
        <v>762</v>
      </c>
      <c r="C308" t="s">
        <v>14</v>
      </c>
      <c r="D308">
        <v>1758</v>
      </c>
    </row>
    <row r="309" spans="1:4" x14ac:dyDescent="0.35">
      <c r="A309" t="s">
        <v>20</v>
      </c>
      <c r="B309">
        <v>554</v>
      </c>
      <c r="C309" t="s">
        <v>14</v>
      </c>
      <c r="D309">
        <v>94</v>
      </c>
    </row>
    <row r="310" spans="1:4" x14ac:dyDescent="0.35">
      <c r="A310" t="s">
        <v>20</v>
      </c>
      <c r="B310">
        <v>135</v>
      </c>
      <c r="C310" t="s">
        <v>14</v>
      </c>
      <c r="D310">
        <v>33</v>
      </c>
    </row>
    <row r="311" spans="1:4" x14ac:dyDescent="0.35">
      <c r="A311" t="s">
        <v>20</v>
      </c>
      <c r="B311">
        <v>122</v>
      </c>
      <c r="C311" t="s">
        <v>14</v>
      </c>
      <c r="D311">
        <v>1</v>
      </c>
    </row>
    <row r="312" spans="1:4" x14ac:dyDescent="0.35">
      <c r="A312" t="s">
        <v>20</v>
      </c>
      <c r="B312">
        <v>221</v>
      </c>
      <c r="C312" t="s">
        <v>14</v>
      </c>
      <c r="D312">
        <v>31</v>
      </c>
    </row>
    <row r="313" spans="1:4" x14ac:dyDescent="0.35">
      <c r="A313" t="s">
        <v>20</v>
      </c>
      <c r="B313">
        <v>126</v>
      </c>
      <c r="C313" t="s">
        <v>14</v>
      </c>
      <c r="D313">
        <v>35</v>
      </c>
    </row>
    <row r="314" spans="1:4" x14ac:dyDescent="0.35">
      <c r="A314" t="s">
        <v>20</v>
      </c>
      <c r="B314">
        <v>1022</v>
      </c>
      <c r="C314" t="s">
        <v>14</v>
      </c>
      <c r="D314">
        <v>63</v>
      </c>
    </row>
    <row r="315" spans="1:4" x14ac:dyDescent="0.35">
      <c r="A315" t="s">
        <v>20</v>
      </c>
      <c r="B315">
        <v>3177</v>
      </c>
      <c r="C315" t="s">
        <v>14</v>
      </c>
      <c r="D315">
        <v>526</v>
      </c>
    </row>
    <row r="316" spans="1:4" x14ac:dyDescent="0.35">
      <c r="A316" t="s">
        <v>20</v>
      </c>
      <c r="B316">
        <v>198</v>
      </c>
      <c r="C316" t="s">
        <v>14</v>
      </c>
      <c r="D316">
        <v>121</v>
      </c>
    </row>
    <row r="317" spans="1:4" x14ac:dyDescent="0.35">
      <c r="A317" t="s">
        <v>20</v>
      </c>
      <c r="B317">
        <v>85</v>
      </c>
      <c r="C317" t="s">
        <v>14</v>
      </c>
      <c r="D317">
        <v>67</v>
      </c>
    </row>
    <row r="318" spans="1:4" x14ac:dyDescent="0.35">
      <c r="A318" t="s">
        <v>20</v>
      </c>
      <c r="B318">
        <v>3596</v>
      </c>
      <c r="C318" t="s">
        <v>14</v>
      </c>
      <c r="D318">
        <v>57</v>
      </c>
    </row>
    <row r="319" spans="1:4" x14ac:dyDescent="0.35">
      <c r="A319" t="s">
        <v>20</v>
      </c>
      <c r="B319">
        <v>244</v>
      </c>
      <c r="C319" t="s">
        <v>14</v>
      </c>
      <c r="D319">
        <v>1229</v>
      </c>
    </row>
    <row r="320" spans="1:4" x14ac:dyDescent="0.35">
      <c r="A320" t="s">
        <v>20</v>
      </c>
      <c r="B320">
        <v>5180</v>
      </c>
      <c r="C320" t="s">
        <v>14</v>
      </c>
      <c r="D320">
        <v>12</v>
      </c>
    </row>
    <row r="321" spans="1:4" x14ac:dyDescent="0.35">
      <c r="A321" t="s">
        <v>20</v>
      </c>
      <c r="B321">
        <v>589</v>
      </c>
      <c r="C321" t="s">
        <v>14</v>
      </c>
      <c r="D321">
        <v>452</v>
      </c>
    </row>
    <row r="322" spans="1:4" x14ac:dyDescent="0.35">
      <c r="A322" t="s">
        <v>20</v>
      </c>
      <c r="B322">
        <v>2725</v>
      </c>
      <c r="C322" t="s">
        <v>14</v>
      </c>
      <c r="D322">
        <v>1886</v>
      </c>
    </row>
    <row r="323" spans="1:4" x14ac:dyDescent="0.35">
      <c r="A323" t="s">
        <v>20</v>
      </c>
      <c r="B323">
        <v>300</v>
      </c>
      <c r="C323" t="s">
        <v>14</v>
      </c>
      <c r="D323">
        <v>1825</v>
      </c>
    </row>
    <row r="324" spans="1:4" x14ac:dyDescent="0.35">
      <c r="A324" t="s">
        <v>20</v>
      </c>
      <c r="B324">
        <v>144</v>
      </c>
      <c r="C324" t="s">
        <v>14</v>
      </c>
      <c r="D324">
        <v>31</v>
      </c>
    </row>
    <row r="325" spans="1:4" x14ac:dyDescent="0.35">
      <c r="A325" t="s">
        <v>20</v>
      </c>
      <c r="B325">
        <v>87</v>
      </c>
      <c r="C325" t="s">
        <v>14</v>
      </c>
      <c r="D325">
        <v>107</v>
      </c>
    </row>
    <row r="326" spans="1:4" x14ac:dyDescent="0.35">
      <c r="A326" t="s">
        <v>20</v>
      </c>
      <c r="B326">
        <v>3116</v>
      </c>
      <c r="C326" t="s">
        <v>14</v>
      </c>
      <c r="D326">
        <v>27</v>
      </c>
    </row>
    <row r="327" spans="1:4" x14ac:dyDescent="0.35">
      <c r="A327" t="s">
        <v>20</v>
      </c>
      <c r="B327">
        <v>909</v>
      </c>
      <c r="C327" t="s">
        <v>14</v>
      </c>
      <c r="D327">
        <v>1221</v>
      </c>
    </row>
    <row r="328" spans="1:4" x14ac:dyDescent="0.35">
      <c r="A328" t="s">
        <v>20</v>
      </c>
      <c r="B328">
        <v>1613</v>
      </c>
      <c r="C328" t="s">
        <v>14</v>
      </c>
      <c r="D328">
        <v>1</v>
      </c>
    </row>
    <row r="329" spans="1:4" x14ac:dyDescent="0.35">
      <c r="A329" t="s">
        <v>20</v>
      </c>
      <c r="B329">
        <v>136</v>
      </c>
      <c r="C329" t="s">
        <v>14</v>
      </c>
      <c r="D329">
        <v>16</v>
      </c>
    </row>
    <row r="330" spans="1:4" x14ac:dyDescent="0.35">
      <c r="A330" t="s">
        <v>20</v>
      </c>
      <c r="B330">
        <v>130</v>
      </c>
      <c r="C330" t="s">
        <v>14</v>
      </c>
      <c r="D330">
        <v>41</v>
      </c>
    </row>
    <row r="331" spans="1:4" x14ac:dyDescent="0.35">
      <c r="A331" t="s">
        <v>20</v>
      </c>
      <c r="B331">
        <v>102</v>
      </c>
      <c r="C331" t="s">
        <v>14</v>
      </c>
      <c r="D331">
        <v>523</v>
      </c>
    </row>
    <row r="332" spans="1:4" x14ac:dyDescent="0.35">
      <c r="A332" t="s">
        <v>20</v>
      </c>
      <c r="B332">
        <v>4006</v>
      </c>
      <c r="C332" t="s">
        <v>14</v>
      </c>
      <c r="D332">
        <v>141</v>
      </c>
    </row>
    <row r="333" spans="1:4" x14ac:dyDescent="0.35">
      <c r="A333" t="s">
        <v>20</v>
      </c>
      <c r="B333">
        <v>1629</v>
      </c>
      <c r="C333" t="s">
        <v>14</v>
      </c>
      <c r="D333">
        <v>52</v>
      </c>
    </row>
    <row r="334" spans="1:4" x14ac:dyDescent="0.35">
      <c r="A334" t="s">
        <v>20</v>
      </c>
      <c r="B334">
        <v>2188</v>
      </c>
      <c r="C334" t="s">
        <v>14</v>
      </c>
      <c r="D334">
        <v>225</v>
      </c>
    </row>
    <row r="335" spans="1:4" x14ac:dyDescent="0.35">
      <c r="A335" t="s">
        <v>20</v>
      </c>
      <c r="B335">
        <v>2409</v>
      </c>
      <c r="C335" t="s">
        <v>14</v>
      </c>
      <c r="D335">
        <v>38</v>
      </c>
    </row>
    <row r="336" spans="1:4" x14ac:dyDescent="0.35">
      <c r="A336" t="s">
        <v>20</v>
      </c>
      <c r="B336">
        <v>194</v>
      </c>
      <c r="C336" t="s">
        <v>14</v>
      </c>
      <c r="D336">
        <v>15</v>
      </c>
    </row>
    <row r="337" spans="1:4" x14ac:dyDescent="0.35">
      <c r="A337" t="s">
        <v>20</v>
      </c>
      <c r="B337">
        <v>1140</v>
      </c>
      <c r="C337" t="s">
        <v>14</v>
      </c>
      <c r="D337">
        <v>37</v>
      </c>
    </row>
    <row r="338" spans="1:4" x14ac:dyDescent="0.35">
      <c r="A338" t="s">
        <v>20</v>
      </c>
      <c r="B338">
        <v>102</v>
      </c>
      <c r="C338" t="s">
        <v>14</v>
      </c>
      <c r="D338">
        <v>112</v>
      </c>
    </row>
    <row r="339" spans="1:4" x14ac:dyDescent="0.35">
      <c r="A339" t="s">
        <v>20</v>
      </c>
      <c r="B339">
        <v>2857</v>
      </c>
      <c r="C339" t="s">
        <v>14</v>
      </c>
      <c r="D339">
        <v>21</v>
      </c>
    </row>
    <row r="340" spans="1:4" x14ac:dyDescent="0.35">
      <c r="A340" t="s">
        <v>20</v>
      </c>
      <c r="B340">
        <v>107</v>
      </c>
      <c r="C340" t="s">
        <v>14</v>
      </c>
      <c r="D340">
        <v>67</v>
      </c>
    </row>
    <row r="341" spans="1:4" x14ac:dyDescent="0.35">
      <c r="A341" t="s">
        <v>20</v>
      </c>
      <c r="B341">
        <v>160</v>
      </c>
      <c r="C341" t="s">
        <v>14</v>
      </c>
      <c r="D341">
        <v>78</v>
      </c>
    </row>
    <row r="342" spans="1:4" x14ac:dyDescent="0.35">
      <c r="A342" t="s">
        <v>20</v>
      </c>
      <c r="B342">
        <v>2230</v>
      </c>
      <c r="C342" t="s">
        <v>14</v>
      </c>
      <c r="D342">
        <v>67</v>
      </c>
    </row>
    <row r="343" spans="1:4" x14ac:dyDescent="0.35">
      <c r="A343" t="s">
        <v>20</v>
      </c>
      <c r="B343">
        <v>316</v>
      </c>
      <c r="C343" t="s">
        <v>14</v>
      </c>
      <c r="D343">
        <v>263</v>
      </c>
    </row>
    <row r="344" spans="1:4" x14ac:dyDescent="0.35">
      <c r="A344" t="s">
        <v>20</v>
      </c>
      <c r="B344">
        <v>117</v>
      </c>
      <c r="C344" t="s">
        <v>14</v>
      </c>
      <c r="D344">
        <v>1691</v>
      </c>
    </row>
    <row r="345" spans="1:4" x14ac:dyDescent="0.35">
      <c r="A345" t="s">
        <v>20</v>
      </c>
      <c r="B345">
        <v>6406</v>
      </c>
      <c r="C345" t="s">
        <v>14</v>
      </c>
      <c r="D345">
        <v>181</v>
      </c>
    </row>
    <row r="346" spans="1:4" x14ac:dyDescent="0.35">
      <c r="A346" t="s">
        <v>20</v>
      </c>
      <c r="B346">
        <v>192</v>
      </c>
      <c r="C346" t="s">
        <v>14</v>
      </c>
      <c r="D346">
        <v>13</v>
      </c>
    </row>
    <row r="347" spans="1:4" x14ac:dyDescent="0.35">
      <c r="A347" t="s">
        <v>20</v>
      </c>
      <c r="B347">
        <v>26</v>
      </c>
      <c r="C347" t="s">
        <v>14</v>
      </c>
      <c r="D347">
        <v>1</v>
      </c>
    </row>
    <row r="348" spans="1:4" x14ac:dyDescent="0.35">
      <c r="A348" t="s">
        <v>20</v>
      </c>
      <c r="B348">
        <v>723</v>
      </c>
      <c r="C348" t="s">
        <v>14</v>
      </c>
      <c r="D348">
        <v>21</v>
      </c>
    </row>
    <row r="349" spans="1:4" x14ac:dyDescent="0.35">
      <c r="A349" t="s">
        <v>20</v>
      </c>
      <c r="B349">
        <v>170</v>
      </c>
      <c r="C349" t="s">
        <v>14</v>
      </c>
      <c r="D349">
        <v>830</v>
      </c>
    </row>
    <row r="350" spans="1:4" x14ac:dyDescent="0.35">
      <c r="A350" t="s">
        <v>20</v>
      </c>
      <c r="B350">
        <v>238</v>
      </c>
      <c r="C350" t="s">
        <v>14</v>
      </c>
      <c r="D350">
        <v>130</v>
      </c>
    </row>
    <row r="351" spans="1:4" x14ac:dyDescent="0.35">
      <c r="A351" t="s">
        <v>20</v>
      </c>
      <c r="B351">
        <v>55</v>
      </c>
      <c r="C351" t="s">
        <v>14</v>
      </c>
      <c r="D351">
        <v>55</v>
      </c>
    </row>
    <row r="352" spans="1:4" x14ac:dyDescent="0.35">
      <c r="A352" t="s">
        <v>20</v>
      </c>
      <c r="B352">
        <v>128</v>
      </c>
      <c r="C352" t="s">
        <v>14</v>
      </c>
      <c r="D352">
        <v>114</v>
      </c>
    </row>
    <row r="353" spans="1:4" x14ac:dyDescent="0.35">
      <c r="A353" t="s">
        <v>20</v>
      </c>
      <c r="B353">
        <v>2144</v>
      </c>
      <c r="C353" t="s">
        <v>14</v>
      </c>
      <c r="D353">
        <v>594</v>
      </c>
    </row>
    <row r="354" spans="1:4" x14ac:dyDescent="0.35">
      <c r="A354" t="s">
        <v>20</v>
      </c>
      <c r="B354">
        <v>2693</v>
      </c>
      <c r="C354" t="s">
        <v>14</v>
      </c>
      <c r="D354">
        <v>24</v>
      </c>
    </row>
    <row r="355" spans="1:4" x14ac:dyDescent="0.35">
      <c r="A355" t="s">
        <v>20</v>
      </c>
      <c r="B355">
        <v>432</v>
      </c>
      <c r="C355" t="s">
        <v>14</v>
      </c>
      <c r="D355">
        <v>252</v>
      </c>
    </row>
    <row r="356" spans="1:4" x14ac:dyDescent="0.35">
      <c r="A356" t="s">
        <v>20</v>
      </c>
      <c r="B356">
        <v>189</v>
      </c>
      <c r="C356" t="s">
        <v>14</v>
      </c>
      <c r="D356">
        <v>67</v>
      </c>
    </row>
    <row r="357" spans="1:4" x14ac:dyDescent="0.35">
      <c r="A357" t="s">
        <v>20</v>
      </c>
      <c r="B357">
        <v>154</v>
      </c>
      <c r="C357" t="s">
        <v>14</v>
      </c>
      <c r="D357">
        <v>742</v>
      </c>
    </row>
    <row r="358" spans="1:4" x14ac:dyDescent="0.35">
      <c r="A358" t="s">
        <v>20</v>
      </c>
      <c r="B358">
        <v>96</v>
      </c>
      <c r="C358" t="s">
        <v>14</v>
      </c>
      <c r="D358">
        <v>75</v>
      </c>
    </row>
    <row r="359" spans="1:4" x14ac:dyDescent="0.35">
      <c r="A359" t="s">
        <v>20</v>
      </c>
      <c r="B359">
        <v>3063</v>
      </c>
      <c r="C359" t="s">
        <v>14</v>
      </c>
      <c r="D359">
        <v>4405</v>
      </c>
    </row>
    <row r="360" spans="1:4" x14ac:dyDescent="0.35">
      <c r="A360" t="s">
        <v>20</v>
      </c>
      <c r="B360">
        <v>2266</v>
      </c>
      <c r="C360" t="s">
        <v>14</v>
      </c>
      <c r="D360">
        <v>92</v>
      </c>
    </row>
    <row r="361" spans="1:4" x14ac:dyDescent="0.35">
      <c r="A361" t="s">
        <v>20</v>
      </c>
      <c r="B361">
        <v>194</v>
      </c>
      <c r="C361" t="s">
        <v>14</v>
      </c>
      <c r="D361">
        <v>64</v>
      </c>
    </row>
    <row r="362" spans="1:4" x14ac:dyDescent="0.35">
      <c r="A362" t="s">
        <v>20</v>
      </c>
      <c r="B362">
        <v>129</v>
      </c>
      <c r="C362" t="s">
        <v>14</v>
      </c>
      <c r="D362">
        <v>64</v>
      </c>
    </row>
    <row r="363" spans="1:4" x14ac:dyDescent="0.35">
      <c r="A363" t="s">
        <v>20</v>
      </c>
      <c r="B363">
        <v>375</v>
      </c>
      <c r="C363" t="s">
        <v>14</v>
      </c>
      <c r="D363">
        <v>842</v>
      </c>
    </row>
    <row r="364" spans="1:4" x14ac:dyDescent="0.35">
      <c r="A364" t="s">
        <v>20</v>
      </c>
      <c r="B364">
        <v>409</v>
      </c>
      <c r="C364" t="s">
        <v>14</v>
      </c>
      <c r="D364">
        <v>112</v>
      </c>
    </row>
    <row r="365" spans="1:4" x14ac:dyDescent="0.35">
      <c r="A365" t="s">
        <v>20</v>
      </c>
      <c r="B365">
        <v>234</v>
      </c>
      <c r="C365" t="s">
        <v>14</v>
      </c>
      <c r="D365">
        <v>374</v>
      </c>
    </row>
    <row r="366" spans="1:4" x14ac:dyDescent="0.35">
      <c r="A366" t="s">
        <v>20</v>
      </c>
      <c r="B366">
        <v>3016</v>
      </c>
    </row>
    <row r="367" spans="1:4" x14ac:dyDescent="0.35">
      <c r="A367" t="s">
        <v>20</v>
      </c>
      <c r="B367">
        <v>264</v>
      </c>
    </row>
    <row r="368" spans="1:4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C2:C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Crowdfunding</vt:lpstr>
      <vt:lpstr>Results By Parent Category</vt:lpstr>
      <vt:lpstr>Results By Sub Category</vt:lpstr>
      <vt:lpstr>Results by Month</vt:lpstr>
      <vt:lpstr>Results by Goal Range</vt:lpstr>
      <vt:lpstr>Sheet6</vt:lpstr>
      <vt:lpstr>BF</vt:lpstr>
      <vt:lpstr>BS</vt:lpstr>
      <vt:lpstr>Crowdfunding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Cameron Pulling</cp:lastModifiedBy>
  <dcterms:created xsi:type="dcterms:W3CDTF">2021-09-29T18:52:28Z</dcterms:created>
  <dcterms:modified xsi:type="dcterms:W3CDTF">2022-12-20T13:22:45Z</dcterms:modified>
</cp:coreProperties>
</file>